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_{5217A2C6-EFAA-43F4-8A61-EB994FE4A5FE}" xr6:coauthVersionLast="44" xr6:coauthVersionMax="44" xr10:uidLastSave="{00000000-0000-0000-0000-000000000000}"/>
  <bookViews>
    <workbookView xWindow="-120" yWindow="-120" windowWidth="29040" windowHeight="15990" tabRatio="921" xr2:uid="{00000000-000D-0000-FFFF-FFFF00000000}"/>
  </bookViews>
  <sheets>
    <sheet name="Start" sheetId="35" r:id="rId1"/>
    <sheet name="country" sheetId="2" r:id="rId2"/>
    <sheet name="countrycalibration" sheetId="46" r:id="rId3"/>
    <sheet name="location" sheetId="11" r:id="rId4"/>
    <sheet name="locationcalibration" sheetId="47" r:id="rId5"/>
    <sheet name="npiportfoliomap" sheetId="51" r:id="rId6"/>
    <sheet name="npiportfoliotimeseries" sheetId="52" r:id="rId7"/>
    <sheet name="npiportfoliovscontactweights" sheetId="54" r:id="rId8"/>
    <sheet name="npiportfolio" sheetId="15" r:id="rId9"/>
    <sheet name="npiportfoliolocationold" sheetId="18" r:id="rId10"/>
    <sheet name="spos" sheetId="49" r:id="rId11"/>
    <sheet name="metric" sheetId="5" r:id="rId12"/>
    <sheet name="metricmodel" sheetId="33" r:id="rId13"/>
    <sheet name="parameter" sheetId="6" r:id="rId14"/>
    <sheet name="locationtimeseries" sheetId="12" r:id="rId15"/>
    <sheet name="countrytimeseries" sheetId="7" r:id="rId16"/>
    <sheet name="locationcompartment" sheetId="32" r:id="rId17"/>
    <sheet name="countrycompartment" sheetId="19" r:id="rId18"/>
    <sheet name="subpopulation" sheetId="22" r:id="rId19"/>
    <sheet name="datasource" sheetId="13" r:id="rId20"/>
    <sheet name="contactmodes" sheetId="45" r:id="rId21"/>
    <sheet name="pop.prop" sheetId="36" r:id="rId22"/>
    <sheet name="m_household" sheetId="37" r:id="rId23"/>
    <sheet name="m_work" sheetId="38" r:id="rId24"/>
    <sheet name="m_school" sheetId="39" r:id="rId25"/>
    <sheet name="m_commercial" sheetId="40" r:id="rId26"/>
    <sheet name="m_recreation" sheetId="43" r:id="rId27"/>
    <sheet name="m_other" sheetId="44" r:id="rId28"/>
  </sheets>
  <definedNames>
    <definedName name="_xlnm._FilterDatabase" localSheetId="1" hidden="1">country!$C$1:$Q$250</definedName>
    <definedName name="_xlnm._FilterDatabase" localSheetId="2" hidden="1">countrycalibration!$A$1:$E$250</definedName>
    <definedName name="_xlnm._FilterDatabase" localSheetId="17" hidden="1">countrycompartment!$A$1:$Q$672</definedName>
    <definedName name="_xlnm._FilterDatabase" localSheetId="15" hidden="1">countrytimeseries!$A$1:$I$85</definedName>
    <definedName name="_xlnm._FilterDatabase" localSheetId="3" hidden="1">location!$A$1:$S$52</definedName>
    <definedName name="_xlnm._FilterDatabase" localSheetId="4" hidden="1">locationcalibration!$B$1:$O$52</definedName>
    <definedName name="_xlnm._FilterDatabase" localSheetId="16" hidden="1">locationcompartment!$A$1:$I$672</definedName>
    <definedName name="_xlnm._FilterDatabase" localSheetId="14" hidden="1">locationtimeseries!$A$1:$H$198</definedName>
    <definedName name="_xlnm._FilterDatabase" localSheetId="11" hidden="1">metric!$A$1:$L$32</definedName>
    <definedName name="_xlnm._FilterDatabase" localSheetId="12" hidden="1">metricmodel!$A$1:$K$29</definedName>
    <definedName name="_xlnm._FilterDatabase" localSheetId="0" hidden="1">Start!$A$1:$F$24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2" i="5" l="1"/>
  <c r="K62" i="5"/>
  <c r="L166" i="6" l="1"/>
  <c r="K166" i="6"/>
  <c r="D3" i="54" l="1"/>
  <c r="D4" i="54"/>
  <c r="D5" i="54"/>
  <c r="D6" i="54"/>
  <c r="D7" i="54"/>
  <c r="D8" i="54"/>
  <c r="D9" i="54"/>
  <c r="D10" i="54"/>
  <c r="D11" i="54"/>
  <c r="D12" i="54"/>
  <c r="D13" i="54"/>
  <c r="D14" i="54"/>
  <c r="D15" i="54"/>
  <c r="D16" i="54"/>
  <c r="D17" i="54"/>
  <c r="D18" i="54"/>
  <c r="D19" i="54"/>
  <c r="D20" i="54"/>
  <c r="D21" i="54"/>
  <c r="D22" i="54"/>
  <c r="D23" i="54"/>
  <c r="D24" i="54"/>
  <c r="D25" i="54"/>
  <c r="D26" i="54"/>
  <c r="D27" i="54"/>
  <c r="D28" i="54"/>
  <c r="D29" i="54"/>
  <c r="D30" i="54"/>
  <c r="D31" i="54"/>
  <c r="D32" i="54"/>
  <c r="D33" i="54"/>
  <c r="D34" i="54"/>
  <c r="D35" i="54"/>
  <c r="D36" i="54"/>
  <c r="D37" i="54"/>
  <c r="D38" i="54"/>
  <c r="D39" i="54"/>
  <c r="D40" i="54"/>
  <c r="D41" i="54"/>
  <c r="D42" i="54"/>
  <c r="D43" i="54"/>
  <c r="D44" i="54"/>
  <c r="D45" i="54"/>
  <c r="D46" i="54"/>
  <c r="D47" i="54"/>
  <c r="D48" i="54"/>
  <c r="D49" i="54"/>
  <c r="D50" i="54"/>
  <c r="D51" i="54"/>
  <c r="D52" i="54"/>
  <c r="D53" i="54"/>
  <c r="D54" i="54"/>
  <c r="D55" i="54"/>
  <c r="D56" i="54"/>
  <c r="D57" i="54"/>
  <c r="D58" i="54"/>
  <c r="D59" i="54"/>
  <c r="D60" i="54"/>
  <c r="D61" i="54"/>
  <c r="D62" i="54"/>
  <c r="D63" i="54"/>
  <c r="D64" i="54"/>
  <c r="D65" i="54"/>
  <c r="D66" i="54"/>
  <c r="D67" i="54"/>
  <c r="D2" i="54"/>
  <c r="B3" i="54" l="1"/>
  <c r="B4" i="54"/>
  <c r="B5" i="54"/>
  <c r="B6" i="54"/>
  <c r="B7" i="54"/>
  <c r="B51" i="54"/>
  <c r="B52" i="54"/>
  <c r="B56" i="54"/>
  <c r="B59" i="54"/>
  <c r="B60" i="54"/>
  <c r="B64" i="54"/>
  <c r="B67" i="54"/>
  <c r="B2" i="54"/>
  <c r="B12" i="15"/>
  <c r="B62" i="54" s="1"/>
  <c r="B11" i="15"/>
  <c r="B61" i="54" s="1"/>
  <c r="B10" i="15"/>
  <c r="B53" i="54" s="1"/>
  <c r="B9" i="15"/>
  <c r="B8" i="15"/>
  <c r="H37" i="54"/>
  <c r="E37" i="54"/>
  <c r="G37" i="54" s="1"/>
  <c r="H36" i="54"/>
  <c r="E36" i="54"/>
  <c r="H35" i="54"/>
  <c r="E35" i="54"/>
  <c r="G35" i="54" s="1"/>
  <c r="H34" i="54"/>
  <c r="E34" i="54"/>
  <c r="G34" i="54" s="1"/>
  <c r="H33" i="54"/>
  <c r="E33" i="54"/>
  <c r="G33" i="54" s="1"/>
  <c r="E32" i="54"/>
  <c r="E31" i="54"/>
  <c r="E30" i="54"/>
  <c r="E29" i="54"/>
  <c r="E28" i="54"/>
  <c r="E27" i="54"/>
  <c r="E26" i="54"/>
  <c r="H25" i="54"/>
  <c r="E25" i="54"/>
  <c r="G25" i="54" s="1"/>
  <c r="G31" i="54" s="1"/>
  <c r="H24" i="54"/>
  <c r="E24" i="54"/>
  <c r="H23" i="54"/>
  <c r="E23" i="54"/>
  <c r="G23" i="54" s="1"/>
  <c r="G29" i="54" s="1"/>
  <c r="H22" i="54"/>
  <c r="E22" i="54"/>
  <c r="G22" i="54" s="1"/>
  <c r="G28" i="54" s="1"/>
  <c r="H21" i="54"/>
  <c r="E21" i="54"/>
  <c r="G21" i="54" s="1"/>
  <c r="G27" i="54" s="1"/>
  <c r="E20" i="54"/>
  <c r="H19" i="54"/>
  <c r="E19" i="54"/>
  <c r="G19" i="54" s="1"/>
  <c r="H18" i="54"/>
  <c r="E18" i="54"/>
  <c r="G18" i="54" s="1"/>
  <c r="H17" i="54"/>
  <c r="E17" i="54"/>
  <c r="G17" i="54" s="1"/>
  <c r="H16" i="54"/>
  <c r="E16" i="54"/>
  <c r="G16" i="54" s="1"/>
  <c r="H15" i="54"/>
  <c r="E15" i="54"/>
  <c r="E14" i="54"/>
  <c r="H13" i="54"/>
  <c r="E13" i="54"/>
  <c r="G13" i="54" s="1"/>
  <c r="H12" i="54"/>
  <c r="E12" i="54"/>
  <c r="H11" i="54"/>
  <c r="E11" i="54"/>
  <c r="G11" i="54" s="1"/>
  <c r="H10" i="54"/>
  <c r="E10" i="54"/>
  <c r="G10" i="54" s="1"/>
  <c r="H9" i="54"/>
  <c r="E9" i="54"/>
  <c r="G9" i="54" s="1"/>
  <c r="E8" i="54"/>
  <c r="A8" i="54"/>
  <c r="A9" i="54" s="1"/>
  <c r="B9" i="54" s="1"/>
  <c r="H7" i="54"/>
  <c r="G7" i="54"/>
  <c r="H6" i="54"/>
  <c r="G6" i="54"/>
  <c r="H5" i="54"/>
  <c r="G5" i="54"/>
  <c r="H4" i="54"/>
  <c r="G4" i="54"/>
  <c r="G64" i="54" s="1"/>
  <c r="H3" i="54"/>
  <c r="G3" i="54"/>
  <c r="H2" i="54"/>
  <c r="G2" i="54"/>
  <c r="F33" i="51"/>
  <c r="F32" i="51"/>
  <c r="F31" i="51"/>
  <c r="F30" i="51"/>
  <c r="F29" i="51"/>
  <c r="F28" i="51"/>
  <c r="F27" i="51"/>
  <c r="F26" i="51"/>
  <c r="F25" i="51"/>
  <c r="F24" i="51"/>
  <c r="F23" i="51"/>
  <c r="F22" i="51"/>
  <c r="F21" i="51"/>
  <c r="F20" i="51"/>
  <c r="F19" i="51"/>
  <c r="F18" i="51"/>
  <c r="F17" i="51"/>
  <c r="F16" i="51"/>
  <c r="F15" i="51"/>
  <c r="F14" i="51"/>
  <c r="F13" i="51"/>
  <c r="F12" i="51"/>
  <c r="F11" i="51"/>
  <c r="F10" i="51"/>
  <c r="F9" i="51"/>
  <c r="F8" i="51"/>
  <c r="F7" i="51"/>
  <c r="F6" i="51"/>
  <c r="F5" i="51"/>
  <c r="F4" i="51"/>
  <c r="F3" i="51"/>
  <c r="F2" i="51"/>
  <c r="B66" i="54" l="1"/>
  <c r="B58" i="54"/>
  <c r="B50" i="54"/>
  <c r="B65" i="54"/>
  <c r="B57" i="54"/>
  <c r="B63" i="54"/>
  <c r="B55" i="54"/>
  <c r="B54" i="54"/>
  <c r="G48" i="54"/>
  <c r="G67" i="54"/>
  <c r="B8" i="54"/>
  <c r="G59" i="54"/>
  <c r="H20" i="54"/>
  <c r="G20" i="54" s="1"/>
  <c r="H32" i="54"/>
  <c r="G32" i="54" s="1"/>
  <c r="G62" i="54" s="1"/>
  <c r="H8" i="54"/>
  <c r="G8" i="54" s="1"/>
  <c r="G38" i="54" s="1"/>
  <c r="G51" i="54"/>
  <c r="H14" i="54"/>
  <c r="G14" i="54" s="1"/>
  <c r="G44" i="54" s="1"/>
  <c r="G15" i="54"/>
  <c r="G45" i="54" s="1"/>
  <c r="G57" i="54"/>
  <c r="G39" i="54"/>
  <c r="G41" i="54"/>
  <c r="G43" i="54"/>
  <c r="G47" i="54"/>
  <c r="G49" i="54"/>
  <c r="G65" i="54"/>
  <c r="A10" i="54"/>
  <c r="B10" i="54" s="1"/>
  <c r="G12" i="54"/>
  <c r="G42" i="54" s="1"/>
  <c r="A14" i="54"/>
  <c r="B14" i="54" s="1"/>
  <c r="G24" i="54"/>
  <c r="G36" i="54"/>
  <c r="G66" i="54" s="1"/>
  <c r="G52" i="54"/>
  <c r="G55" i="54"/>
  <c r="G63" i="54"/>
  <c r="G58" i="54"/>
  <c r="G40" i="54"/>
  <c r="G46" i="54"/>
  <c r="G53" i="54"/>
  <c r="G61" i="54"/>
  <c r="E161" i="6"/>
  <c r="G54" i="54" l="1"/>
  <c r="G30" i="54"/>
  <c r="G60" i="54" s="1"/>
  <c r="G50" i="54"/>
  <c r="G26" i="54"/>
  <c r="G56" i="54" s="1"/>
  <c r="A15" i="54"/>
  <c r="B15" i="54" s="1"/>
  <c r="A20" i="54"/>
  <c r="B20" i="54" s="1"/>
  <c r="A11" i="54"/>
  <c r="B11" i="54" s="1"/>
  <c r="L165" i="6"/>
  <c r="K165" i="6"/>
  <c r="A21" i="54" l="1"/>
  <c r="B21" i="54" s="1"/>
  <c r="A26" i="54"/>
  <c r="B26" i="54" s="1"/>
  <c r="A16" i="54"/>
  <c r="B16" i="54" s="1"/>
  <c r="A12" i="54"/>
  <c r="B12" i="54" s="1"/>
  <c r="A32" i="54" l="1"/>
  <c r="B32" i="54" s="1"/>
  <c r="A27" i="54"/>
  <c r="B27" i="54" s="1"/>
  <c r="A13" i="54"/>
  <c r="B13" i="54" s="1"/>
  <c r="A17" i="54"/>
  <c r="B17" i="54" s="1"/>
  <c r="A22" i="54"/>
  <c r="B22" i="54" s="1"/>
  <c r="A18" i="54" l="1"/>
  <c r="B18" i="54" s="1"/>
  <c r="A28" i="54"/>
  <c r="B28" i="54" s="1"/>
  <c r="A23" i="54"/>
  <c r="B23" i="54" s="1"/>
  <c r="A33" i="54"/>
  <c r="B33" i="54" s="1"/>
  <c r="A38" i="54"/>
  <c r="B38" i="54" s="1"/>
  <c r="A29" i="54" l="1"/>
  <c r="B29" i="54" s="1"/>
  <c r="A24" i="54"/>
  <c r="B24" i="54" s="1"/>
  <c r="A19" i="54"/>
  <c r="B19" i="54" s="1"/>
  <c r="A34" i="54"/>
  <c r="B34" i="54" s="1"/>
  <c r="A39" i="54"/>
  <c r="B39" i="54" s="1"/>
  <c r="A44" i="54"/>
  <c r="B44" i="54" s="1"/>
  <c r="A45" i="54" l="1"/>
  <c r="B45" i="54" s="1"/>
  <c r="A25" i="54"/>
  <c r="B25" i="54" s="1"/>
  <c r="A30" i="54"/>
  <c r="B30" i="54" s="1"/>
  <c r="A35" i="54"/>
  <c r="B35" i="54" s="1"/>
  <c r="A40" i="54"/>
  <c r="B40" i="54" s="1"/>
  <c r="A36" i="54" l="1"/>
  <c r="B36" i="54" s="1"/>
  <c r="A31" i="54"/>
  <c r="B31" i="54" s="1"/>
  <c r="A41" i="54"/>
  <c r="B41" i="54" s="1"/>
  <c r="A46" i="54"/>
  <c r="B46" i="54" s="1"/>
  <c r="K162" i="6"/>
  <c r="L162" i="6"/>
  <c r="K163" i="6"/>
  <c r="L163" i="6"/>
  <c r="K164" i="6"/>
  <c r="L164" i="6"/>
  <c r="A42" i="54" l="1"/>
  <c r="B42" i="54" s="1"/>
  <c r="A47" i="54"/>
  <c r="B47" i="54" s="1"/>
  <c r="A37" i="54"/>
  <c r="B37" i="54" s="1"/>
  <c r="L61" i="5"/>
  <c r="K61" i="5"/>
  <c r="A48" i="54" l="1"/>
  <c r="B48" i="54" s="1"/>
  <c r="A43" i="54"/>
  <c r="B43" i="54" s="1"/>
  <c r="L60" i="5"/>
  <c r="K60" i="5"/>
  <c r="A49" i="54" l="1"/>
  <c r="B49" i="54" s="1"/>
  <c r="L59" i="5"/>
  <c r="K59" i="5"/>
  <c r="L58" i="5"/>
  <c r="K58" i="5"/>
  <c r="L57" i="5"/>
  <c r="K57" i="5"/>
  <c r="L56" i="5" l="1"/>
  <c r="K56" i="5"/>
  <c r="L55" i="5"/>
  <c r="K55" i="5"/>
  <c r="L54" i="5" l="1"/>
  <c r="K54" i="5"/>
  <c r="L53" i="5"/>
  <c r="K53" i="5"/>
  <c r="L160" i="6" l="1"/>
  <c r="K160" i="6"/>
  <c r="L159" i="6"/>
  <c r="K159" i="6"/>
  <c r="L158" i="6"/>
  <c r="K158" i="6"/>
  <c r="L157" i="6"/>
  <c r="K157" i="6"/>
  <c r="L156" i="6"/>
  <c r="K156" i="6"/>
  <c r="L155" i="6"/>
  <c r="K155" i="6"/>
  <c r="L154" i="6"/>
  <c r="K154" i="6"/>
  <c r="L153" i="6"/>
  <c r="K153" i="6"/>
  <c r="L152" i="6"/>
  <c r="K152" i="6"/>
  <c r="L151" i="6"/>
  <c r="K151" i="6"/>
  <c r="L150" i="6"/>
  <c r="K150" i="6"/>
  <c r="L149" i="6"/>
  <c r="K149" i="6"/>
  <c r="L148" i="6"/>
  <c r="K148" i="6"/>
  <c r="L147" i="6"/>
  <c r="K147" i="6"/>
  <c r="L146" i="6"/>
  <c r="K146" i="6"/>
  <c r="L145" i="6"/>
  <c r="K145" i="6"/>
  <c r="L144" i="6"/>
  <c r="K144" i="6"/>
  <c r="L143" i="6"/>
  <c r="K143" i="6"/>
  <c r="L142" i="6"/>
  <c r="K142" i="6"/>
  <c r="L141" i="6"/>
  <c r="K141" i="6"/>
  <c r="L140" i="6"/>
  <c r="K140" i="6"/>
  <c r="L139" i="6"/>
  <c r="K139" i="6"/>
  <c r="L138" i="6"/>
  <c r="K138" i="6"/>
  <c r="L137" i="6"/>
  <c r="K137" i="6"/>
  <c r="L136" i="6"/>
  <c r="K136" i="6"/>
  <c r="L135" i="6"/>
  <c r="K135" i="6"/>
  <c r="L134" i="6"/>
  <c r="K134" i="6"/>
  <c r="L133" i="6"/>
  <c r="K133" i="6"/>
  <c r="L132" i="6"/>
  <c r="K132" i="6"/>
  <c r="L131" i="6"/>
  <c r="K131" i="6"/>
  <c r="L130" i="6"/>
  <c r="K130" i="6"/>
  <c r="L129" i="6"/>
  <c r="K129" i="6"/>
  <c r="L93" i="6"/>
  <c r="K93" i="6"/>
  <c r="L68" i="6"/>
  <c r="K68" i="6"/>
  <c r="L64" i="6"/>
  <c r="K64" i="6"/>
  <c r="L63" i="6"/>
  <c r="K63" i="6"/>
  <c r="L62" i="6"/>
  <c r="K62" i="6"/>
  <c r="L61" i="6"/>
  <c r="K61" i="6"/>
  <c r="L60" i="6"/>
  <c r="K60" i="6"/>
  <c r="L59" i="6"/>
  <c r="K59" i="6"/>
  <c r="L58" i="6"/>
  <c r="K58" i="6"/>
  <c r="L57" i="6"/>
  <c r="K57" i="6"/>
  <c r="L56" i="6"/>
  <c r="K56" i="6"/>
  <c r="L55" i="6"/>
  <c r="K55" i="6"/>
  <c r="L54" i="6"/>
  <c r="K54" i="6"/>
  <c r="L53" i="6"/>
  <c r="K53" i="6"/>
  <c r="L52" i="6"/>
  <c r="K52" i="6"/>
  <c r="L51" i="6"/>
  <c r="K51" i="6"/>
  <c r="L50" i="6"/>
  <c r="K50" i="6"/>
  <c r="L49" i="6"/>
  <c r="K49" i="6"/>
  <c r="L48" i="6"/>
  <c r="K48" i="6"/>
  <c r="L47" i="6"/>
  <c r="K47" i="6"/>
  <c r="L46" i="6"/>
  <c r="K46" i="6"/>
  <c r="L45" i="6"/>
  <c r="K45" i="6"/>
  <c r="L44" i="6"/>
  <c r="K44" i="6"/>
  <c r="L43" i="6"/>
  <c r="K43" i="6"/>
  <c r="L20" i="6"/>
  <c r="K20" i="6"/>
  <c r="L18" i="6"/>
  <c r="K18" i="6"/>
  <c r="L161" i="6"/>
  <c r="K161" i="6"/>
  <c r="I132" i="6" l="1"/>
  <c r="H132" i="6"/>
  <c r="L52" i="5" l="1"/>
  <c r="K52" i="5"/>
  <c r="E66" i="6" l="1"/>
  <c r="E128" i="6" l="1"/>
  <c r="E127" i="6" s="1"/>
  <c r="F127" i="6" s="1"/>
  <c r="E94" i="6"/>
  <c r="E123" i="6" s="1"/>
  <c r="I130" i="6"/>
  <c r="H130" i="6"/>
  <c r="I129" i="6"/>
  <c r="H129" i="6"/>
  <c r="J126" i="6"/>
  <c r="D126" i="6"/>
  <c r="J125" i="6"/>
  <c r="E125" i="6"/>
  <c r="D125" i="6"/>
  <c r="J124" i="6"/>
  <c r="E124" i="6"/>
  <c r="D124" i="6"/>
  <c r="J123" i="6"/>
  <c r="D123" i="6"/>
  <c r="I122" i="6"/>
  <c r="H122" i="6"/>
  <c r="G122" i="6"/>
  <c r="L122" i="6" s="1"/>
  <c r="F122" i="6"/>
  <c r="K122" i="6" s="1"/>
  <c r="E122" i="6"/>
  <c r="D122" i="6"/>
  <c r="C126" i="6"/>
  <c r="C125" i="6"/>
  <c r="C124" i="6"/>
  <c r="C123" i="6"/>
  <c r="C122" i="6"/>
  <c r="G127" i="6" l="1"/>
  <c r="K127" i="6"/>
  <c r="F128" i="6"/>
  <c r="E97" i="6"/>
  <c r="E126" i="6" s="1"/>
  <c r="G128" i="6" l="1"/>
  <c r="K128" i="6"/>
  <c r="H127" i="6"/>
  <c r="I127" i="6" s="1"/>
  <c r="L127" i="6"/>
  <c r="F97" i="6"/>
  <c r="K97" i="6" s="1"/>
  <c r="F96" i="6"/>
  <c r="F95" i="6"/>
  <c r="F94" i="6"/>
  <c r="K94" i="6" s="1"/>
  <c r="F124" i="6" l="1"/>
  <c r="K124" i="6" s="1"/>
  <c r="K95" i="6"/>
  <c r="F125" i="6"/>
  <c r="K125" i="6" s="1"/>
  <c r="K96" i="6"/>
  <c r="H128" i="6"/>
  <c r="I128" i="6" s="1"/>
  <c r="L128" i="6"/>
  <c r="G95" i="6"/>
  <c r="L95" i="6" s="1"/>
  <c r="G96" i="6"/>
  <c r="L96" i="6" s="1"/>
  <c r="G97" i="6"/>
  <c r="L97" i="6" s="1"/>
  <c r="F126" i="6"/>
  <c r="K126" i="6" s="1"/>
  <c r="G94" i="6"/>
  <c r="L94" i="6" s="1"/>
  <c r="F123" i="6"/>
  <c r="K123" i="6" s="1"/>
  <c r="H95" i="6" l="1"/>
  <c r="G124" i="6"/>
  <c r="L124" i="6" s="1"/>
  <c r="G125" i="6"/>
  <c r="L125" i="6" s="1"/>
  <c r="H96" i="6"/>
  <c r="H97" i="6"/>
  <c r="G126" i="6"/>
  <c r="L126" i="6" s="1"/>
  <c r="H94" i="6"/>
  <c r="G123" i="6"/>
  <c r="L123" i="6" s="1"/>
  <c r="I95" i="6" l="1"/>
  <c r="I124" i="6" s="1"/>
  <c r="H124" i="6"/>
  <c r="I96" i="6"/>
  <c r="I125" i="6" s="1"/>
  <c r="H125" i="6"/>
  <c r="I97" i="6"/>
  <c r="I126" i="6" s="1"/>
  <c r="H126" i="6"/>
  <c r="I94" i="6"/>
  <c r="I123" i="6" s="1"/>
  <c r="H123" i="6"/>
  <c r="J92" i="6"/>
  <c r="J121" i="6" s="1"/>
  <c r="I92" i="6"/>
  <c r="I121" i="6" s="1"/>
  <c r="H92" i="6"/>
  <c r="H121" i="6" s="1"/>
  <c r="G92" i="6"/>
  <c r="F92" i="6"/>
  <c r="E92" i="6"/>
  <c r="E121" i="6" s="1"/>
  <c r="D92" i="6"/>
  <c r="D121" i="6" s="1"/>
  <c r="C92" i="6"/>
  <c r="C121" i="6" s="1"/>
  <c r="J91" i="6"/>
  <c r="J120" i="6" s="1"/>
  <c r="D91" i="6"/>
  <c r="D120" i="6" s="1"/>
  <c r="C91" i="6"/>
  <c r="C120" i="6" s="1"/>
  <c r="J90" i="6"/>
  <c r="J119" i="6" s="1"/>
  <c r="E90" i="6"/>
  <c r="E119" i="6" s="1"/>
  <c r="D90" i="6"/>
  <c r="D119" i="6" s="1"/>
  <c r="C90" i="6"/>
  <c r="C119" i="6" s="1"/>
  <c r="J89" i="6"/>
  <c r="J118" i="6" s="1"/>
  <c r="D89" i="6"/>
  <c r="D118" i="6" s="1"/>
  <c r="C89" i="6"/>
  <c r="C118" i="6" s="1"/>
  <c r="J88" i="6"/>
  <c r="J117" i="6" s="1"/>
  <c r="I88" i="6"/>
  <c r="I117" i="6" s="1"/>
  <c r="H88" i="6"/>
  <c r="H117" i="6" s="1"/>
  <c r="G88" i="6"/>
  <c r="F88" i="6"/>
  <c r="E88" i="6"/>
  <c r="E117" i="6" s="1"/>
  <c r="D88" i="6"/>
  <c r="D117" i="6" s="1"/>
  <c r="C88" i="6"/>
  <c r="C117" i="6" s="1"/>
  <c r="J87" i="6"/>
  <c r="J116" i="6" s="1"/>
  <c r="I87" i="6"/>
  <c r="I116" i="6" s="1"/>
  <c r="H87" i="6"/>
  <c r="H116" i="6" s="1"/>
  <c r="G87" i="6"/>
  <c r="F87" i="6"/>
  <c r="E87" i="6"/>
  <c r="E116" i="6" s="1"/>
  <c r="D87" i="6"/>
  <c r="D116" i="6" s="1"/>
  <c r="C87" i="6"/>
  <c r="C116" i="6" s="1"/>
  <c r="J86" i="6"/>
  <c r="J115" i="6" s="1"/>
  <c r="I86" i="6"/>
  <c r="I115" i="6" s="1"/>
  <c r="H86" i="6"/>
  <c r="H115" i="6" s="1"/>
  <c r="G86" i="6"/>
  <c r="F86" i="6"/>
  <c r="E86" i="6"/>
  <c r="E115" i="6" s="1"/>
  <c r="D86" i="6"/>
  <c r="D115" i="6" s="1"/>
  <c r="C86" i="6"/>
  <c r="C115" i="6" s="1"/>
  <c r="J85" i="6"/>
  <c r="J114" i="6" s="1"/>
  <c r="I85" i="6"/>
  <c r="I114" i="6" s="1"/>
  <c r="H85" i="6"/>
  <c r="H114" i="6" s="1"/>
  <c r="G85" i="6"/>
  <c r="F85" i="6"/>
  <c r="E85" i="6"/>
  <c r="E114" i="6" s="1"/>
  <c r="D85" i="6"/>
  <c r="D114" i="6" s="1"/>
  <c r="C85" i="6"/>
  <c r="C114" i="6" s="1"/>
  <c r="J84" i="6"/>
  <c r="J113" i="6" s="1"/>
  <c r="I84" i="6"/>
  <c r="I113" i="6" s="1"/>
  <c r="H84" i="6"/>
  <c r="H113" i="6" s="1"/>
  <c r="G84" i="6"/>
  <c r="F84" i="6"/>
  <c r="E84" i="6"/>
  <c r="E113" i="6" s="1"/>
  <c r="D84" i="6"/>
  <c r="D113" i="6" s="1"/>
  <c r="C84" i="6"/>
  <c r="C113" i="6" s="1"/>
  <c r="J83" i="6"/>
  <c r="J112" i="6" s="1"/>
  <c r="I83" i="6"/>
  <c r="I112" i="6" s="1"/>
  <c r="H83" i="6"/>
  <c r="H112" i="6" s="1"/>
  <c r="G83" i="6"/>
  <c r="F83" i="6"/>
  <c r="E83" i="6"/>
  <c r="E112" i="6" s="1"/>
  <c r="D83" i="6"/>
  <c r="D112" i="6" s="1"/>
  <c r="C83" i="6"/>
  <c r="C112" i="6" s="1"/>
  <c r="J82" i="6"/>
  <c r="J111" i="6" s="1"/>
  <c r="I82" i="6"/>
  <c r="I111" i="6" s="1"/>
  <c r="H82" i="6"/>
  <c r="H111" i="6" s="1"/>
  <c r="G82" i="6"/>
  <c r="F82" i="6"/>
  <c r="E82" i="6"/>
  <c r="E111" i="6" s="1"/>
  <c r="D82" i="6"/>
  <c r="D111" i="6" s="1"/>
  <c r="C82" i="6"/>
  <c r="C111" i="6" s="1"/>
  <c r="J81" i="6"/>
  <c r="J110" i="6" s="1"/>
  <c r="I81" i="6"/>
  <c r="I110" i="6" s="1"/>
  <c r="H81" i="6"/>
  <c r="H110" i="6" s="1"/>
  <c r="G81" i="6"/>
  <c r="F81" i="6"/>
  <c r="E81" i="6"/>
  <c r="E110" i="6" s="1"/>
  <c r="D81" i="6"/>
  <c r="D110" i="6" s="1"/>
  <c r="C81" i="6"/>
  <c r="C110" i="6" s="1"/>
  <c r="J80" i="6"/>
  <c r="J109" i="6" s="1"/>
  <c r="G80" i="6"/>
  <c r="F80" i="6"/>
  <c r="E80" i="6"/>
  <c r="E109" i="6" s="1"/>
  <c r="D80" i="6"/>
  <c r="D109" i="6" s="1"/>
  <c r="C80" i="6"/>
  <c r="C109" i="6" s="1"/>
  <c r="J79" i="6"/>
  <c r="J108" i="6" s="1"/>
  <c r="I79" i="6"/>
  <c r="I108" i="6" s="1"/>
  <c r="H79" i="6"/>
  <c r="H108" i="6" s="1"/>
  <c r="G79" i="6"/>
  <c r="F79" i="6"/>
  <c r="E79" i="6"/>
  <c r="E108" i="6" s="1"/>
  <c r="D79" i="6"/>
  <c r="D108" i="6" s="1"/>
  <c r="C79" i="6"/>
  <c r="C108" i="6" s="1"/>
  <c r="J78" i="6"/>
  <c r="J107" i="6" s="1"/>
  <c r="I78" i="6"/>
  <c r="I107" i="6" s="1"/>
  <c r="H78" i="6"/>
  <c r="H107" i="6" s="1"/>
  <c r="G78" i="6"/>
  <c r="F78" i="6"/>
  <c r="E78" i="6"/>
  <c r="E107" i="6" s="1"/>
  <c r="D78" i="6"/>
  <c r="D107" i="6" s="1"/>
  <c r="C78" i="6"/>
  <c r="C107" i="6" s="1"/>
  <c r="J77" i="6"/>
  <c r="J106" i="6" s="1"/>
  <c r="I77" i="6"/>
  <c r="I106" i="6" s="1"/>
  <c r="H77" i="6"/>
  <c r="H106" i="6" s="1"/>
  <c r="G77" i="6"/>
  <c r="F77" i="6"/>
  <c r="E77" i="6"/>
  <c r="E106" i="6" s="1"/>
  <c r="D77" i="6"/>
  <c r="D106" i="6" s="1"/>
  <c r="C77" i="6"/>
  <c r="C106" i="6" s="1"/>
  <c r="J76" i="6"/>
  <c r="J105" i="6" s="1"/>
  <c r="I76" i="6"/>
  <c r="I105" i="6" s="1"/>
  <c r="H76" i="6"/>
  <c r="H105" i="6" s="1"/>
  <c r="G76" i="6"/>
  <c r="F76" i="6"/>
  <c r="E76" i="6"/>
  <c r="E105" i="6" s="1"/>
  <c r="D76" i="6"/>
  <c r="D105" i="6" s="1"/>
  <c r="C76" i="6"/>
  <c r="C105" i="6" s="1"/>
  <c r="J75" i="6"/>
  <c r="J104" i="6" s="1"/>
  <c r="I75" i="6"/>
  <c r="I104" i="6" s="1"/>
  <c r="H75" i="6"/>
  <c r="H104" i="6" s="1"/>
  <c r="G75" i="6"/>
  <c r="F75" i="6"/>
  <c r="E75" i="6"/>
  <c r="E104" i="6" s="1"/>
  <c r="D75" i="6"/>
  <c r="D104" i="6" s="1"/>
  <c r="C75" i="6"/>
  <c r="C104" i="6" s="1"/>
  <c r="J74" i="6"/>
  <c r="J103" i="6" s="1"/>
  <c r="I74" i="6"/>
  <c r="I103" i="6" s="1"/>
  <c r="H74" i="6"/>
  <c r="H103" i="6" s="1"/>
  <c r="G74" i="6"/>
  <c r="F74" i="6"/>
  <c r="E74" i="6"/>
  <c r="E103" i="6" s="1"/>
  <c r="D74" i="6"/>
  <c r="D103" i="6" s="1"/>
  <c r="C74" i="6"/>
  <c r="C103" i="6" s="1"/>
  <c r="J73" i="6"/>
  <c r="J102" i="6" s="1"/>
  <c r="I73" i="6"/>
  <c r="I102" i="6" s="1"/>
  <c r="H73" i="6"/>
  <c r="H102" i="6" s="1"/>
  <c r="G73" i="6"/>
  <c r="F73" i="6"/>
  <c r="E73" i="6"/>
  <c r="E102" i="6" s="1"/>
  <c r="D73" i="6"/>
  <c r="D102" i="6" s="1"/>
  <c r="C73" i="6"/>
  <c r="C102" i="6" s="1"/>
  <c r="J72" i="6"/>
  <c r="I72" i="6"/>
  <c r="I101" i="6" s="1"/>
  <c r="H72" i="6"/>
  <c r="H101" i="6" s="1"/>
  <c r="G72" i="6"/>
  <c r="F72" i="6"/>
  <c r="E72" i="6"/>
  <c r="E101" i="6" s="1"/>
  <c r="D72" i="6"/>
  <c r="D101" i="6" s="1"/>
  <c r="C72" i="6"/>
  <c r="C101" i="6" s="1"/>
  <c r="J71" i="6"/>
  <c r="J100" i="6" s="1"/>
  <c r="I71" i="6"/>
  <c r="I100" i="6" s="1"/>
  <c r="H71" i="6"/>
  <c r="H100" i="6" s="1"/>
  <c r="G71" i="6"/>
  <c r="F71" i="6"/>
  <c r="E71" i="6"/>
  <c r="E100" i="6" s="1"/>
  <c r="D71" i="6"/>
  <c r="D100" i="6" s="1"/>
  <c r="C71" i="6"/>
  <c r="C100" i="6" s="1"/>
  <c r="J70" i="6"/>
  <c r="J99" i="6" s="1"/>
  <c r="I70" i="6"/>
  <c r="I99" i="6" s="1"/>
  <c r="H70" i="6"/>
  <c r="H99" i="6" s="1"/>
  <c r="G70" i="6"/>
  <c r="F70" i="6"/>
  <c r="E70" i="6"/>
  <c r="E99" i="6" s="1"/>
  <c r="D70" i="6"/>
  <c r="D99" i="6" s="1"/>
  <c r="C70" i="6"/>
  <c r="C99" i="6" s="1"/>
  <c r="J69" i="6"/>
  <c r="J98" i="6" s="1"/>
  <c r="I69" i="6"/>
  <c r="I98" i="6" s="1"/>
  <c r="H69" i="6"/>
  <c r="H98" i="6" s="1"/>
  <c r="G69" i="6"/>
  <c r="F69" i="6"/>
  <c r="E69" i="6"/>
  <c r="E98" i="6" s="1"/>
  <c r="D69" i="6"/>
  <c r="D98" i="6" s="1"/>
  <c r="C69" i="6"/>
  <c r="C98" i="6" s="1"/>
  <c r="G66" i="6"/>
  <c r="F66" i="6"/>
  <c r="E65" i="6"/>
  <c r="E89" i="6" s="1"/>
  <c r="E118" i="6" s="1"/>
  <c r="I56" i="6"/>
  <c r="I80" i="6" s="1"/>
  <c r="I109" i="6" s="1"/>
  <c r="H56" i="6"/>
  <c r="H80" i="6" s="1"/>
  <c r="H109" i="6" s="1"/>
  <c r="I42" i="6"/>
  <c r="H42" i="6"/>
  <c r="G42" i="6"/>
  <c r="L42" i="6" s="1"/>
  <c r="F42" i="6"/>
  <c r="K42" i="6" s="1"/>
  <c r="I41" i="6"/>
  <c r="H41" i="6"/>
  <c r="G41" i="6"/>
  <c r="L41" i="6" s="1"/>
  <c r="F41" i="6"/>
  <c r="K41" i="6" s="1"/>
  <c r="I40" i="6"/>
  <c r="H40" i="6"/>
  <c r="G40" i="6"/>
  <c r="L40" i="6" s="1"/>
  <c r="F40" i="6"/>
  <c r="K40" i="6" s="1"/>
  <c r="G39" i="6"/>
  <c r="L39" i="6" s="1"/>
  <c r="F39" i="6"/>
  <c r="K39" i="6" s="1"/>
  <c r="I38" i="6"/>
  <c r="H38" i="6"/>
  <c r="G38" i="6"/>
  <c r="L38" i="6" s="1"/>
  <c r="F38" i="6"/>
  <c r="K38" i="6" s="1"/>
  <c r="G37" i="6"/>
  <c r="L37" i="6" s="1"/>
  <c r="F37" i="6"/>
  <c r="K37" i="6" s="1"/>
  <c r="G36" i="6"/>
  <c r="L36" i="6" s="1"/>
  <c r="F36" i="6"/>
  <c r="K36" i="6" s="1"/>
  <c r="G35" i="6"/>
  <c r="L35" i="6" s="1"/>
  <c r="F35" i="6"/>
  <c r="K35" i="6" s="1"/>
  <c r="I34" i="6"/>
  <c r="H34" i="6"/>
  <c r="G34" i="6"/>
  <c r="L34" i="6" s="1"/>
  <c r="F34" i="6"/>
  <c r="K34" i="6" s="1"/>
  <c r="I33" i="6"/>
  <c r="H33" i="6"/>
  <c r="G33" i="6"/>
  <c r="L33" i="6" s="1"/>
  <c r="F33" i="6"/>
  <c r="K33" i="6" s="1"/>
  <c r="I32" i="6"/>
  <c r="H32" i="6"/>
  <c r="G32" i="6"/>
  <c r="L32" i="6" s="1"/>
  <c r="F32" i="6"/>
  <c r="K32" i="6" s="1"/>
  <c r="I31" i="6"/>
  <c r="H31" i="6"/>
  <c r="G31" i="6"/>
  <c r="L31" i="6" s="1"/>
  <c r="F31" i="6"/>
  <c r="K31" i="6" s="1"/>
  <c r="I30" i="6"/>
  <c r="H30" i="6"/>
  <c r="G30" i="6"/>
  <c r="L30" i="6" s="1"/>
  <c r="F30" i="6"/>
  <c r="K30" i="6" s="1"/>
  <c r="I29" i="6"/>
  <c r="H29" i="6"/>
  <c r="G29" i="6"/>
  <c r="L29" i="6" s="1"/>
  <c r="F29" i="6"/>
  <c r="K29" i="6" s="1"/>
  <c r="I28" i="6"/>
  <c r="H28" i="6"/>
  <c r="G28" i="6"/>
  <c r="L28" i="6" s="1"/>
  <c r="F28" i="6"/>
  <c r="K28" i="6" s="1"/>
  <c r="I27" i="6"/>
  <c r="H27" i="6"/>
  <c r="G27" i="6"/>
  <c r="L27" i="6" s="1"/>
  <c r="F27" i="6"/>
  <c r="K27" i="6" s="1"/>
  <c r="I26" i="6"/>
  <c r="H26" i="6"/>
  <c r="G26" i="6"/>
  <c r="L26" i="6" s="1"/>
  <c r="F26" i="6"/>
  <c r="K26" i="6" s="1"/>
  <c r="I25" i="6"/>
  <c r="H25" i="6"/>
  <c r="G25" i="6"/>
  <c r="L25" i="6" s="1"/>
  <c r="F25" i="6"/>
  <c r="K25" i="6" s="1"/>
  <c r="I24" i="6"/>
  <c r="H24" i="6"/>
  <c r="G24" i="6"/>
  <c r="L24" i="6" s="1"/>
  <c r="F24" i="6"/>
  <c r="K24" i="6" s="1"/>
  <c r="I23" i="6"/>
  <c r="H23" i="6"/>
  <c r="G23" i="6"/>
  <c r="L23" i="6" s="1"/>
  <c r="F23" i="6"/>
  <c r="K23" i="6" s="1"/>
  <c r="I22" i="6"/>
  <c r="H22" i="6"/>
  <c r="G22" i="6"/>
  <c r="L22" i="6" s="1"/>
  <c r="F22" i="6"/>
  <c r="K22" i="6" s="1"/>
  <c r="I21" i="6"/>
  <c r="H21" i="6"/>
  <c r="G21" i="6"/>
  <c r="L21" i="6" s="1"/>
  <c r="F21" i="6"/>
  <c r="K21" i="6" s="1"/>
  <c r="I19" i="6"/>
  <c r="H19" i="6"/>
  <c r="G19" i="6"/>
  <c r="L19" i="6" s="1"/>
  <c r="F19" i="6"/>
  <c r="K19" i="6" s="1"/>
  <c r="G17" i="6"/>
  <c r="L17" i="6" s="1"/>
  <c r="F17" i="6"/>
  <c r="K17" i="6" s="1"/>
  <c r="G16" i="6"/>
  <c r="L16" i="6" s="1"/>
  <c r="F16" i="6"/>
  <c r="K16" i="6" s="1"/>
  <c r="I15" i="6"/>
  <c r="H15" i="6"/>
  <c r="G15" i="6"/>
  <c r="L15" i="6" s="1"/>
  <c r="F15" i="6"/>
  <c r="K15" i="6" s="1"/>
  <c r="I14" i="6"/>
  <c r="H14" i="6"/>
  <c r="G14" i="6"/>
  <c r="L14" i="6" s="1"/>
  <c r="F14" i="6"/>
  <c r="K14" i="6" s="1"/>
  <c r="I13" i="6"/>
  <c r="H13" i="6"/>
  <c r="G13" i="6"/>
  <c r="L13" i="6" s="1"/>
  <c r="F13" i="6"/>
  <c r="K13" i="6" s="1"/>
  <c r="I12" i="6"/>
  <c r="H12" i="6"/>
  <c r="G12" i="6"/>
  <c r="L12" i="6" s="1"/>
  <c r="F12" i="6"/>
  <c r="K12" i="6" s="1"/>
  <c r="I11" i="6"/>
  <c r="H11" i="6"/>
  <c r="G11" i="6"/>
  <c r="L11" i="6" s="1"/>
  <c r="F11" i="6"/>
  <c r="K11" i="6" s="1"/>
  <c r="I10" i="6"/>
  <c r="H10" i="6"/>
  <c r="G10" i="6"/>
  <c r="L10" i="6" s="1"/>
  <c r="F10" i="6"/>
  <c r="K10" i="6" s="1"/>
  <c r="I9" i="6"/>
  <c r="H9" i="6"/>
  <c r="G9" i="6"/>
  <c r="L9" i="6" s="1"/>
  <c r="F9" i="6"/>
  <c r="K9" i="6" s="1"/>
  <c r="I8" i="6"/>
  <c r="H8" i="6"/>
  <c r="G8" i="6"/>
  <c r="L8" i="6" s="1"/>
  <c r="F8" i="6"/>
  <c r="K8" i="6" s="1"/>
  <c r="I7" i="6"/>
  <c r="H7" i="6"/>
  <c r="G7" i="6"/>
  <c r="L7" i="6" s="1"/>
  <c r="F7" i="6"/>
  <c r="K7" i="6" s="1"/>
  <c r="I6" i="6"/>
  <c r="H6" i="6"/>
  <c r="G6" i="6"/>
  <c r="L6" i="6" s="1"/>
  <c r="F6" i="6"/>
  <c r="K6" i="6" s="1"/>
  <c r="I5" i="6"/>
  <c r="H5" i="6"/>
  <c r="G5" i="6"/>
  <c r="L5" i="6" s="1"/>
  <c r="F5" i="6"/>
  <c r="K5" i="6" s="1"/>
  <c r="I4" i="6"/>
  <c r="H4" i="6"/>
  <c r="G4" i="6"/>
  <c r="L4" i="6" s="1"/>
  <c r="F4" i="6"/>
  <c r="K4" i="6" s="1"/>
  <c r="I3" i="6"/>
  <c r="H3" i="6"/>
  <c r="G3" i="6"/>
  <c r="L3" i="6" s="1"/>
  <c r="F3" i="6"/>
  <c r="K3" i="6"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I2" i="6"/>
  <c r="H2" i="6"/>
  <c r="G2" i="6"/>
  <c r="L2" i="6" s="1"/>
  <c r="F2" i="6"/>
  <c r="K2" i="6" s="1"/>
  <c r="F110" i="6" l="1"/>
  <c r="K110" i="6" s="1"/>
  <c r="K81" i="6"/>
  <c r="F111" i="6"/>
  <c r="K111" i="6" s="1"/>
  <c r="K82" i="6"/>
  <c r="F112" i="6"/>
  <c r="K112" i="6" s="1"/>
  <c r="K83" i="6"/>
  <c r="F113" i="6"/>
  <c r="K113" i="6" s="1"/>
  <c r="K84" i="6"/>
  <c r="F114" i="6"/>
  <c r="K114" i="6" s="1"/>
  <c r="K85" i="6"/>
  <c r="F115" i="6"/>
  <c r="K115" i="6" s="1"/>
  <c r="K86" i="6"/>
  <c r="F116" i="6"/>
  <c r="K116" i="6" s="1"/>
  <c r="K87" i="6"/>
  <c r="F117" i="6"/>
  <c r="K117" i="6" s="1"/>
  <c r="K88" i="6"/>
  <c r="G110" i="6"/>
  <c r="L110" i="6" s="1"/>
  <c r="L81" i="6"/>
  <c r="G111" i="6"/>
  <c r="L111" i="6" s="1"/>
  <c r="L82" i="6"/>
  <c r="G112" i="6"/>
  <c r="L112" i="6" s="1"/>
  <c r="L83" i="6"/>
  <c r="G113" i="6"/>
  <c r="L113" i="6" s="1"/>
  <c r="L84" i="6"/>
  <c r="G114" i="6"/>
  <c r="L114" i="6" s="1"/>
  <c r="L85" i="6"/>
  <c r="G115" i="6"/>
  <c r="L115" i="6" s="1"/>
  <c r="L86" i="6"/>
  <c r="G116" i="6"/>
  <c r="L116" i="6" s="1"/>
  <c r="L87" i="6"/>
  <c r="G117" i="6"/>
  <c r="L117" i="6" s="1"/>
  <c r="L88" i="6"/>
  <c r="F98" i="6"/>
  <c r="K98" i="6" s="1"/>
  <c r="K69" i="6"/>
  <c r="F99" i="6"/>
  <c r="K99" i="6" s="1"/>
  <c r="K70" i="6"/>
  <c r="F100" i="6"/>
  <c r="K100" i="6" s="1"/>
  <c r="K71" i="6"/>
  <c r="F101" i="6"/>
  <c r="K101" i="6" s="1"/>
  <c r="K72" i="6"/>
  <c r="F102" i="6"/>
  <c r="K102" i="6" s="1"/>
  <c r="K73" i="6"/>
  <c r="F103" i="6"/>
  <c r="K103" i="6" s="1"/>
  <c r="K74" i="6"/>
  <c r="F104" i="6"/>
  <c r="K104" i="6" s="1"/>
  <c r="K75" i="6"/>
  <c r="F105" i="6"/>
  <c r="K105" i="6" s="1"/>
  <c r="K76" i="6"/>
  <c r="F106" i="6"/>
  <c r="K106" i="6" s="1"/>
  <c r="K77" i="6"/>
  <c r="F107" i="6"/>
  <c r="K107" i="6" s="1"/>
  <c r="K78" i="6"/>
  <c r="F108" i="6"/>
  <c r="K108" i="6" s="1"/>
  <c r="K79" i="6"/>
  <c r="F109" i="6"/>
  <c r="K109" i="6" s="1"/>
  <c r="K80" i="6"/>
  <c r="F121" i="6"/>
  <c r="K121" i="6" s="1"/>
  <c r="K92" i="6"/>
  <c r="G98" i="6"/>
  <c r="L98" i="6" s="1"/>
  <c r="L69" i="6"/>
  <c r="G99" i="6"/>
  <c r="L99" i="6" s="1"/>
  <c r="L70" i="6"/>
  <c r="G100" i="6"/>
  <c r="L100" i="6" s="1"/>
  <c r="L71" i="6"/>
  <c r="G101" i="6"/>
  <c r="L101" i="6" s="1"/>
  <c r="L72" i="6"/>
  <c r="G102" i="6"/>
  <c r="L102" i="6" s="1"/>
  <c r="L73" i="6"/>
  <c r="G103" i="6"/>
  <c r="L103" i="6" s="1"/>
  <c r="L74" i="6"/>
  <c r="G104" i="6"/>
  <c r="L104" i="6" s="1"/>
  <c r="L75" i="6"/>
  <c r="G105" i="6"/>
  <c r="L105" i="6" s="1"/>
  <c r="L76" i="6"/>
  <c r="G106" i="6"/>
  <c r="L106" i="6" s="1"/>
  <c r="L77" i="6"/>
  <c r="G107" i="6"/>
  <c r="L107" i="6" s="1"/>
  <c r="L78" i="6"/>
  <c r="G108" i="6"/>
  <c r="L108" i="6" s="1"/>
  <c r="L79" i="6"/>
  <c r="G109" i="6"/>
  <c r="L109" i="6" s="1"/>
  <c r="L80" i="6"/>
  <c r="G121" i="6"/>
  <c r="L121" i="6" s="1"/>
  <c r="L92" i="6"/>
  <c r="H66" i="6"/>
  <c r="H90" i="6" s="1"/>
  <c r="H119" i="6" s="1"/>
  <c r="K66" i="6"/>
  <c r="G90" i="6"/>
  <c r="L66" i="6"/>
  <c r="J101" i="6"/>
  <c r="J93" i="6"/>
  <c r="J122" i="6" s="1"/>
  <c r="G65" i="6"/>
  <c r="I66" i="6"/>
  <c r="I90" i="6" s="1"/>
  <c r="I119" i="6" s="1"/>
  <c r="F90" i="6"/>
  <c r="E67" i="6"/>
  <c r="F65" i="6"/>
  <c r="K65" i="6" s="1"/>
  <c r="S52" i="11"/>
  <c r="S51" i="11"/>
  <c r="S50" i="11"/>
  <c r="S49" i="11"/>
  <c r="S48" i="11"/>
  <c r="S47" i="11"/>
  <c r="S46" i="11"/>
  <c r="S45" i="11"/>
  <c r="S44" i="11"/>
  <c r="S43" i="11"/>
  <c r="S42" i="11"/>
  <c r="S41" i="11"/>
  <c r="S40" i="11"/>
  <c r="S39" i="11"/>
  <c r="S38" i="11"/>
  <c r="S37" i="11"/>
  <c r="S36" i="11"/>
  <c r="S35" i="11"/>
  <c r="S34" i="11"/>
  <c r="S33" i="11"/>
  <c r="S32" i="11"/>
  <c r="S31" i="11"/>
  <c r="S30" i="11"/>
  <c r="S29" i="11"/>
  <c r="S28" i="11"/>
  <c r="S27" i="11"/>
  <c r="S26" i="11"/>
  <c r="S25" i="11"/>
  <c r="S24" i="11"/>
  <c r="S23" i="11"/>
  <c r="S22" i="11"/>
  <c r="S21" i="11"/>
  <c r="S20" i="11"/>
  <c r="S19" i="11"/>
  <c r="S18" i="11"/>
  <c r="S17" i="11"/>
  <c r="S16" i="11"/>
  <c r="S15" i="11"/>
  <c r="S14" i="11"/>
  <c r="S13" i="11"/>
  <c r="S12" i="11"/>
  <c r="S11" i="11"/>
  <c r="S10" i="11"/>
  <c r="S9" i="11"/>
  <c r="S8" i="11"/>
  <c r="S7" i="11"/>
  <c r="S6" i="11"/>
  <c r="S5" i="11"/>
  <c r="S4" i="11"/>
  <c r="S3" i="11"/>
  <c r="S2" i="11"/>
  <c r="G119" i="6" l="1"/>
  <c r="L119" i="6" s="1"/>
  <c r="L90" i="6"/>
  <c r="F119" i="6"/>
  <c r="K119" i="6" s="1"/>
  <c r="K90" i="6"/>
  <c r="I65" i="6"/>
  <c r="I89" i="6" s="1"/>
  <c r="I118" i="6" s="1"/>
  <c r="L65" i="6"/>
  <c r="G89" i="6"/>
  <c r="H65" i="6"/>
  <c r="H89" i="6" s="1"/>
  <c r="H118" i="6" s="1"/>
  <c r="F89" i="6"/>
  <c r="G67" i="6"/>
  <c r="L67" i="6" s="1"/>
  <c r="F67" i="6"/>
  <c r="K67" i="6" s="1"/>
  <c r="E91" i="6"/>
  <c r="E120" i="6" s="1"/>
  <c r="L51" i="5"/>
  <c r="K51" i="5"/>
  <c r="G118" i="6" l="1"/>
  <c r="L118" i="6" s="1"/>
  <c r="L89" i="6"/>
  <c r="F118" i="6"/>
  <c r="K118" i="6" s="1"/>
  <c r="K89" i="6"/>
  <c r="I67" i="6"/>
  <c r="I91" i="6" s="1"/>
  <c r="I120" i="6" s="1"/>
  <c r="G91" i="6"/>
  <c r="H67" i="6"/>
  <c r="H91" i="6" s="1"/>
  <c r="H120" i="6" s="1"/>
  <c r="F91" i="6"/>
  <c r="L50" i="5"/>
  <c r="L49" i="5"/>
  <c r="L48" i="5"/>
  <c r="L47" i="5"/>
  <c r="L46" i="5"/>
  <c r="L45" i="5"/>
  <c r="L44" i="5"/>
  <c r="K50" i="5"/>
  <c r="K49" i="5"/>
  <c r="K48" i="5"/>
  <c r="K47" i="5"/>
  <c r="K46" i="5"/>
  <c r="K45" i="5"/>
  <c r="K44" i="5"/>
  <c r="F120" i="6" l="1"/>
  <c r="K120" i="6" s="1"/>
  <c r="K91" i="6"/>
  <c r="G120" i="6"/>
  <c r="L120" i="6" s="1"/>
  <c r="L91" i="6"/>
  <c r="H126" i="12"/>
  <c r="H125" i="12"/>
  <c r="H75" i="12"/>
  <c r="H124" i="12"/>
  <c r="H74" i="12"/>
  <c r="H39" i="12"/>
  <c r="H15" i="12"/>
  <c r="H123" i="12"/>
  <c r="H73" i="12"/>
  <c r="H38" i="12"/>
  <c r="H14" i="12"/>
  <c r="H122" i="12"/>
  <c r="H72" i="12"/>
  <c r="H121" i="12"/>
  <c r="H71" i="12"/>
  <c r="H37" i="12"/>
  <c r="H120" i="12"/>
  <c r="H119" i="12"/>
  <c r="H70" i="12"/>
  <c r="H36" i="12"/>
  <c r="H13" i="12"/>
  <c r="H118" i="12"/>
  <c r="H69" i="12"/>
  <c r="H35" i="12"/>
  <c r="H117" i="12"/>
  <c r="H116" i="12"/>
  <c r="H68" i="12"/>
  <c r="H34" i="12"/>
  <c r="H12" i="12"/>
  <c r="H115" i="12"/>
  <c r="H114" i="12"/>
  <c r="H67" i="12"/>
  <c r="H113" i="12"/>
  <c r="H66" i="12"/>
  <c r="H33" i="12"/>
  <c r="H11" i="12"/>
  <c r="H112" i="12"/>
  <c r="H111" i="12"/>
  <c r="H65" i="12"/>
  <c r="H32" i="12"/>
  <c r="H110" i="12"/>
  <c r="H64" i="12"/>
  <c r="H31" i="12"/>
  <c r="H10" i="12"/>
  <c r="H109" i="12"/>
  <c r="H63" i="12"/>
  <c r="H30" i="12"/>
  <c r="H108" i="12"/>
  <c r="H62" i="12"/>
  <c r="H107" i="12"/>
  <c r="H61" i="12"/>
  <c r="H29" i="12"/>
  <c r="H106" i="12"/>
  <c r="H60" i="12"/>
  <c r="H28" i="12"/>
  <c r="H9" i="12"/>
  <c r="H105" i="12"/>
  <c r="H59" i="12"/>
  <c r="H27" i="12"/>
  <c r="H104" i="12"/>
  <c r="H103" i="12"/>
  <c r="H58" i="12"/>
  <c r="H26" i="12"/>
  <c r="H8" i="12"/>
  <c r="H102" i="12"/>
  <c r="H101" i="12"/>
  <c r="H100" i="12"/>
  <c r="H99" i="12"/>
  <c r="H57" i="12"/>
  <c r="H98" i="12"/>
  <c r="H56" i="12"/>
  <c r="H25" i="12"/>
  <c r="H97" i="12"/>
  <c r="H96" i="12"/>
  <c r="H55" i="12"/>
  <c r="H24" i="12"/>
  <c r="H95" i="12"/>
  <c r="H54" i="12"/>
  <c r="H23" i="12"/>
  <c r="H7" i="12"/>
  <c r="H94" i="12"/>
  <c r="H93" i="12"/>
  <c r="H53" i="12"/>
  <c r="H92" i="12"/>
  <c r="H52" i="12"/>
  <c r="H142" i="12"/>
  <c r="H91" i="12"/>
  <c r="H51" i="12"/>
  <c r="H141" i="12"/>
  <c r="H90" i="12"/>
  <c r="H50" i="12"/>
  <c r="H22" i="12"/>
  <c r="H6" i="12"/>
  <c r="H140" i="12"/>
  <c r="H89" i="12"/>
  <c r="H139" i="12"/>
  <c r="H88" i="12"/>
  <c r="H49" i="12"/>
  <c r="H138" i="12"/>
  <c r="H87" i="12"/>
  <c r="H137" i="12"/>
  <c r="H86" i="12"/>
  <c r="H48" i="12"/>
  <c r="H21" i="12"/>
  <c r="H5" i="12"/>
  <c r="H136" i="12"/>
  <c r="H85" i="12"/>
  <c r="H47" i="12"/>
  <c r="H20" i="12"/>
  <c r="H4" i="12"/>
  <c r="H135" i="12"/>
  <c r="H84" i="12"/>
  <c r="H46" i="12"/>
  <c r="H134" i="12"/>
  <c r="H83" i="12"/>
  <c r="H45" i="12"/>
  <c r="H19" i="12"/>
  <c r="H133" i="12"/>
  <c r="H82" i="12"/>
  <c r="H132" i="12"/>
  <c r="H81" i="12"/>
  <c r="H44" i="12"/>
  <c r="H18" i="12"/>
  <c r="H131" i="12"/>
  <c r="H80" i="12"/>
  <c r="H43" i="12"/>
  <c r="H17" i="12"/>
  <c r="H3" i="12"/>
  <c r="H130" i="12"/>
  <c r="H79" i="12"/>
  <c r="H42" i="12"/>
  <c r="H16" i="12"/>
  <c r="H2" i="12"/>
  <c r="H129" i="12"/>
  <c r="H78" i="12"/>
  <c r="H41" i="12"/>
  <c r="H128" i="12"/>
  <c r="H77" i="12"/>
  <c r="H127" i="12"/>
  <c r="H76" i="12"/>
  <c r="H40" i="12"/>
  <c r="L13" i="5"/>
  <c r="K13" i="5"/>
  <c r="L6" i="5" l="1"/>
  <c r="K6" i="5"/>
  <c r="L5" i="5" l="1"/>
  <c r="K5" i="5"/>
  <c r="L43" i="5" l="1"/>
  <c r="L42" i="5"/>
  <c r="L41" i="5"/>
  <c r="L40" i="5"/>
  <c r="L39" i="5"/>
  <c r="L38" i="5"/>
  <c r="L37" i="5"/>
  <c r="L36" i="5"/>
  <c r="L35" i="5"/>
  <c r="L34" i="5"/>
  <c r="L33" i="5"/>
  <c r="K42" i="5"/>
  <c r="K41" i="5"/>
  <c r="K40" i="5"/>
  <c r="K39" i="5"/>
  <c r="K38" i="5"/>
  <c r="K37" i="5"/>
  <c r="K36" i="5"/>
  <c r="K35" i="5"/>
  <c r="K34" i="5"/>
  <c r="K33" i="5"/>
  <c r="K43" i="5"/>
  <c r="D8" i="35"/>
  <c r="F8" i="35"/>
  <c r="D111" i="46" l="1"/>
  <c r="D237" i="46"/>
  <c r="E237" i="46" s="1"/>
  <c r="D52" i="47" l="1"/>
  <c r="E52" i="47" s="1"/>
  <c r="D51" i="47"/>
  <c r="E51" i="47" s="1"/>
  <c r="D50" i="47"/>
  <c r="E50" i="47" s="1"/>
  <c r="D49" i="47"/>
  <c r="E49" i="47" s="1"/>
  <c r="D48" i="47"/>
  <c r="E48" i="47" s="1"/>
  <c r="D47" i="47"/>
  <c r="E47" i="47" s="1"/>
  <c r="D46" i="47"/>
  <c r="E46" i="47" s="1"/>
  <c r="D45" i="47"/>
  <c r="E45" i="47" s="1"/>
  <c r="D44" i="47"/>
  <c r="E44" i="47" s="1"/>
  <c r="D43" i="47"/>
  <c r="E43" i="47" s="1"/>
  <c r="D42" i="47"/>
  <c r="E42" i="47" s="1"/>
  <c r="D41" i="47"/>
  <c r="E41" i="47" s="1"/>
  <c r="D40" i="47"/>
  <c r="E40" i="47" s="1"/>
  <c r="D39" i="47"/>
  <c r="E39" i="47" s="1"/>
  <c r="D38" i="47"/>
  <c r="E38" i="47" s="1"/>
  <c r="D37" i="47"/>
  <c r="E37" i="47" s="1"/>
  <c r="D36" i="47"/>
  <c r="E36" i="47" s="1"/>
  <c r="D35" i="47"/>
  <c r="E35" i="47" s="1"/>
  <c r="D34" i="47"/>
  <c r="E34" i="47" s="1"/>
  <c r="D33" i="47"/>
  <c r="E33" i="47" s="1"/>
  <c r="D32" i="47"/>
  <c r="E32" i="47" s="1"/>
  <c r="D31" i="47"/>
  <c r="E31" i="47" s="1"/>
  <c r="D30" i="47"/>
  <c r="E30" i="47" s="1"/>
  <c r="D29" i="47"/>
  <c r="E29" i="47" s="1"/>
  <c r="D28" i="47"/>
  <c r="E28" i="47" s="1"/>
  <c r="D27" i="47"/>
  <c r="E27" i="47" s="1"/>
  <c r="D26" i="47"/>
  <c r="E26" i="47" s="1"/>
  <c r="D25" i="47"/>
  <c r="E25" i="47" s="1"/>
  <c r="D24" i="47"/>
  <c r="E24" i="47" s="1"/>
  <c r="D23" i="47"/>
  <c r="E23" i="47" s="1"/>
  <c r="D22" i="47"/>
  <c r="E22" i="47" s="1"/>
  <c r="D21" i="47"/>
  <c r="E21" i="47" s="1"/>
  <c r="D20" i="47"/>
  <c r="E20" i="47" s="1"/>
  <c r="D19" i="47"/>
  <c r="E19" i="47" s="1"/>
  <c r="D18" i="47"/>
  <c r="E18" i="47" s="1"/>
  <c r="D17" i="47"/>
  <c r="E17" i="47" s="1"/>
  <c r="D16" i="47"/>
  <c r="E16" i="47" s="1"/>
  <c r="D15" i="47"/>
  <c r="E15" i="47" s="1"/>
  <c r="D14" i="47"/>
  <c r="E14" i="47" s="1"/>
  <c r="D13" i="47"/>
  <c r="E13" i="47" s="1"/>
  <c r="D12" i="47"/>
  <c r="E12" i="47" s="1"/>
  <c r="D11" i="47"/>
  <c r="E11" i="47" s="1"/>
  <c r="D10" i="47"/>
  <c r="E10" i="47" s="1"/>
  <c r="D9" i="47"/>
  <c r="E9" i="47" s="1"/>
  <c r="D8" i="47"/>
  <c r="E8" i="47" s="1"/>
  <c r="D7" i="47"/>
  <c r="E7" i="47" s="1"/>
  <c r="D6" i="47"/>
  <c r="E6" i="47" s="1"/>
  <c r="D5" i="47"/>
  <c r="E5" i="47" s="1"/>
  <c r="D4" i="47"/>
  <c r="E4" i="47" s="1"/>
  <c r="D3" i="47"/>
  <c r="E3" i="47" s="1"/>
  <c r="D2" i="47"/>
  <c r="E2" i="47" s="1"/>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4" i="47"/>
  <c r="B3" i="47"/>
  <c r="B2" i="47"/>
  <c r="E111" i="46"/>
  <c r="B2" i="46"/>
  <c r="A3" i="46"/>
  <c r="A4" i="46" s="1"/>
  <c r="A5" i="46" s="1"/>
  <c r="A6" i="46" s="1"/>
  <c r="A7" i="46" s="1"/>
  <c r="A8" i="46" s="1"/>
  <c r="A9" i="46" s="1"/>
  <c r="A10" i="46" s="1"/>
  <c r="A11" i="46" s="1"/>
  <c r="A12" i="46" s="1"/>
  <c r="A13" i="46" s="1"/>
  <c r="A14" i="46" s="1"/>
  <c r="A15" i="46" s="1"/>
  <c r="A16" i="46" s="1"/>
  <c r="A17" i="46" s="1"/>
  <c r="A18" i="46" s="1"/>
  <c r="A19" i="46" s="1"/>
  <c r="A20" i="46" s="1"/>
  <c r="A21" i="46" s="1"/>
  <c r="A22" i="46" s="1"/>
  <c r="A23" i="46" s="1"/>
  <c r="A24" i="46" s="1"/>
  <c r="A25" i="46" s="1"/>
  <c r="A26" i="46" s="1"/>
  <c r="A27" i="46" s="1"/>
  <c r="A28" i="46" s="1"/>
  <c r="A29" i="46" s="1"/>
  <c r="A30" i="46" s="1"/>
  <c r="A31" i="46" s="1"/>
  <c r="A32" i="46" s="1"/>
  <c r="A33" i="46" s="1"/>
  <c r="A34" i="46" s="1"/>
  <c r="A35" i="46" s="1"/>
  <c r="A36" i="46" s="1"/>
  <c r="A37" i="46" s="1"/>
  <c r="A38" i="46" s="1"/>
  <c r="A39" i="46" s="1"/>
  <c r="A40" i="46" s="1"/>
  <c r="A41" i="46" s="1"/>
  <c r="A42" i="46" s="1"/>
  <c r="A43" i="46" s="1"/>
  <c r="A44" i="46" s="1"/>
  <c r="A45" i="46" s="1"/>
  <c r="A46" i="46" s="1"/>
  <c r="A47" i="46" s="1"/>
  <c r="A48" i="46" s="1"/>
  <c r="A49" i="46" s="1"/>
  <c r="A50" i="46" s="1"/>
  <c r="A51" i="46" s="1"/>
  <c r="A52" i="46" s="1"/>
  <c r="A53" i="46" s="1"/>
  <c r="A54" i="46" s="1"/>
  <c r="A55" i="46" s="1"/>
  <c r="A56" i="46" s="1"/>
  <c r="A57" i="46" s="1"/>
  <c r="A58" i="46" s="1"/>
  <c r="A59" i="46" s="1"/>
  <c r="A60" i="46" s="1"/>
  <c r="A61" i="46" s="1"/>
  <c r="A62" i="46" s="1"/>
  <c r="A63" i="46" s="1"/>
  <c r="A64" i="46" s="1"/>
  <c r="A65" i="46" s="1"/>
  <c r="A66" i="46" s="1"/>
  <c r="A67" i="46" s="1"/>
  <c r="A68" i="46" s="1"/>
  <c r="A69" i="46" s="1"/>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131" i="46" s="1"/>
  <c r="A132" i="46" s="1"/>
  <c r="A133" i="46" s="1"/>
  <c r="A134" i="46" s="1"/>
  <c r="A135" i="46" s="1"/>
  <c r="A136" i="46" s="1"/>
  <c r="A137" i="46" s="1"/>
  <c r="A138" i="46" s="1"/>
  <c r="A139" i="46" s="1"/>
  <c r="A140" i="46" s="1"/>
  <c r="A141" i="46" s="1"/>
  <c r="A142" i="46" s="1"/>
  <c r="A143" i="46" s="1"/>
  <c r="A144" i="46" s="1"/>
  <c r="A145" i="46" s="1"/>
  <c r="A146" i="46" s="1"/>
  <c r="A147" i="46" s="1"/>
  <c r="A148" i="46" s="1"/>
  <c r="A149" i="46" s="1"/>
  <c r="A150" i="46" s="1"/>
  <c r="A151" i="46" s="1"/>
  <c r="A152" i="46" s="1"/>
  <c r="A153" i="46" s="1"/>
  <c r="A154" i="46" s="1"/>
  <c r="A155" i="46" s="1"/>
  <c r="A156" i="46" s="1"/>
  <c r="A157" i="46" s="1"/>
  <c r="A158" i="46" s="1"/>
  <c r="A159" i="46" s="1"/>
  <c r="A160" i="46" s="1"/>
  <c r="A161" i="46" s="1"/>
  <c r="A162" i="46" s="1"/>
  <c r="A163" i="46" s="1"/>
  <c r="A164" i="46" s="1"/>
  <c r="A165" i="46" s="1"/>
  <c r="A166" i="46" s="1"/>
  <c r="A167" i="46" s="1"/>
  <c r="A168" i="46" s="1"/>
  <c r="A169" i="46" s="1"/>
  <c r="A170" i="46" s="1"/>
  <c r="A171" i="46" s="1"/>
  <c r="A172" i="46" s="1"/>
  <c r="A173" i="46" s="1"/>
  <c r="A174" i="46" s="1"/>
  <c r="A175" i="46" s="1"/>
  <c r="A176" i="46" s="1"/>
  <c r="A177" i="46" s="1"/>
  <c r="A178" i="46" s="1"/>
  <c r="A179" i="46" s="1"/>
  <c r="A180" i="46" s="1"/>
  <c r="A181" i="46" s="1"/>
  <c r="A182" i="46" s="1"/>
  <c r="A183" i="46" s="1"/>
  <c r="A184" i="46" s="1"/>
  <c r="A185" i="46" s="1"/>
  <c r="A186" i="46" s="1"/>
  <c r="A187" i="46" s="1"/>
  <c r="A188" i="46" s="1"/>
  <c r="A189" i="46" s="1"/>
  <c r="A190" i="46" s="1"/>
  <c r="A191" i="46" s="1"/>
  <c r="A192" i="46" s="1"/>
  <c r="A193" i="46" s="1"/>
  <c r="A194" i="46" s="1"/>
  <c r="A195" i="46" s="1"/>
  <c r="A196" i="46" s="1"/>
  <c r="A197" i="46" s="1"/>
  <c r="A198" i="46" s="1"/>
  <c r="A199" i="46" s="1"/>
  <c r="A200" i="46" s="1"/>
  <c r="A201" i="46" s="1"/>
  <c r="A202" i="46" s="1"/>
  <c r="A203" i="46" s="1"/>
  <c r="A204" i="46" s="1"/>
  <c r="A205" i="46" s="1"/>
  <c r="A206" i="46" s="1"/>
  <c r="A207" i="46" s="1"/>
  <c r="A208" i="46" s="1"/>
  <c r="A209" i="46" s="1"/>
  <c r="A210" i="46" s="1"/>
  <c r="A211" i="46" s="1"/>
  <c r="A212" i="46" s="1"/>
  <c r="A213" i="46" s="1"/>
  <c r="A214" i="46" s="1"/>
  <c r="A215" i="46" s="1"/>
  <c r="A216" i="46" s="1"/>
  <c r="A217" i="46" s="1"/>
  <c r="A218" i="46" s="1"/>
  <c r="A219" i="46" s="1"/>
  <c r="A220" i="46" s="1"/>
  <c r="A221" i="46" s="1"/>
  <c r="A222" i="46" s="1"/>
  <c r="A223" i="46" s="1"/>
  <c r="A224" i="46" s="1"/>
  <c r="A225" i="46" s="1"/>
  <c r="A226" i="46" s="1"/>
  <c r="A227" i="46" s="1"/>
  <c r="A228" i="46" s="1"/>
  <c r="A229" i="46" s="1"/>
  <c r="A230" i="46" s="1"/>
  <c r="A231" i="46" s="1"/>
  <c r="A232" i="46" s="1"/>
  <c r="A233" i="46" s="1"/>
  <c r="A234" i="46" s="1"/>
  <c r="A235" i="46" s="1"/>
  <c r="A236" i="46" s="1"/>
  <c r="A237" i="46" s="1"/>
  <c r="A238" i="46" s="1"/>
  <c r="A239" i="46" s="1"/>
  <c r="A240" i="46" s="1"/>
  <c r="A241" i="46" s="1"/>
  <c r="A242" i="46" s="1"/>
  <c r="A243" i="46" s="1"/>
  <c r="A244" i="46" s="1"/>
  <c r="A245" i="46" s="1"/>
  <c r="A246" i="46" s="1"/>
  <c r="A247" i="46" s="1"/>
  <c r="A248" i="46" s="1"/>
  <c r="A249" i="46" s="1"/>
  <c r="A250" i="46" s="1"/>
  <c r="I85" i="7" l="1"/>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D490" i="18" l="1"/>
  <c r="E490" i="18"/>
  <c r="F490" i="18"/>
  <c r="G490" i="18"/>
  <c r="D491" i="18"/>
  <c r="E491" i="18"/>
  <c r="F491" i="18"/>
  <c r="G491" i="18"/>
  <c r="E492" i="18"/>
  <c r="F492" i="18"/>
  <c r="G492" i="18"/>
  <c r="E493" i="18"/>
  <c r="F493" i="18"/>
  <c r="G493" i="18"/>
  <c r="E494" i="18"/>
  <c r="F494" i="18"/>
  <c r="G494" i="18"/>
  <c r="E495" i="18"/>
  <c r="F495" i="18"/>
  <c r="G495" i="18"/>
  <c r="E496" i="18"/>
  <c r="F496" i="18"/>
  <c r="G496" i="18"/>
  <c r="D497" i="18"/>
  <c r="E497" i="18"/>
  <c r="F497" i="18"/>
  <c r="G497" i="18"/>
  <c r="D498" i="18"/>
  <c r="E498" i="18"/>
  <c r="F498" i="18"/>
  <c r="G498" i="18"/>
  <c r="D499" i="18"/>
  <c r="E499" i="18"/>
  <c r="F499" i="18"/>
  <c r="G499" i="18"/>
  <c r="D500" i="18"/>
  <c r="E500" i="18"/>
  <c r="F500" i="18"/>
  <c r="G500" i="18"/>
  <c r="D501" i="18"/>
  <c r="E501" i="18"/>
  <c r="F501" i="18"/>
  <c r="G501" i="18"/>
  <c r="D502" i="18"/>
  <c r="E502" i="18"/>
  <c r="F502" i="18"/>
  <c r="G502" i="18"/>
  <c r="E503" i="18"/>
  <c r="F503" i="18"/>
  <c r="G503" i="18"/>
  <c r="E504" i="18"/>
  <c r="F504" i="18"/>
  <c r="G504" i="18"/>
  <c r="E505" i="18"/>
  <c r="F505" i="18"/>
  <c r="G505" i="18"/>
  <c r="E506" i="18"/>
  <c r="F506" i="18"/>
  <c r="G506" i="18"/>
  <c r="E507" i="18"/>
  <c r="F507" i="18"/>
  <c r="G507" i="18"/>
  <c r="D508" i="18"/>
  <c r="E508" i="18"/>
  <c r="F508" i="18"/>
  <c r="G508" i="18"/>
  <c r="D509" i="18"/>
  <c r="E509" i="18"/>
  <c r="F509" i="18"/>
  <c r="G509" i="18"/>
  <c r="D510" i="18"/>
  <c r="E510" i="18"/>
  <c r="F510" i="18"/>
  <c r="G510" i="18"/>
  <c r="D511" i="18"/>
  <c r="E511" i="18"/>
  <c r="F511" i="18"/>
  <c r="G511" i="18"/>
  <c r="D512" i="18"/>
  <c r="E512" i="18"/>
  <c r="F512" i="18"/>
  <c r="G512" i="18"/>
  <c r="D513" i="18"/>
  <c r="E513" i="18"/>
  <c r="F513" i="18"/>
  <c r="G513" i="18"/>
  <c r="E514" i="18"/>
  <c r="F514" i="18"/>
  <c r="G514" i="18"/>
  <c r="E515" i="18"/>
  <c r="F515" i="18"/>
  <c r="G515" i="18"/>
  <c r="E516" i="18"/>
  <c r="F516" i="18"/>
  <c r="G516" i="18"/>
  <c r="E517" i="18"/>
  <c r="F517" i="18"/>
  <c r="G517" i="18"/>
  <c r="E518" i="18"/>
  <c r="F518" i="18"/>
  <c r="G518" i="18"/>
  <c r="D519" i="18"/>
  <c r="E519" i="18"/>
  <c r="F519" i="18"/>
  <c r="G519" i="18"/>
  <c r="D520" i="18"/>
  <c r="E520" i="18"/>
  <c r="F520" i="18"/>
  <c r="G520" i="18"/>
  <c r="D521" i="18"/>
  <c r="E521" i="18"/>
  <c r="F521" i="18"/>
  <c r="G521" i="18"/>
  <c r="D522" i="18"/>
  <c r="E522" i="18"/>
  <c r="F522" i="18"/>
  <c r="G522" i="18"/>
  <c r="D523" i="18"/>
  <c r="E523" i="18"/>
  <c r="F523" i="18"/>
  <c r="G523" i="18"/>
  <c r="D524" i="18"/>
  <c r="E524" i="18"/>
  <c r="F524" i="18"/>
  <c r="G524" i="18"/>
  <c r="E525" i="18"/>
  <c r="F525" i="18"/>
  <c r="G525" i="18"/>
  <c r="E526" i="18"/>
  <c r="F526" i="18"/>
  <c r="G526" i="18"/>
  <c r="E527" i="18"/>
  <c r="F527" i="18"/>
  <c r="G527" i="18"/>
  <c r="E528" i="18"/>
  <c r="F528" i="18"/>
  <c r="G528" i="18"/>
  <c r="E529" i="18"/>
  <c r="F529" i="18"/>
  <c r="G529" i="18"/>
  <c r="D530" i="18"/>
  <c r="E530" i="18"/>
  <c r="F530" i="18"/>
  <c r="G530" i="18"/>
  <c r="D531" i="18"/>
  <c r="E531" i="18"/>
  <c r="F531" i="18"/>
  <c r="G531" i="18"/>
  <c r="D532" i="18"/>
  <c r="E532" i="18"/>
  <c r="F532" i="18"/>
  <c r="G532" i="18"/>
  <c r="D533" i="18"/>
  <c r="E533" i="18"/>
  <c r="F533" i="18"/>
  <c r="G533" i="18"/>
  <c r="D534" i="18"/>
  <c r="E534" i="18"/>
  <c r="F534" i="18"/>
  <c r="G534" i="18"/>
  <c r="D535" i="18"/>
  <c r="E535" i="18"/>
  <c r="F535" i="18"/>
  <c r="G535" i="18"/>
  <c r="E536" i="18"/>
  <c r="F536" i="18"/>
  <c r="G536" i="18"/>
  <c r="E537" i="18"/>
  <c r="F537" i="18"/>
  <c r="G537" i="18"/>
  <c r="E538" i="18"/>
  <c r="F538" i="18"/>
  <c r="G538" i="18"/>
  <c r="E539" i="18"/>
  <c r="F539" i="18"/>
  <c r="G539" i="18"/>
  <c r="E540" i="18"/>
  <c r="F540" i="18"/>
  <c r="G540" i="18"/>
  <c r="D541" i="18"/>
  <c r="E541" i="18"/>
  <c r="F541" i="18"/>
  <c r="G541" i="18"/>
  <c r="D542" i="18"/>
  <c r="E542" i="18"/>
  <c r="F542" i="18"/>
  <c r="G542" i="18"/>
  <c r="D543" i="18"/>
  <c r="E543" i="18"/>
  <c r="F543" i="18"/>
  <c r="G543" i="18"/>
  <c r="D544" i="18"/>
  <c r="E544" i="18"/>
  <c r="F544" i="18"/>
  <c r="G544" i="18"/>
  <c r="D545" i="18"/>
  <c r="E545" i="18"/>
  <c r="F545" i="18"/>
  <c r="G545" i="18"/>
  <c r="D546" i="18"/>
  <c r="E546" i="18"/>
  <c r="F546" i="18"/>
  <c r="G546" i="18"/>
  <c r="E547" i="18"/>
  <c r="F547" i="18"/>
  <c r="G547" i="18"/>
  <c r="E548" i="18"/>
  <c r="F548" i="18"/>
  <c r="G548" i="18"/>
  <c r="E549" i="18"/>
  <c r="F549" i="18"/>
  <c r="G549" i="18"/>
  <c r="E550" i="18"/>
  <c r="F550" i="18"/>
  <c r="G550" i="18"/>
  <c r="E551" i="18"/>
  <c r="F551" i="18"/>
  <c r="G551" i="18"/>
  <c r="D552" i="18"/>
  <c r="E552" i="18"/>
  <c r="F552" i="18"/>
  <c r="G552" i="18"/>
  <c r="D553" i="18"/>
  <c r="E553" i="18"/>
  <c r="F553" i="18"/>
  <c r="G553" i="18"/>
  <c r="D554" i="18"/>
  <c r="E554" i="18"/>
  <c r="F554" i="18"/>
  <c r="G554" i="18"/>
  <c r="D555" i="18"/>
  <c r="E555" i="18"/>
  <c r="F555" i="18"/>
  <c r="G555" i="18"/>
  <c r="D556" i="18"/>
  <c r="E556" i="18"/>
  <c r="F556" i="18"/>
  <c r="G556" i="18"/>
  <c r="D557" i="18"/>
  <c r="E557" i="18"/>
  <c r="F557" i="18"/>
  <c r="G557" i="18"/>
  <c r="E558" i="18"/>
  <c r="F558" i="18"/>
  <c r="G558" i="18"/>
  <c r="E559" i="18"/>
  <c r="F559" i="18"/>
  <c r="G559" i="18"/>
  <c r="E560" i="18"/>
  <c r="F560" i="18"/>
  <c r="G560" i="18"/>
  <c r="E561" i="18"/>
  <c r="F561" i="18"/>
  <c r="G561" i="18"/>
  <c r="E562" i="18"/>
  <c r="F562" i="18"/>
  <c r="G562" i="18"/>
  <c r="D563" i="18"/>
  <c r="E563" i="18"/>
  <c r="F563" i="18"/>
  <c r="G563" i="18"/>
  <c r="D564" i="18"/>
  <c r="E564" i="18"/>
  <c r="F564" i="18"/>
  <c r="G564" i="18"/>
  <c r="D565" i="18"/>
  <c r="E565" i="18"/>
  <c r="F565" i="18"/>
  <c r="G565" i="18"/>
  <c r="D566" i="18"/>
  <c r="E566" i="18"/>
  <c r="F566" i="18"/>
  <c r="G566" i="18"/>
  <c r="D567" i="18"/>
  <c r="E567" i="18"/>
  <c r="F567" i="18"/>
  <c r="G567" i="18"/>
  <c r="D568" i="18"/>
  <c r="E568" i="18"/>
  <c r="F568" i="18"/>
  <c r="G568" i="18"/>
  <c r="E569" i="18"/>
  <c r="F569" i="18"/>
  <c r="G569" i="18"/>
  <c r="E570" i="18"/>
  <c r="F570" i="18"/>
  <c r="G570" i="18"/>
  <c r="E571" i="18"/>
  <c r="F571" i="18"/>
  <c r="G571" i="18"/>
  <c r="E572" i="18"/>
  <c r="F572" i="18"/>
  <c r="G572" i="18"/>
  <c r="E573" i="18"/>
  <c r="F573" i="18"/>
  <c r="G573" i="18"/>
  <c r="D574" i="18"/>
  <c r="E574" i="18"/>
  <c r="F574" i="18"/>
  <c r="G574" i="18"/>
  <c r="D575" i="18"/>
  <c r="E575" i="18"/>
  <c r="F575" i="18"/>
  <c r="G575" i="18"/>
  <c r="D576" i="18"/>
  <c r="E576" i="18"/>
  <c r="F576" i="18"/>
  <c r="G576" i="18"/>
  <c r="D577" i="18"/>
  <c r="E577" i="18"/>
  <c r="F577" i="18"/>
  <c r="G577" i="18"/>
  <c r="D578" i="18"/>
  <c r="E578" i="18"/>
  <c r="F578" i="18"/>
  <c r="G578" i="18"/>
  <c r="D579" i="18"/>
  <c r="E579" i="18"/>
  <c r="F579" i="18"/>
  <c r="G579" i="18"/>
  <c r="E580" i="18"/>
  <c r="F580" i="18"/>
  <c r="G580" i="18"/>
  <c r="E581" i="18"/>
  <c r="F581" i="18"/>
  <c r="G581" i="18"/>
  <c r="E582" i="18"/>
  <c r="F582" i="18"/>
  <c r="G582" i="18"/>
  <c r="E583" i="18"/>
  <c r="F583" i="18"/>
  <c r="G583" i="18"/>
  <c r="E584" i="18"/>
  <c r="F584" i="18"/>
  <c r="G584" i="18"/>
  <c r="D585" i="18"/>
  <c r="E585" i="18"/>
  <c r="F585" i="18"/>
  <c r="G585" i="18"/>
  <c r="D586" i="18"/>
  <c r="E586" i="18"/>
  <c r="F586" i="18"/>
  <c r="G586" i="18"/>
  <c r="D587" i="18"/>
  <c r="E587" i="18"/>
  <c r="F587" i="18"/>
  <c r="G587" i="18"/>
  <c r="D588" i="18"/>
  <c r="E588" i="18"/>
  <c r="F588" i="18"/>
  <c r="G588" i="18"/>
  <c r="D589" i="18"/>
  <c r="E589" i="18"/>
  <c r="F589" i="18"/>
  <c r="G589" i="18"/>
  <c r="D590" i="18"/>
  <c r="E590" i="18"/>
  <c r="F590" i="18"/>
  <c r="G590" i="18"/>
  <c r="E591" i="18"/>
  <c r="F591" i="18"/>
  <c r="G591" i="18"/>
  <c r="E592" i="18"/>
  <c r="F592" i="18"/>
  <c r="G592" i="18"/>
  <c r="E593" i="18"/>
  <c r="F593" i="18"/>
  <c r="G593" i="18"/>
  <c r="E594" i="18"/>
  <c r="F594" i="18"/>
  <c r="G594" i="18"/>
  <c r="E595" i="18"/>
  <c r="F595" i="18"/>
  <c r="G595" i="18"/>
  <c r="D596" i="18"/>
  <c r="E596" i="18"/>
  <c r="F596" i="18"/>
  <c r="G596" i="18"/>
  <c r="D597" i="18"/>
  <c r="E597" i="18"/>
  <c r="F597" i="18"/>
  <c r="G597" i="18"/>
  <c r="D598" i="18"/>
  <c r="E598" i="18"/>
  <c r="F598" i="18"/>
  <c r="G598" i="18"/>
  <c r="D599" i="18"/>
  <c r="E599" i="18"/>
  <c r="F599" i="18"/>
  <c r="G599" i="18"/>
  <c r="D600" i="18"/>
  <c r="E600" i="18"/>
  <c r="F600" i="18"/>
  <c r="G600" i="18"/>
  <c r="D601" i="18"/>
  <c r="E601" i="18"/>
  <c r="F601" i="18"/>
  <c r="G601" i="18"/>
  <c r="E602" i="18"/>
  <c r="F602" i="18"/>
  <c r="G602" i="18"/>
  <c r="E603" i="18"/>
  <c r="F603" i="18"/>
  <c r="G603" i="18"/>
  <c r="E604" i="18"/>
  <c r="F604" i="18"/>
  <c r="G604" i="18"/>
  <c r="E605" i="18"/>
  <c r="F605" i="18"/>
  <c r="G605" i="18"/>
  <c r="E606" i="18"/>
  <c r="F606" i="18"/>
  <c r="G606" i="18"/>
  <c r="D607" i="18"/>
  <c r="E607" i="18"/>
  <c r="F607" i="18"/>
  <c r="G607" i="18"/>
  <c r="D608" i="18"/>
  <c r="E608" i="18"/>
  <c r="F608" i="18"/>
  <c r="G608" i="18"/>
  <c r="D609" i="18"/>
  <c r="E609" i="18"/>
  <c r="F609" i="18"/>
  <c r="G609" i="18"/>
  <c r="D610" i="18"/>
  <c r="E610" i="18"/>
  <c r="F610" i="18"/>
  <c r="G610" i="18"/>
  <c r="D611" i="18"/>
  <c r="E611" i="18"/>
  <c r="F611" i="18"/>
  <c r="G611" i="18"/>
  <c r="D612" i="18"/>
  <c r="E612" i="18"/>
  <c r="F612" i="18"/>
  <c r="G612" i="18"/>
  <c r="E613" i="18"/>
  <c r="F613" i="18"/>
  <c r="G613" i="18"/>
  <c r="E614" i="18"/>
  <c r="F614" i="18"/>
  <c r="G614" i="18"/>
  <c r="E615" i="18"/>
  <c r="F615" i="18"/>
  <c r="G615" i="18"/>
  <c r="E616" i="18"/>
  <c r="F616" i="18"/>
  <c r="G616" i="18"/>
  <c r="E617" i="18"/>
  <c r="F617" i="18"/>
  <c r="G617" i="18"/>
  <c r="D618" i="18"/>
  <c r="E618" i="18"/>
  <c r="F618" i="18"/>
  <c r="G618" i="18"/>
  <c r="D619" i="18"/>
  <c r="E619" i="18"/>
  <c r="F619" i="18"/>
  <c r="G619" i="18"/>
  <c r="D620" i="18"/>
  <c r="E620" i="18"/>
  <c r="F620" i="18"/>
  <c r="G620" i="18"/>
  <c r="D621" i="18"/>
  <c r="E621" i="18"/>
  <c r="F621" i="18"/>
  <c r="G621" i="18"/>
  <c r="D622" i="18"/>
  <c r="E622" i="18"/>
  <c r="F622" i="18"/>
  <c r="G622" i="18"/>
  <c r="D623" i="18"/>
  <c r="E623" i="18"/>
  <c r="F623" i="18"/>
  <c r="G623" i="18"/>
  <c r="E624" i="18"/>
  <c r="F624" i="18"/>
  <c r="G624" i="18"/>
  <c r="E625" i="18"/>
  <c r="F625" i="18"/>
  <c r="G625" i="18"/>
  <c r="E626" i="18"/>
  <c r="F626" i="18"/>
  <c r="G626" i="18"/>
  <c r="E627" i="18"/>
  <c r="F627" i="18"/>
  <c r="G627" i="18"/>
  <c r="E628" i="18"/>
  <c r="F628" i="18"/>
  <c r="G628" i="18"/>
  <c r="D629" i="18"/>
  <c r="E629" i="18"/>
  <c r="F629" i="18"/>
  <c r="G629" i="18"/>
  <c r="D630" i="18"/>
  <c r="E630" i="18"/>
  <c r="F630" i="18"/>
  <c r="G630" i="18"/>
  <c r="D631" i="18"/>
  <c r="E631" i="18"/>
  <c r="F631" i="18"/>
  <c r="G631" i="18"/>
  <c r="D632" i="18"/>
  <c r="E632" i="18"/>
  <c r="F632" i="18"/>
  <c r="G632" i="18"/>
  <c r="D633" i="18"/>
  <c r="E633" i="18"/>
  <c r="F633" i="18"/>
  <c r="G633" i="18"/>
  <c r="D634" i="18"/>
  <c r="E634" i="18"/>
  <c r="F634" i="18"/>
  <c r="G634" i="18"/>
  <c r="E635" i="18"/>
  <c r="F635" i="18"/>
  <c r="G635" i="18"/>
  <c r="E636" i="18"/>
  <c r="F636" i="18"/>
  <c r="G636" i="18"/>
  <c r="E637" i="18"/>
  <c r="F637" i="18"/>
  <c r="G637" i="18"/>
  <c r="E638" i="18"/>
  <c r="F638" i="18"/>
  <c r="G638" i="18"/>
  <c r="E639" i="18"/>
  <c r="F639" i="18"/>
  <c r="G639" i="18"/>
  <c r="D640" i="18"/>
  <c r="E640" i="18"/>
  <c r="F640" i="18"/>
  <c r="G640" i="18"/>
  <c r="D641" i="18"/>
  <c r="E641" i="18"/>
  <c r="F641" i="18"/>
  <c r="G641" i="18"/>
  <c r="D642" i="18"/>
  <c r="E642" i="18"/>
  <c r="F642" i="18"/>
  <c r="G642" i="18"/>
  <c r="D643" i="18"/>
  <c r="E643" i="18"/>
  <c r="F643" i="18"/>
  <c r="G643" i="18"/>
  <c r="D644" i="18"/>
  <c r="E644" i="18"/>
  <c r="F644" i="18"/>
  <c r="G644" i="18"/>
  <c r="D645" i="18"/>
  <c r="E645" i="18"/>
  <c r="F645" i="18"/>
  <c r="G645" i="18"/>
  <c r="E646" i="18"/>
  <c r="F646" i="18"/>
  <c r="G646" i="18"/>
  <c r="E647" i="18"/>
  <c r="F647" i="18"/>
  <c r="G647" i="18"/>
  <c r="E648" i="18"/>
  <c r="F648" i="18"/>
  <c r="G648" i="18"/>
  <c r="E649" i="18"/>
  <c r="F649" i="18"/>
  <c r="G649" i="18"/>
  <c r="E650" i="18"/>
  <c r="F650" i="18"/>
  <c r="G650" i="18"/>
  <c r="D651" i="18"/>
  <c r="E651" i="18"/>
  <c r="F651" i="18"/>
  <c r="G651" i="18"/>
  <c r="D652" i="18"/>
  <c r="E652" i="18"/>
  <c r="F652" i="18"/>
  <c r="G652" i="18"/>
  <c r="D653" i="18"/>
  <c r="E653" i="18"/>
  <c r="F653" i="18"/>
  <c r="G653" i="18"/>
  <c r="D654" i="18"/>
  <c r="E654" i="18"/>
  <c r="F654" i="18"/>
  <c r="G654" i="18"/>
  <c r="D655" i="18"/>
  <c r="E655" i="18"/>
  <c r="F655" i="18"/>
  <c r="G655" i="18"/>
  <c r="D656" i="18"/>
  <c r="E656" i="18"/>
  <c r="F656" i="18"/>
  <c r="G656" i="18"/>
  <c r="E657" i="18"/>
  <c r="F657" i="18"/>
  <c r="G657" i="18"/>
  <c r="E658" i="18"/>
  <c r="F658" i="18"/>
  <c r="G658" i="18"/>
  <c r="E659" i="18"/>
  <c r="F659" i="18"/>
  <c r="G659" i="18"/>
  <c r="E660" i="18"/>
  <c r="F660" i="18"/>
  <c r="G660" i="18"/>
  <c r="E661" i="18"/>
  <c r="F661" i="18"/>
  <c r="G661" i="18"/>
  <c r="D662" i="18"/>
  <c r="E662" i="18"/>
  <c r="F662" i="18"/>
  <c r="G662" i="18"/>
  <c r="D663" i="18"/>
  <c r="E663" i="18"/>
  <c r="F663" i="18"/>
  <c r="G663" i="18"/>
  <c r="D664" i="18"/>
  <c r="E664" i="18"/>
  <c r="F664" i="18"/>
  <c r="G664" i="18"/>
  <c r="D665" i="18"/>
  <c r="E665" i="18"/>
  <c r="F665" i="18"/>
  <c r="G665" i="18"/>
  <c r="D666" i="18"/>
  <c r="E666" i="18"/>
  <c r="F666" i="18"/>
  <c r="G666" i="18"/>
  <c r="D667" i="18"/>
  <c r="E667" i="18"/>
  <c r="F667" i="18"/>
  <c r="G667" i="18"/>
  <c r="E668" i="18"/>
  <c r="F668" i="18"/>
  <c r="G668" i="18"/>
  <c r="E669" i="18"/>
  <c r="F669" i="18"/>
  <c r="G669" i="18"/>
  <c r="E670" i="18"/>
  <c r="F670" i="18"/>
  <c r="G670" i="18"/>
  <c r="E671" i="18"/>
  <c r="F671" i="18"/>
  <c r="G671" i="18"/>
  <c r="E672" i="18"/>
  <c r="F672" i="18"/>
  <c r="G672" i="18"/>
  <c r="D673" i="18"/>
  <c r="E673" i="18"/>
  <c r="F673" i="18"/>
  <c r="G673" i="18"/>
  <c r="D674" i="18"/>
  <c r="E674" i="18"/>
  <c r="F674" i="18"/>
  <c r="G674" i="18"/>
  <c r="D675" i="18"/>
  <c r="E675" i="18"/>
  <c r="F675" i="18"/>
  <c r="G675" i="18"/>
  <c r="D676" i="18"/>
  <c r="E676" i="18"/>
  <c r="F676" i="18"/>
  <c r="G676" i="18"/>
  <c r="D677" i="18"/>
  <c r="E677" i="18"/>
  <c r="F677" i="18"/>
  <c r="G677" i="18"/>
  <c r="D678" i="18"/>
  <c r="E678" i="18"/>
  <c r="F678" i="18"/>
  <c r="G678" i="18"/>
  <c r="E679" i="18"/>
  <c r="F679" i="18"/>
  <c r="G679" i="18"/>
  <c r="E680" i="18"/>
  <c r="F680" i="18"/>
  <c r="G680" i="18"/>
  <c r="E681" i="18"/>
  <c r="F681" i="18"/>
  <c r="G681" i="18"/>
  <c r="E682" i="18"/>
  <c r="F682" i="18"/>
  <c r="G682" i="18"/>
  <c r="E683" i="18"/>
  <c r="F683" i="18"/>
  <c r="G683" i="18"/>
  <c r="D684" i="18"/>
  <c r="E684" i="18"/>
  <c r="F684" i="18"/>
  <c r="G684" i="18"/>
  <c r="D685" i="18"/>
  <c r="E685" i="18"/>
  <c r="F685" i="18"/>
  <c r="G685" i="18"/>
  <c r="D686" i="18"/>
  <c r="E686" i="18"/>
  <c r="F686" i="18"/>
  <c r="G686" i="18"/>
  <c r="D687" i="18"/>
  <c r="E687" i="18"/>
  <c r="F687" i="18"/>
  <c r="G687" i="18"/>
  <c r="D688" i="18"/>
  <c r="E688" i="18"/>
  <c r="F688" i="18"/>
  <c r="G688" i="18"/>
  <c r="D689" i="18"/>
  <c r="E689" i="18"/>
  <c r="F689" i="18"/>
  <c r="G689" i="18"/>
  <c r="E690" i="18"/>
  <c r="F690" i="18"/>
  <c r="G690" i="18"/>
  <c r="E691" i="18"/>
  <c r="F691" i="18"/>
  <c r="G691" i="18"/>
  <c r="E692" i="18"/>
  <c r="F692" i="18"/>
  <c r="G692" i="18"/>
  <c r="E693" i="18"/>
  <c r="F693" i="18"/>
  <c r="G693" i="18"/>
  <c r="E694" i="18"/>
  <c r="F694" i="18"/>
  <c r="G694" i="18"/>
  <c r="D695" i="18"/>
  <c r="E695" i="18"/>
  <c r="F695" i="18"/>
  <c r="G695" i="18"/>
  <c r="D696" i="18"/>
  <c r="E696" i="18"/>
  <c r="F696" i="18"/>
  <c r="G696" i="18"/>
  <c r="D697" i="18"/>
  <c r="E697" i="18"/>
  <c r="F697" i="18"/>
  <c r="G697" i="18"/>
  <c r="D698" i="18"/>
  <c r="E698" i="18"/>
  <c r="F698" i="18"/>
  <c r="G698" i="18"/>
  <c r="D699" i="18"/>
  <c r="E699" i="18"/>
  <c r="F699" i="18"/>
  <c r="G699" i="18"/>
  <c r="D700" i="18"/>
  <c r="E700" i="18"/>
  <c r="F700" i="18"/>
  <c r="G700" i="18"/>
  <c r="E701" i="18"/>
  <c r="F701" i="18"/>
  <c r="G701" i="18"/>
  <c r="E702" i="18"/>
  <c r="F702" i="18"/>
  <c r="G702" i="18"/>
  <c r="E703" i="18"/>
  <c r="F703" i="18"/>
  <c r="G703" i="18"/>
  <c r="E704" i="18"/>
  <c r="F704" i="18"/>
  <c r="G704" i="18"/>
  <c r="E705" i="18"/>
  <c r="F705" i="18"/>
  <c r="G705" i="18"/>
  <c r="D706" i="18"/>
  <c r="E706" i="18"/>
  <c r="F706" i="18"/>
  <c r="G706" i="18"/>
  <c r="D707" i="18"/>
  <c r="E707" i="18"/>
  <c r="F707" i="18"/>
  <c r="G707" i="18"/>
  <c r="D708" i="18"/>
  <c r="E708" i="18"/>
  <c r="F708" i="18"/>
  <c r="G708" i="18"/>
  <c r="D709" i="18"/>
  <c r="E709" i="18"/>
  <c r="F709" i="18"/>
  <c r="G709" i="18"/>
  <c r="D710" i="18"/>
  <c r="E710" i="18"/>
  <c r="F710" i="18"/>
  <c r="G710" i="18"/>
  <c r="D711" i="18"/>
  <c r="E711" i="18"/>
  <c r="F711" i="18"/>
  <c r="G711" i="18"/>
  <c r="E712" i="18"/>
  <c r="F712" i="18"/>
  <c r="G712" i="18"/>
  <c r="E713" i="18"/>
  <c r="F713" i="18"/>
  <c r="G713" i="18"/>
  <c r="E714" i="18"/>
  <c r="F714" i="18"/>
  <c r="G714" i="18"/>
  <c r="E715" i="18"/>
  <c r="F715" i="18"/>
  <c r="G715" i="18"/>
  <c r="E716" i="18"/>
  <c r="F716" i="18"/>
  <c r="G716" i="18"/>
  <c r="D717" i="18"/>
  <c r="E717" i="18"/>
  <c r="F717" i="18"/>
  <c r="G717" i="18"/>
  <c r="D718" i="18"/>
  <c r="E718" i="18"/>
  <c r="F718" i="18"/>
  <c r="G718" i="18"/>
  <c r="D719" i="18"/>
  <c r="E719" i="18"/>
  <c r="F719" i="18"/>
  <c r="G719" i="18"/>
  <c r="D720" i="18"/>
  <c r="E720" i="18"/>
  <c r="F720" i="18"/>
  <c r="G720" i="18"/>
  <c r="D721" i="18"/>
  <c r="E721" i="18"/>
  <c r="F721" i="18"/>
  <c r="G721" i="18"/>
  <c r="D722" i="18"/>
  <c r="E722" i="18"/>
  <c r="F722" i="18"/>
  <c r="G722" i="18"/>
  <c r="E723" i="18"/>
  <c r="F723" i="18"/>
  <c r="G723" i="18"/>
  <c r="E724" i="18"/>
  <c r="F724" i="18"/>
  <c r="G724" i="18"/>
  <c r="E725" i="18"/>
  <c r="F725" i="18"/>
  <c r="G725" i="18"/>
  <c r="E726" i="18"/>
  <c r="F726" i="18"/>
  <c r="G726" i="18"/>
  <c r="E727" i="18"/>
  <c r="F727" i="18"/>
  <c r="G727" i="18"/>
  <c r="D728" i="18"/>
  <c r="E728" i="18"/>
  <c r="F728" i="18"/>
  <c r="G728" i="18"/>
  <c r="D729" i="18"/>
  <c r="E729" i="18"/>
  <c r="F729" i="18"/>
  <c r="G729" i="18"/>
  <c r="D730" i="18"/>
  <c r="E730" i="18"/>
  <c r="F730" i="18"/>
  <c r="G730" i="18"/>
  <c r="D731" i="18"/>
  <c r="E731" i="18"/>
  <c r="F731" i="18"/>
  <c r="G731" i="18"/>
  <c r="D732" i="18"/>
  <c r="E732" i="18"/>
  <c r="F732" i="18"/>
  <c r="G732" i="18"/>
  <c r="D733" i="18"/>
  <c r="E733" i="18"/>
  <c r="F733" i="18"/>
  <c r="G733" i="18"/>
  <c r="E734" i="18"/>
  <c r="F734" i="18"/>
  <c r="G734" i="18"/>
  <c r="E735" i="18"/>
  <c r="F735" i="18"/>
  <c r="G735" i="18"/>
  <c r="E736" i="18"/>
  <c r="F736" i="18"/>
  <c r="G736" i="18"/>
  <c r="E737" i="18"/>
  <c r="F737" i="18"/>
  <c r="G737" i="18"/>
  <c r="E738" i="18"/>
  <c r="F738" i="18"/>
  <c r="G738" i="18"/>
  <c r="D739" i="18"/>
  <c r="E739" i="18"/>
  <c r="F739" i="18"/>
  <c r="G739" i="18"/>
  <c r="D740" i="18"/>
  <c r="E740" i="18"/>
  <c r="F740" i="18"/>
  <c r="G740" i="18"/>
  <c r="D741" i="18"/>
  <c r="E741" i="18"/>
  <c r="F741" i="18"/>
  <c r="G741" i="18"/>
  <c r="D742" i="18"/>
  <c r="E742" i="18"/>
  <c r="F742" i="18"/>
  <c r="G742" i="18"/>
  <c r="D743" i="18"/>
  <c r="E743" i="18"/>
  <c r="F743" i="18"/>
  <c r="G743" i="18"/>
  <c r="D744" i="18"/>
  <c r="E744" i="18"/>
  <c r="F744" i="18"/>
  <c r="G744" i="18"/>
  <c r="E745" i="18"/>
  <c r="F745" i="18"/>
  <c r="G745" i="18"/>
  <c r="E746" i="18"/>
  <c r="F746" i="18"/>
  <c r="G746" i="18"/>
  <c r="E747" i="18"/>
  <c r="F747" i="18"/>
  <c r="G747" i="18"/>
  <c r="E748" i="18"/>
  <c r="F748" i="18"/>
  <c r="G748" i="18"/>
  <c r="E749" i="18"/>
  <c r="F749" i="18"/>
  <c r="G749" i="18"/>
  <c r="D750" i="18"/>
  <c r="E750" i="18"/>
  <c r="F750" i="18"/>
  <c r="G750" i="18"/>
  <c r="D751" i="18"/>
  <c r="E751" i="18"/>
  <c r="F751" i="18"/>
  <c r="G751" i="18"/>
  <c r="D752" i="18"/>
  <c r="E752" i="18"/>
  <c r="F752" i="18"/>
  <c r="G752" i="18"/>
  <c r="D753" i="18"/>
  <c r="E753" i="18"/>
  <c r="F753" i="18"/>
  <c r="G753" i="18"/>
  <c r="D754" i="18"/>
  <c r="E754" i="18"/>
  <c r="F754" i="18"/>
  <c r="G754" i="18"/>
  <c r="D755" i="18"/>
  <c r="E755" i="18"/>
  <c r="F755" i="18"/>
  <c r="G755" i="18"/>
  <c r="E756" i="18"/>
  <c r="F756" i="18"/>
  <c r="G756" i="18"/>
  <c r="E757" i="18"/>
  <c r="F757" i="18"/>
  <c r="G757" i="18"/>
  <c r="E758" i="18"/>
  <c r="F758" i="18"/>
  <c r="G758" i="18"/>
  <c r="E759" i="18"/>
  <c r="F759" i="18"/>
  <c r="G759" i="18"/>
  <c r="E760" i="18"/>
  <c r="F760" i="18"/>
  <c r="G760" i="18"/>
  <c r="D761" i="18"/>
  <c r="E761" i="18"/>
  <c r="F761" i="18"/>
  <c r="G761" i="18"/>
  <c r="D762" i="18"/>
  <c r="E762" i="18"/>
  <c r="F762" i="18"/>
  <c r="G762" i="18"/>
  <c r="D763" i="18"/>
  <c r="E763" i="18"/>
  <c r="F763" i="18"/>
  <c r="G763" i="18"/>
  <c r="D764" i="18"/>
  <c r="E764" i="18"/>
  <c r="F764" i="18"/>
  <c r="G764" i="18"/>
  <c r="D765" i="18"/>
  <c r="E765" i="18"/>
  <c r="F765" i="18"/>
  <c r="G765" i="18"/>
  <c r="D766" i="18"/>
  <c r="E766" i="18"/>
  <c r="F766" i="18"/>
  <c r="G766" i="18"/>
  <c r="E767" i="18"/>
  <c r="F767" i="18"/>
  <c r="G767" i="18"/>
  <c r="E768" i="18"/>
  <c r="F768" i="18"/>
  <c r="G768" i="18"/>
  <c r="E769" i="18"/>
  <c r="F769" i="18"/>
  <c r="G769" i="18"/>
  <c r="E770" i="18"/>
  <c r="F770" i="18"/>
  <c r="G770" i="18"/>
  <c r="E771" i="18"/>
  <c r="F771" i="18"/>
  <c r="G771" i="18"/>
  <c r="D772" i="18"/>
  <c r="E772" i="18"/>
  <c r="F772" i="18"/>
  <c r="G772" i="18"/>
  <c r="D773" i="18"/>
  <c r="E773" i="18"/>
  <c r="F773" i="18"/>
  <c r="G773" i="18"/>
  <c r="D774" i="18"/>
  <c r="E774" i="18"/>
  <c r="F774" i="18"/>
  <c r="G774" i="18"/>
  <c r="D775" i="18"/>
  <c r="E775" i="18"/>
  <c r="F775" i="18"/>
  <c r="G775" i="18"/>
  <c r="D776" i="18"/>
  <c r="E776" i="18"/>
  <c r="F776" i="18"/>
  <c r="G776" i="18"/>
  <c r="D777" i="18"/>
  <c r="E777" i="18"/>
  <c r="F777" i="18"/>
  <c r="G777" i="18"/>
  <c r="E778" i="18"/>
  <c r="F778" i="18"/>
  <c r="G778" i="18"/>
  <c r="E779" i="18"/>
  <c r="F779" i="18"/>
  <c r="G779" i="18"/>
  <c r="E780" i="18"/>
  <c r="F780" i="18"/>
  <c r="G780" i="18"/>
  <c r="E781" i="18"/>
  <c r="F781" i="18"/>
  <c r="G781" i="18"/>
  <c r="E782" i="18"/>
  <c r="F782" i="18"/>
  <c r="G782" i="18"/>
  <c r="D783" i="18"/>
  <c r="E783" i="18"/>
  <c r="F783" i="18"/>
  <c r="G783" i="18"/>
  <c r="D784" i="18"/>
  <c r="E784" i="18"/>
  <c r="F784" i="18"/>
  <c r="G784" i="18"/>
  <c r="D785" i="18"/>
  <c r="E785" i="18"/>
  <c r="F785" i="18"/>
  <c r="G785" i="18"/>
  <c r="D786" i="18"/>
  <c r="E786" i="18"/>
  <c r="F786" i="18"/>
  <c r="G786" i="18"/>
  <c r="D787" i="18"/>
  <c r="E787" i="18"/>
  <c r="F787" i="18"/>
  <c r="G787" i="18"/>
  <c r="D788" i="18"/>
  <c r="E788" i="18"/>
  <c r="F788" i="18"/>
  <c r="G788" i="18"/>
  <c r="E789" i="18"/>
  <c r="F789" i="18"/>
  <c r="G789" i="18"/>
  <c r="E790" i="18"/>
  <c r="F790" i="18"/>
  <c r="G790" i="18"/>
  <c r="E791" i="18"/>
  <c r="F791" i="18"/>
  <c r="G791" i="18"/>
  <c r="E792" i="18"/>
  <c r="F792" i="18"/>
  <c r="G792" i="18"/>
  <c r="E793" i="18"/>
  <c r="F793" i="18"/>
  <c r="G793" i="18"/>
  <c r="D794" i="18"/>
  <c r="E794" i="18"/>
  <c r="F794" i="18"/>
  <c r="G794" i="18"/>
  <c r="D795" i="18"/>
  <c r="E795" i="18"/>
  <c r="F795" i="18"/>
  <c r="G795" i="18"/>
  <c r="D796" i="18"/>
  <c r="E796" i="18"/>
  <c r="F796" i="18"/>
  <c r="G796" i="18"/>
  <c r="D797" i="18"/>
  <c r="E797" i="18"/>
  <c r="F797" i="18"/>
  <c r="G797" i="18"/>
  <c r="D798" i="18"/>
  <c r="E798" i="18"/>
  <c r="F798" i="18"/>
  <c r="G798" i="18"/>
  <c r="D799" i="18"/>
  <c r="E799" i="18"/>
  <c r="F799" i="18"/>
  <c r="G799" i="18"/>
  <c r="E800" i="18"/>
  <c r="F800" i="18"/>
  <c r="G800" i="18"/>
  <c r="E801" i="18"/>
  <c r="F801" i="18"/>
  <c r="G801" i="18"/>
  <c r="E802" i="18"/>
  <c r="F802" i="18"/>
  <c r="G802" i="18"/>
  <c r="E803" i="18"/>
  <c r="F803" i="18"/>
  <c r="G803" i="18"/>
  <c r="E804" i="18"/>
  <c r="F804" i="18"/>
  <c r="G804" i="18"/>
  <c r="D805" i="18"/>
  <c r="E805" i="18"/>
  <c r="F805" i="18"/>
  <c r="G805" i="18"/>
  <c r="D806" i="18"/>
  <c r="E806" i="18"/>
  <c r="F806" i="18"/>
  <c r="G806" i="18"/>
  <c r="D807" i="18"/>
  <c r="E807" i="18"/>
  <c r="F807" i="18"/>
  <c r="G807" i="18"/>
  <c r="D808" i="18"/>
  <c r="E808" i="18"/>
  <c r="F808" i="18"/>
  <c r="G808" i="18"/>
  <c r="D809" i="18"/>
  <c r="E809" i="18"/>
  <c r="F809" i="18"/>
  <c r="G809" i="18"/>
  <c r="D810" i="18"/>
  <c r="E810" i="18"/>
  <c r="F810" i="18"/>
  <c r="G810" i="18"/>
  <c r="E811" i="18"/>
  <c r="F811" i="18"/>
  <c r="G811" i="18"/>
  <c r="E812" i="18"/>
  <c r="F812" i="18"/>
  <c r="G812" i="18"/>
  <c r="E813" i="18"/>
  <c r="F813" i="18"/>
  <c r="G813" i="18"/>
  <c r="E814" i="18"/>
  <c r="F814" i="18"/>
  <c r="G814" i="18"/>
  <c r="E815" i="18"/>
  <c r="F815" i="18"/>
  <c r="G815" i="18"/>
  <c r="D816" i="18"/>
  <c r="E816" i="18"/>
  <c r="F816" i="18"/>
  <c r="G816" i="18"/>
  <c r="D817" i="18"/>
  <c r="E817" i="18"/>
  <c r="F817" i="18"/>
  <c r="G817" i="18"/>
  <c r="D818" i="18"/>
  <c r="E818" i="18"/>
  <c r="F818" i="18"/>
  <c r="G818" i="18"/>
  <c r="D819" i="18"/>
  <c r="E819" i="18"/>
  <c r="F819" i="18"/>
  <c r="G819" i="18"/>
  <c r="D820" i="18"/>
  <c r="E820" i="18"/>
  <c r="F820" i="18"/>
  <c r="G820" i="18"/>
  <c r="D821" i="18"/>
  <c r="E821" i="18"/>
  <c r="F821" i="18"/>
  <c r="G821" i="18"/>
  <c r="E822" i="18"/>
  <c r="F822" i="18"/>
  <c r="G822" i="18"/>
  <c r="E823" i="18"/>
  <c r="F823" i="18"/>
  <c r="G823" i="18"/>
  <c r="E824" i="18"/>
  <c r="F824" i="18"/>
  <c r="G824" i="18"/>
  <c r="E825" i="18"/>
  <c r="F825" i="18"/>
  <c r="G825" i="18"/>
  <c r="E826" i="18"/>
  <c r="F826" i="18"/>
  <c r="G826" i="18"/>
  <c r="D827" i="18"/>
  <c r="E827" i="18"/>
  <c r="F827" i="18"/>
  <c r="G827" i="18"/>
  <c r="D828" i="18"/>
  <c r="E828" i="18"/>
  <c r="F828" i="18"/>
  <c r="G828" i="18"/>
  <c r="D829" i="18"/>
  <c r="E829" i="18"/>
  <c r="F829" i="18"/>
  <c r="G829" i="18"/>
  <c r="D830" i="18"/>
  <c r="E830" i="18"/>
  <c r="F830" i="18"/>
  <c r="G830" i="18"/>
  <c r="D831" i="18"/>
  <c r="E831" i="18"/>
  <c r="F831" i="18"/>
  <c r="G831" i="18"/>
  <c r="D832" i="18"/>
  <c r="E832" i="18"/>
  <c r="F832" i="18"/>
  <c r="G832" i="18"/>
  <c r="E833" i="18"/>
  <c r="F833" i="18"/>
  <c r="G833" i="18"/>
  <c r="E834" i="18"/>
  <c r="F834" i="18"/>
  <c r="G834" i="18"/>
  <c r="E835" i="18"/>
  <c r="F835" i="18"/>
  <c r="G835" i="18"/>
  <c r="E836" i="18"/>
  <c r="F836" i="18"/>
  <c r="G836" i="18"/>
  <c r="E837" i="18"/>
  <c r="F837" i="18"/>
  <c r="G837" i="18"/>
  <c r="D838" i="18"/>
  <c r="E838" i="18"/>
  <c r="F838" i="18"/>
  <c r="G838" i="18"/>
  <c r="D839" i="18"/>
  <c r="E839" i="18"/>
  <c r="F839" i="18"/>
  <c r="G839" i="18"/>
  <c r="D840" i="18"/>
  <c r="E840" i="18"/>
  <c r="F840" i="18"/>
  <c r="G840" i="18"/>
  <c r="D841" i="18"/>
  <c r="E841" i="18"/>
  <c r="F841" i="18"/>
  <c r="G841" i="18"/>
  <c r="D842" i="18"/>
  <c r="E842" i="18"/>
  <c r="F842" i="18"/>
  <c r="G842" i="18"/>
  <c r="D843" i="18"/>
  <c r="E843" i="18"/>
  <c r="F843" i="18"/>
  <c r="G843" i="18"/>
  <c r="E844" i="18"/>
  <c r="F844" i="18"/>
  <c r="G844" i="18"/>
  <c r="E845" i="18"/>
  <c r="F845" i="18"/>
  <c r="G845" i="18"/>
  <c r="E846" i="18"/>
  <c r="F846" i="18"/>
  <c r="G846" i="18"/>
  <c r="E847" i="18"/>
  <c r="F847" i="18"/>
  <c r="G847" i="18"/>
  <c r="E848" i="18"/>
  <c r="F848" i="18"/>
  <c r="G848" i="18"/>
  <c r="D849" i="18"/>
  <c r="E849" i="18"/>
  <c r="F849" i="18"/>
  <c r="G849" i="18"/>
  <c r="D850" i="18"/>
  <c r="E850" i="18"/>
  <c r="F850" i="18"/>
  <c r="G850" i="18"/>
  <c r="D851" i="18"/>
  <c r="E851" i="18"/>
  <c r="F851" i="18"/>
  <c r="G851" i="18"/>
  <c r="D852" i="18"/>
  <c r="E852" i="18"/>
  <c r="F852" i="18"/>
  <c r="G852" i="18"/>
  <c r="D853" i="18"/>
  <c r="E853" i="18"/>
  <c r="F853" i="18"/>
  <c r="G853" i="18"/>
  <c r="D854" i="18"/>
  <c r="E854" i="18"/>
  <c r="F854" i="18"/>
  <c r="G854" i="18"/>
  <c r="E855" i="18"/>
  <c r="F855" i="18"/>
  <c r="G855" i="18"/>
  <c r="E856" i="18"/>
  <c r="F856" i="18"/>
  <c r="G856" i="18"/>
  <c r="E857" i="18"/>
  <c r="F857" i="18"/>
  <c r="G857" i="18"/>
  <c r="E858" i="18"/>
  <c r="F858" i="18"/>
  <c r="G858" i="18"/>
  <c r="E859" i="18"/>
  <c r="F859" i="18"/>
  <c r="G859" i="18"/>
  <c r="D860" i="18"/>
  <c r="E860" i="18"/>
  <c r="F860" i="18"/>
  <c r="G860" i="18"/>
  <c r="D861" i="18"/>
  <c r="E861" i="18"/>
  <c r="F861" i="18"/>
  <c r="G861" i="18"/>
  <c r="D862" i="18"/>
  <c r="E862" i="18"/>
  <c r="F862" i="18"/>
  <c r="G862" i="18"/>
  <c r="D863" i="18"/>
  <c r="E863" i="18"/>
  <c r="F863" i="18"/>
  <c r="G863" i="18"/>
  <c r="D864" i="18"/>
  <c r="E864" i="18"/>
  <c r="F864" i="18"/>
  <c r="G864" i="18"/>
  <c r="D865" i="18"/>
  <c r="E865" i="18"/>
  <c r="F865" i="18"/>
  <c r="G865" i="18"/>
  <c r="E866" i="18"/>
  <c r="F866" i="18"/>
  <c r="G866" i="18"/>
  <c r="E867" i="18"/>
  <c r="F867" i="18"/>
  <c r="G867" i="18"/>
  <c r="E868" i="18"/>
  <c r="F868" i="18"/>
  <c r="G868" i="18"/>
  <c r="E869" i="18"/>
  <c r="F869" i="18"/>
  <c r="G869" i="18"/>
  <c r="E870" i="18"/>
  <c r="F870" i="18"/>
  <c r="G870" i="18"/>
  <c r="D871" i="18"/>
  <c r="E871" i="18"/>
  <c r="F871" i="18"/>
  <c r="G871" i="18"/>
  <c r="D872" i="18"/>
  <c r="E872" i="18"/>
  <c r="F872" i="18"/>
  <c r="G872" i="18"/>
  <c r="D873" i="18"/>
  <c r="E873" i="18"/>
  <c r="F873" i="18"/>
  <c r="G873" i="18"/>
  <c r="D874" i="18"/>
  <c r="E874" i="18"/>
  <c r="F874" i="18"/>
  <c r="G874" i="18"/>
  <c r="D875" i="18"/>
  <c r="E875" i="18"/>
  <c r="F875" i="18"/>
  <c r="G875" i="18"/>
  <c r="D876" i="18"/>
  <c r="E876" i="18"/>
  <c r="F876" i="18"/>
  <c r="G876" i="18"/>
  <c r="E877" i="18"/>
  <c r="F877" i="18"/>
  <c r="G877" i="18"/>
  <c r="E878" i="18"/>
  <c r="F878" i="18"/>
  <c r="G878" i="18"/>
  <c r="E879" i="18"/>
  <c r="F879" i="18"/>
  <c r="G879" i="18"/>
  <c r="E880" i="18"/>
  <c r="F880" i="18"/>
  <c r="G880" i="18"/>
  <c r="E881" i="18"/>
  <c r="F881" i="18"/>
  <c r="G881" i="18"/>
  <c r="D882" i="18"/>
  <c r="E882" i="18"/>
  <c r="F882" i="18"/>
  <c r="G882" i="18"/>
  <c r="D883" i="18"/>
  <c r="E883" i="18"/>
  <c r="F883" i="18"/>
  <c r="G883" i="18"/>
  <c r="D884" i="18"/>
  <c r="E884" i="18"/>
  <c r="F884" i="18"/>
  <c r="G884" i="18"/>
  <c r="D885" i="18"/>
  <c r="E885" i="18"/>
  <c r="F885" i="18"/>
  <c r="G885" i="18"/>
  <c r="D886" i="18"/>
  <c r="E886" i="18"/>
  <c r="F886" i="18"/>
  <c r="G886" i="18"/>
  <c r="D887" i="18"/>
  <c r="E887" i="18"/>
  <c r="F887" i="18"/>
  <c r="G887" i="18"/>
  <c r="E888" i="18"/>
  <c r="F888" i="18"/>
  <c r="G888" i="18"/>
  <c r="E889" i="18"/>
  <c r="F889" i="18"/>
  <c r="G889" i="18"/>
  <c r="E890" i="18"/>
  <c r="F890" i="18"/>
  <c r="G890" i="18"/>
  <c r="E891" i="18"/>
  <c r="F891" i="18"/>
  <c r="G891" i="18"/>
  <c r="E892" i="18"/>
  <c r="F892" i="18"/>
  <c r="G892" i="18"/>
  <c r="D893" i="18"/>
  <c r="E893" i="18"/>
  <c r="F893" i="18"/>
  <c r="G893" i="18"/>
  <c r="D894" i="18"/>
  <c r="E894" i="18"/>
  <c r="F894" i="18"/>
  <c r="G894" i="18"/>
  <c r="D895" i="18"/>
  <c r="E895" i="18"/>
  <c r="F895" i="18"/>
  <c r="G895" i="18"/>
  <c r="D896" i="18"/>
  <c r="E896" i="18"/>
  <c r="F896" i="18"/>
  <c r="G896" i="18"/>
  <c r="D897" i="18"/>
  <c r="E897" i="18"/>
  <c r="F897" i="18"/>
  <c r="G897" i="18"/>
  <c r="D898" i="18"/>
  <c r="E898" i="18"/>
  <c r="F898" i="18"/>
  <c r="G898" i="18"/>
  <c r="E899" i="18"/>
  <c r="F899" i="18"/>
  <c r="G899" i="18"/>
  <c r="E900" i="18"/>
  <c r="F900" i="18"/>
  <c r="G900" i="18"/>
  <c r="E901" i="18"/>
  <c r="F901" i="18"/>
  <c r="G901" i="18"/>
  <c r="E902" i="18"/>
  <c r="F902" i="18"/>
  <c r="G902" i="18"/>
  <c r="E903" i="18"/>
  <c r="F903" i="18"/>
  <c r="G903" i="18"/>
  <c r="D904" i="18"/>
  <c r="E904" i="18"/>
  <c r="F904" i="18"/>
  <c r="G904" i="18"/>
  <c r="D905" i="18"/>
  <c r="E905" i="18"/>
  <c r="F905" i="18"/>
  <c r="G905" i="18"/>
  <c r="D906" i="18"/>
  <c r="E906" i="18"/>
  <c r="F906" i="18"/>
  <c r="G906" i="18"/>
  <c r="D907" i="18"/>
  <c r="E907" i="18"/>
  <c r="F907" i="18"/>
  <c r="G907" i="18"/>
  <c r="D908" i="18"/>
  <c r="E908" i="18"/>
  <c r="F908" i="18"/>
  <c r="G908" i="18"/>
  <c r="D909" i="18"/>
  <c r="E909" i="18"/>
  <c r="F909" i="18"/>
  <c r="G909" i="18"/>
  <c r="E910" i="18"/>
  <c r="F910" i="18"/>
  <c r="G910" i="18"/>
  <c r="E911" i="18"/>
  <c r="F911" i="18"/>
  <c r="G911" i="18"/>
  <c r="E912" i="18"/>
  <c r="F912" i="18"/>
  <c r="G912" i="18"/>
  <c r="E913" i="18"/>
  <c r="F913" i="18"/>
  <c r="G913" i="18"/>
  <c r="E914" i="18"/>
  <c r="F914" i="18"/>
  <c r="G914" i="18"/>
  <c r="D915" i="18"/>
  <c r="E915" i="18"/>
  <c r="F915" i="18"/>
  <c r="G915" i="18"/>
  <c r="D916" i="18"/>
  <c r="E916" i="18"/>
  <c r="F916" i="18"/>
  <c r="G916" i="18"/>
  <c r="D917" i="18"/>
  <c r="E917" i="18"/>
  <c r="F917" i="18"/>
  <c r="G917" i="18"/>
  <c r="D918" i="18"/>
  <c r="E918" i="18"/>
  <c r="F918" i="18"/>
  <c r="G918" i="18"/>
  <c r="D919" i="18"/>
  <c r="E919" i="18"/>
  <c r="F919" i="18"/>
  <c r="G919" i="18"/>
  <c r="D920" i="18"/>
  <c r="E920" i="18"/>
  <c r="F920" i="18"/>
  <c r="G920" i="18"/>
  <c r="E921" i="18"/>
  <c r="F921" i="18"/>
  <c r="G921" i="18"/>
  <c r="E922" i="18"/>
  <c r="F922" i="18"/>
  <c r="G922" i="18"/>
  <c r="E923" i="18"/>
  <c r="F923" i="18"/>
  <c r="G923" i="18"/>
  <c r="E924" i="18"/>
  <c r="F924" i="18"/>
  <c r="G924" i="18"/>
  <c r="E925" i="18"/>
  <c r="F925" i="18"/>
  <c r="G925" i="18"/>
  <c r="D926" i="18"/>
  <c r="E926" i="18"/>
  <c r="F926" i="18"/>
  <c r="G926" i="18"/>
  <c r="D927" i="18"/>
  <c r="E927" i="18"/>
  <c r="F927" i="18"/>
  <c r="G927" i="18"/>
  <c r="D928" i="18"/>
  <c r="E928" i="18"/>
  <c r="F928" i="18"/>
  <c r="G928" i="18"/>
  <c r="D929" i="18"/>
  <c r="E929" i="18"/>
  <c r="F929" i="18"/>
  <c r="G929" i="18"/>
  <c r="D930" i="18"/>
  <c r="E930" i="18"/>
  <c r="F930" i="18"/>
  <c r="G930" i="18"/>
  <c r="D931" i="18"/>
  <c r="E931" i="18"/>
  <c r="F931" i="18"/>
  <c r="G931" i="18"/>
  <c r="E932" i="18"/>
  <c r="F932" i="18"/>
  <c r="G932" i="18"/>
  <c r="E933" i="18"/>
  <c r="F933" i="18"/>
  <c r="G933" i="18"/>
  <c r="E934" i="18"/>
  <c r="F934" i="18"/>
  <c r="G934" i="18"/>
  <c r="E935" i="18"/>
  <c r="F935" i="18"/>
  <c r="G935" i="18"/>
  <c r="E936" i="18"/>
  <c r="F936" i="18"/>
  <c r="G936" i="18"/>
  <c r="D937" i="18"/>
  <c r="E937" i="18"/>
  <c r="F937" i="18"/>
  <c r="G937" i="18"/>
  <c r="D938" i="18"/>
  <c r="E938" i="18"/>
  <c r="F938" i="18"/>
  <c r="G938" i="18"/>
  <c r="D939" i="18"/>
  <c r="E939" i="18"/>
  <c r="F939" i="18"/>
  <c r="G939" i="18"/>
  <c r="D940" i="18"/>
  <c r="E940" i="18"/>
  <c r="F940" i="18"/>
  <c r="G940" i="18"/>
  <c r="D941" i="18"/>
  <c r="E941" i="18"/>
  <c r="F941" i="18"/>
  <c r="G941" i="18"/>
  <c r="D942" i="18"/>
  <c r="E942" i="18"/>
  <c r="F942" i="18"/>
  <c r="G942" i="18"/>
  <c r="E943" i="18"/>
  <c r="F943" i="18"/>
  <c r="G943" i="18"/>
  <c r="E944" i="18"/>
  <c r="F944" i="18"/>
  <c r="G944" i="18"/>
  <c r="E945" i="18"/>
  <c r="F945" i="18"/>
  <c r="G945" i="18"/>
  <c r="E946" i="18"/>
  <c r="F946" i="18"/>
  <c r="G946" i="18"/>
  <c r="E947" i="18"/>
  <c r="F947" i="18"/>
  <c r="G947" i="18"/>
  <c r="D948" i="18"/>
  <c r="E948" i="18"/>
  <c r="F948" i="18"/>
  <c r="G948" i="18"/>
  <c r="D949" i="18"/>
  <c r="E949" i="18"/>
  <c r="F949" i="18"/>
  <c r="G949" i="18"/>
  <c r="D950" i="18"/>
  <c r="E950" i="18"/>
  <c r="F950" i="18"/>
  <c r="G950" i="18"/>
  <c r="D951" i="18"/>
  <c r="E951" i="18"/>
  <c r="F951" i="18"/>
  <c r="G951" i="18"/>
  <c r="D952" i="18"/>
  <c r="E952" i="18"/>
  <c r="F952" i="18"/>
  <c r="G952" i="18"/>
  <c r="D953" i="18"/>
  <c r="E953" i="18"/>
  <c r="F953" i="18"/>
  <c r="G953" i="18"/>
  <c r="E954" i="18"/>
  <c r="F954" i="18"/>
  <c r="G954" i="18"/>
  <c r="E955" i="18"/>
  <c r="F955" i="18"/>
  <c r="G955" i="18"/>
  <c r="E956" i="18"/>
  <c r="F956" i="18"/>
  <c r="G956" i="18"/>
  <c r="E957" i="18"/>
  <c r="F957" i="18"/>
  <c r="G957" i="18"/>
  <c r="E958" i="18"/>
  <c r="F958" i="18"/>
  <c r="G958" i="18"/>
  <c r="D959" i="18"/>
  <c r="E959" i="18"/>
  <c r="F959" i="18"/>
  <c r="G959" i="18"/>
  <c r="D960" i="18"/>
  <c r="E960" i="18"/>
  <c r="F960" i="18"/>
  <c r="G960" i="18"/>
  <c r="D961" i="18"/>
  <c r="E961" i="18"/>
  <c r="F961" i="18"/>
  <c r="G961" i="18"/>
  <c r="D962" i="18"/>
  <c r="E962" i="18"/>
  <c r="F962" i="18"/>
  <c r="G962" i="18"/>
  <c r="D963" i="18"/>
  <c r="E963" i="18"/>
  <c r="F963" i="18"/>
  <c r="G963" i="18"/>
  <c r="D964" i="18"/>
  <c r="E964" i="18"/>
  <c r="F964" i="18"/>
  <c r="G964" i="18"/>
  <c r="E965" i="18"/>
  <c r="F965" i="18"/>
  <c r="G965" i="18"/>
  <c r="E966" i="18"/>
  <c r="F966" i="18"/>
  <c r="G966" i="18"/>
  <c r="E967" i="18"/>
  <c r="F967" i="18"/>
  <c r="G967" i="18"/>
  <c r="E968" i="18"/>
  <c r="F968" i="18"/>
  <c r="G968" i="18"/>
  <c r="E969" i="18"/>
  <c r="F969" i="18"/>
  <c r="G969" i="18"/>
  <c r="D970" i="18"/>
  <c r="E970" i="18"/>
  <c r="F970" i="18"/>
  <c r="G970" i="18"/>
  <c r="D971" i="18"/>
  <c r="E971" i="18"/>
  <c r="F971" i="18"/>
  <c r="G971" i="18"/>
  <c r="D972" i="18"/>
  <c r="E972" i="18"/>
  <c r="F972" i="18"/>
  <c r="G972" i="18"/>
  <c r="D973" i="18"/>
  <c r="E973" i="18"/>
  <c r="F973" i="18"/>
  <c r="G973" i="18"/>
  <c r="D974" i="18"/>
  <c r="E974" i="18"/>
  <c r="F974" i="18"/>
  <c r="G974" i="18"/>
  <c r="D975" i="18"/>
  <c r="E975" i="18"/>
  <c r="F975" i="18"/>
  <c r="G975" i="18"/>
  <c r="E976" i="18"/>
  <c r="F976" i="18"/>
  <c r="G976" i="18"/>
  <c r="E977" i="18"/>
  <c r="F977" i="18"/>
  <c r="G977" i="18"/>
  <c r="E978" i="18"/>
  <c r="F978" i="18"/>
  <c r="G978" i="18"/>
  <c r="E979" i="18"/>
  <c r="F979" i="18"/>
  <c r="G979" i="18"/>
  <c r="E980" i="18"/>
  <c r="F980" i="18"/>
  <c r="G980" i="18"/>
  <c r="D981" i="18"/>
  <c r="E981" i="18"/>
  <c r="F981" i="18"/>
  <c r="G981" i="18"/>
  <c r="D982" i="18"/>
  <c r="E982" i="18"/>
  <c r="F982" i="18"/>
  <c r="G982" i="18"/>
  <c r="D983" i="18"/>
  <c r="E983" i="18"/>
  <c r="F983" i="18"/>
  <c r="G983" i="18"/>
  <c r="D984" i="18"/>
  <c r="E984" i="18"/>
  <c r="F984" i="18"/>
  <c r="G984" i="18"/>
  <c r="D985" i="18"/>
  <c r="E985" i="18"/>
  <c r="F985" i="18"/>
  <c r="G985" i="18"/>
  <c r="D986" i="18"/>
  <c r="E986" i="18"/>
  <c r="F986" i="18"/>
  <c r="G986" i="18"/>
  <c r="E987" i="18"/>
  <c r="F987" i="18"/>
  <c r="G987" i="18"/>
  <c r="E988" i="18"/>
  <c r="F988" i="18"/>
  <c r="G988" i="18"/>
  <c r="E989" i="18"/>
  <c r="F989" i="18"/>
  <c r="G989" i="18"/>
  <c r="E990" i="18"/>
  <c r="F990" i="18"/>
  <c r="G990" i="18"/>
  <c r="E991" i="18"/>
  <c r="F991" i="18"/>
  <c r="G991" i="18"/>
  <c r="D992" i="18"/>
  <c r="E992" i="18"/>
  <c r="F992" i="18"/>
  <c r="G992" i="18"/>
  <c r="D993" i="18"/>
  <c r="E993" i="18"/>
  <c r="F993" i="18"/>
  <c r="G993" i="18"/>
  <c r="D994" i="18"/>
  <c r="E994" i="18"/>
  <c r="F994" i="18"/>
  <c r="G994" i="18"/>
  <c r="D995" i="18"/>
  <c r="E995" i="18"/>
  <c r="F995" i="18"/>
  <c r="G995" i="18"/>
  <c r="D996" i="18"/>
  <c r="E996" i="18"/>
  <c r="F996" i="18"/>
  <c r="G996" i="18"/>
  <c r="D997" i="18"/>
  <c r="E997" i="18"/>
  <c r="F997" i="18"/>
  <c r="G997" i="18"/>
  <c r="E998" i="18"/>
  <c r="F998" i="18"/>
  <c r="G998" i="18"/>
  <c r="E999" i="18"/>
  <c r="F999" i="18"/>
  <c r="G999" i="18"/>
  <c r="E1000" i="18"/>
  <c r="F1000" i="18"/>
  <c r="G1000" i="18"/>
  <c r="E1001" i="18"/>
  <c r="F1001" i="18"/>
  <c r="G1001" i="18"/>
  <c r="E1002" i="18"/>
  <c r="F1002" i="18"/>
  <c r="G1002" i="18"/>
  <c r="D1003" i="18"/>
  <c r="E1003" i="18"/>
  <c r="F1003" i="18"/>
  <c r="G1003" i="18"/>
  <c r="D1004" i="18"/>
  <c r="E1004" i="18"/>
  <c r="F1004" i="18"/>
  <c r="G1004" i="18"/>
  <c r="D1005" i="18"/>
  <c r="E1005" i="18"/>
  <c r="F1005" i="18"/>
  <c r="G1005" i="18"/>
  <c r="D1006" i="18"/>
  <c r="E1006" i="18"/>
  <c r="F1006" i="18"/>
  <c r="G1006" i="18"/>
  <c r="D1007" i="18"/>
  <c r="E1007" i="18"/>
  <c r="F1007" i="18"/>
  <c r="G1007" i="18"/>
  <c r="D1008" i="18"/>
  <c r="E1008" i="18"/>
  <c r="F1008" i="18"/>
  <c r="G1008" i="18"/>
  <c r="E1009" i="18"/>
  <c r="F1009" i="18"/>
  <c r="G1009" i="18"/>
  <c r="E1010" i="18"/>
  <c r="F1010" i="18"/>
  <c r="G1010" i="18"/>
  <c r="E1011" i="18"/>
  <c r="F1011" i="18"/>
  <c r="G1011" i="18"/>
  <c r="E1012" i="18"/>
  <c r="F1012" i="18"/>
  <c r="G1012" i="18"/>
  <c r="E1013" i="18"/>
  <c r="F1013" i="18"/>
  <c r="G1013" i="18"/>
  <c r="D1014" i="18"/>
  <c r="E1014" i="18"/>
  <c r="F1014" i="18"/>
  <c r="G1014" i="18"/>
  <c r="D1015" i="18"/>
  <c r="E1015" i="18"/>
  <c r="F1015" i="18"/>
  <c r="G1015" i="18"/>
  <c r="D1016" i="18"/>
  <c r="E1016" i="18"/>
  <c r="F1016" i="18"/>
  <c r="G1016" i="18"/>
  <c r="D1017" i="18"/>
  <c r="E1017" i="18"/>
  <c r="F1017" i="18"/>
  <c r="G1017" i="18"/>
  <c r="D1018" i="18"/>
  <c r="E1018" i="18"/>
  <c r="F1018" i="18"/>
  <c r="G1018" i="18"/>
  <c r="D1019" i="18"/>
  <c r="E1019" i="18"/>
  <c r="F1019" i="18"/>
  <c r="G1019" i="18"/>
  <c r="E1020" i="18"/>
  <c r="F1020" i="18"/>
  <c r="G1020" i="18"/>
  <c r="E1021" i="18"/>
  <c r="F1021" i="18"/>
  <c r="G1021" i="18"/>
  <c r="E1022" i="18"/>
  <c r="F1022" i="18"/>
  <c r="G1022" i="18"/>
  <c r="E1023" i="18"/>
  <c r="F1023" i="18"/>
  <c r="G1023" i="18"/>
  <c r="E1024" i="18"/>
  <c r="F1024" i="18"/>
  <c r="G1024" i="18"/>
  <c r="D1025" i="18"/>
  <c r="E1025" i="18"/>
  <c r="F1025" i="18"/>
  <c r="G1025" i="18"/>
  <c r="D1026" i="18"/>
  <c r="E1026" i="18"/>
  <c r="F1026" i="18"/>
  <c r="G1026" i="18"/>
  <c r="D1027" i="18"/>
  <c r="E1027" i="18"/>
  <c r="F1027" i="18"/>
  <c r="G1027" i="18"/>
  <c r="D1028" i="18"/>
  <c r="E1028" i="18"/>
  <c r="F1028" i="18"/>
  <c r="G1028" i="18"/>
  <c r="D1029" i="18"/>
  <c r="E1029" i="18"/>
  <c r="F1029" i="18"/>
  <c r="G1029" i="18"/>
  <c r="D1030" i="18"/>
  <c r="E1030" i="18"/>
  <c r="F1030" i="18"/>
  <c r="G1030" i="18"/>
  <c r="E1031" i="18"/>
  <c r="F1031" i="18"/>
  <c r="G1031" i="18"/>
  <c r="E1032" i="18"/>
  <c r="F1032" i="18"/>
  <c r="G1032" i="18"/>
  <c r="E1033" i="18"/>
  <c r="F1033" i="18"/>
  <c r="G1033" i="18"/>
  <c r="E1034" i="18"/>
  <c r="F1034" i="18"/>
  <c r="G1034" i="18"/>
  <c r="E1035" i="18"/>
  <c r="F1035" i="18"/>
  <c r="G1035" i="18"/>
  <c r="D1036" i="18"/>
  <c r="E1036" i="18"/>
  <c r="F1036" i="18"/>
  <c r="G1036" i="18"/>
  <c r="D1037" i="18"/>
  <c r="E1037" i="18"/>
  <c r="F1037" i="18"/>
  <c r="G1037" i="18"/>
  <c r="D1038" i="18"/>
  <c r="E1038" i="18"/>
  <c r="F1038" i="18"/>
  <c r="G1038" i="18"/>
  <c r="D1039" i="18"/>
  <c r="E1039" i="18"/>
  <c r="F1039" i="18"/>
  <c r="G1039" i="18"/>
  <c r="D1040" i="18"/>
  <c r="E1040" i="18"/>
  <c r="F1040" i="18"/>
  <c r="G1040" i="18"/>
  <c r="D1041" i="18"/>
  <c r="E1041" i="18"/>
  <c r="F1041" i="18"/>
  <c r="G1041" i="18"/>
  <c r="E1042" i="18"/>
  <c r="F1042" i="18"/>
  <c r="G1042" i="18"/>
  <c r="E1043" i="18"/>
  <c r="F1043" i="18"/>
  <c r="G1043" i="18"/>
  <c r="E1044" i="18"/>
  <c r="F1044" i="18"/>
  <c r="G1044" i="18"/>
  <c r="E1045" i="18"/>
  <c r="F1045" i="18"/>
  <c r="G1045" i="18"/>
  <c r="E1046" i="18"/>
  <c r="F1046" i="18"/>
  <c r="G1046" i="18"/>
  <c r="D1047" i="18"/>
  <c r="E1047" i="18"/>
  <c r="F1047" i="18"/>
  <c r="G1047" i="18"/>
  <c r="D1048" i="18"/>
  <c r="E1048" i="18"/>
  <c r="F1048" i="18"/>
  <c r="G1048" i="18"/>
  <c r="D1049" i="18"/>
  <c r="E1049" i="18"/>
  <c r="F1049" i="18"/>
  <c r="G1049" i="18"/>
  <c r="D1050" i="18"/>
  <c r="E1050" i="18"/>
  <c r="F1050" i="18"/>
  <c r="G1050" i="18"/>
  <c r="D1051" i="18"/>
  <c r="E1051" i="18"/>
  <c r="F1051" i="18"/>
  <c r="G1051" i="18"/>
  <c r="D1052" i="18"/>
  <c r="E1052" i="18"/>
  <c r="F1052" i="18"/>
  <c r="G1052" i="18"/>
  <c r="E1053" i="18"/>
  <c r="F1053" i="18"/>
  <c r="G1053" i="18"/>
  <c r="E1054" i="18"/>
  <c r="F1054" i="18"/>
  <c r="G1054" i="18"/>
  <c r="E1055" i="18"/>
  <c r="F1055" i="18"/>
  <c r="G1055" i="18"/>
  <c r="E1056" i="18"/>
  <c r="F1056" i="18"/>
  <c r="G1056" i="18"/>
  <c r="E1057" i="18"/>
  <c r="F1057" i="18"/>
  <c r="G1057" i="18"/>
  <c r="D1058" i="18"/>
  <c r="E1058" i="18"/>
  <c r="F1058" i="18"/>
  <c r="G1058" i="18"/>
  <c r="D1059" i="18"/>
  <c r="E1059" i="18"/>
  <c r="F1059" i="18"/>
  <c r="G1059" i="18"/>
  <c r="D1060" i="18"/>
  <c r="E1060" i="18"/>
  <c r="F1060" i="18"/>
  <c r="G1060" i="18"/>
  <c r="D1061" i="18"/>
  <c r="E1061" i="18"/>
  <c r="F1061" i="18"/>
  <c r="G1061" i="18"/>
  <c r="D1062" i="18"/>
  <c r="E1062" i="18"/>
  <c r="F1062" i="18"/>
  <c r="G1062" i="18"/>
  <c r="D1063" i="18"/>
  <c r="E1063" i="18"/>
  <c r="F1063" i="18"/>
  <c r="G1063" i="18"/>
  <c r="E1064" i="18"/>
  <c r="F1064" i="18"/>
  <c r="G1064" i="18"/>
  <c r="E1065" i="18"/>
  <c r="F1065" i="18"/>
  <c r="G1065" i="18"/>
  <c r="E1066" i="18"/>
  <c r="F1066" i="18"/>
  <c r="G1066" i="18"/>
  <c r="E1067" i="18"/>
  <c r="F1067" i="18"/>
  <c r="G1067" i="18"/>
  <c r="E1068" i="18"/>
  <c r="F1068" i="18"/>
  <c r="G1068" i="18"/>
  <c r="D1069" i="18"/>
  <c r="E1069" i="18"/>
  <c r="F1069" i="18"/>
  <c r="G1069" i="18"/>
  <c r="D1070" i="18"/>
  <c r="E1070" i="18"/>
  <c r="F1070" i="18"/>
  <c r="G1070" i="18"/>
  <c r="D1071" i="18"/>
  <c r="E1071" i="18"/>
  <c r="F1071" i="18"/>
  <c r="G1071" i="18"/>
  <c r="D1072" i="18"/>
  <c r="E1072" i="18"/>
  <c r="F1072" i="18"/>
  <c r="G1072" i="18"/>
  <c r="D1073" i="18"/>
  <c r="E1073" i="18"/>
  <c r="F1073" i="18"/>
  <c r="G1073" i="18"/>
  <c r="D1074" i="18"/>
  <c r="E1074" i="18"/>
  <c r="F1074" i="18"/>
  <c r="G1074" i="18"/>
  <c r="E1075" i="18"/>
  <c r="F1075" i="18"/>
  <c r="G1075" i="18"/>
  <c r="E1076" i="18"/>
  <c r="F1076" i="18"/>
  <c r="G1076" i="18"/>
  <c r="E1077" i="18"/>
  <c r="F1077" i="18"/>
  <c r="G1077" i="18"/>
  <c r="E1078" i="18"/>
  <c r="F1078" i="18"/>
  <c r="G1078" i="18"/>
  <c r="E1079" i="18"/>
  <c r="F1079" i="18"/>
  <c r="G1079" i="18"/>
  <c r="D1080" i="18"/>
  <c r="E1080" i="18"/>
  <c r="F1080" i="18"/>
  <c r="G1080" i="18"/>
  <c r="D1081" i="18"/>
  <c r="E1081" i="18"/>
  <c r="F1081" i="18"/>
  <c r="G1081" i="18"/>
  <c r="D1082" i="18"/>
  <c r="E1082" i="18"/>
  <c r="F1082" i="18"/>
  <c r="G1082" i="18"/>
  <c r="D1083" i="18"/>
  <c r="E1083" i="18"/>
  <c r="F1083" i="18"/>
  <c r="G1083" i="18"/>
  <c r="D1084" i="18"/>
  <c r="E1084" i="18"/>
  <c r="F1084" i="18"/>
  <c r="G1084" i="18"/>
  <c r="D1085" i="18"/>
  <c r="E1085" i="18"/>
  <c r="F1085" i="18"/>
  <c r="G1085" i="18"/>
  <c r="E1086" i="18"/>
  <c r="F1086" i="18"/>
  <c r="G1086" i="18"/>
  <c r="E1087" i="18"/>
  <c r="F1087" i="18"/>
  <c r="G1087" i="18"/>
  <c r="E1088" i="18"/>
  <c r="F1088" i="18"/>
  <c r="G1088" i="18"/>
  <c r="E1089" i="18"/>
  <c r="F1089" i="18"/>
  <c r="G1089" i="18"/>
  <c r="E1090" i="18"/>
  <c r="F1090" i="18"/>
  <c r="G1090" i="18"/>
  <c r="D1091" i="18"/>
  <c r="E1091" i="18"/>
  <c r="F1091" i="18"/>
  <c r="G1091" i="18"/>
  <c r="D1092" i="18"/>
  <c r="E1092" i="18"/>
  <c r="F1092" i="18"/>
  <c r="G1092" i="18"/>
  <c r="D1093" i="18"/>
  <c r="E1093" i="18"/>
  <c r="F1093" i="18"/>
  <c r="G1093" i="18"/>
  <c r="D1094" i="18"/>
  <c r="E1094" i="18"/>
  <c r="F1094" i="18"/>
  <c r="G1094" i="18"/>
  <c r="D1095" i="18"/>
  <c r="E1095" i="18"/>
  <c r="F1095" i="18"/>
  <c r="G1095" i="18"/>
  <c r="D1096" i="18"/>
  <c r="E1096" i="18"/>
  <c r="F1096" i="18"/>
  <c r="G1096" i="18"/>
  <c r="E1097" i="18"/>
  <c r="F1097" i="18"/>
  <c r="G1097" i="18"/>
  <c r="E1098" i="18"/>
  <c r="F1098" i="18"/>
  <c r="G1098" i="18"/>
  <c r="E1099" i="18"/>
  <c r="F1099" i="18"/>
  <c r="G1099" i="18"/>
  <c r="E1100" i="18"/>
  <c r="F1100" i="18"/>
  <c r="G1100" i="18"/>
  <c r="E1101" i="18"/>
  <c r="F1101" i="18"/>
  <c r="G1101" i="18"/>
  <c r="D1102" i="18"/>
  <c r="E1102" i="18"/>
  <c r="F1102" i="18"/>
  <c r="G1102" i="18"/>
  <c r="D1103" i="18"/>
  <c r="E1103" i="18"/>
  <c r="F1103" i="18"/>
  <c r="G1103" i="18"/>
  <c r="D1104" i="18"/>
  <c r="E1104" i="18"/>
  <c r="F1104" i="18"/>
  <c r="G1104" i="18"/>
  <c r="D1105" i="18"/>
  <c r="E1105" i="18"/>
  <c r="F1105" i="18"/>
  <c r="G1105" i="18"/>
  <c r="D1106" i="18"/>
  <c r="E1106" i="18"/>
  <c r="F1106" i="18"/>
  <c r="G1106" i="18"/>
  <c r="D1107" i="18"/>
  <c r="E1107" i="18"/>
  <c r="F1107" i="18"/>
  <c r="G1107" i="18"/>
  <c r="E1108" i="18"/>
  <c r="F1108" i="18"/>
  <c r="G1108" i="18"/>
  <c r="E1109" i="18"/>
  <c r="F1109" i="18"/>
  <c r="G1109" i="18"/>
  <c r="E1110" i="18"/>
  <c r="F1110" i="18"/>
  <c r="G1110" i="18"/>
  <c r="E1111" i="18"/>
  <c r="F1111" i="18"/>
  <c r="G1111" i="18"/>
  <c r="E1112" i="18"/>
  <c r="F1112" i="18"/>
  <c r="G1112" i="18"/>
  <c r="D1113" i="18"/>
  <c r="E1113" i="18"/>
  <c r="F1113" i="18"/>
  <c r="G1113" i="18"/>
  <c r="D1114" i="18"/>
  <c r="E1114" i="18"/>
  <c r="F1114" i="18"/>
  <c r="G1114" i="18"/>
  <c r="D1115" i="18"/>
  <c r="E1115" i="18"/>
  <c r="F1115" i="18"/>
  <c r="G1115" i="18"/>
  <c r="D1116" i="18"/>
  <c r="E1116" i="18"/>
  <c r="F1116" i="18"/>
  <c r="G1116" i="18"/>
  <c r="D1117" i="18"/>
  <c r="E1117" i="18"/>
  <c r="F1117" i="18"/>
  <c r="G1117" i="18"/>
  <c r="D1118" i="18"/>
  <c r="E1118" i="18"/>
  <c r="F1118" i="18"/>
  <c r="G1118" i="18"/>
  <c r="E1119" i="18"/>
  <c r="F1119" i="18"/>
  <c r="G1119" i="18"/>
  <c r="E1120" i="18"/>
  <c r="F1120" i="18"/>
  <c r="G1120" i="18"/>
  <c r="E1121" i="18"/>
  <c r="F1121" i="18"/>
  <c r="G1121" i="18"/>
  <c r="E1122" i="18"/>
  <c r="F1122" i="18"/>
  <c r="G1122" i="18"/>
  <c r="E1123" i="18"/>
  <c r="F1123" i="18"/>
  <c r="G1123" i="18"/>
  <c r="D1124" i="18"/>
  <c r="E1124" i="18"/>
  <c r="F1124" i="18"/>
  <c r="G1124" i="18"/>
  <c r="D1125" i="18"/>
  <c r="E1125" i="18"/>
  <c r="F1125" i="18"/>
  <c r="G1125" i="18"/>
  <c r="D1126" i="18"/>
  <c r="E1126" i="18"/>
  <c r="F1126" i="18"/>
  <c r="G1126" i="18"/>
  <c r="D1127" i="18"/>
  <c r="E1127" i="18"/>
  <c r="F1127" i="18"/>
  <c r="G1127" i="18"/>
  <c r="D1128" i="18"/>
  <c r="E1128" i="18"/>
  <c r="F1128" i="18"/>
  <c r="G1128" i="18"/>
  <c r="D1129" i="18"/>
  <c r="E1129" i="18"/>
  <c r="F1129" i="18"/>
  <c r="G1129" i="18"/>
  <c r="E1130" i="18"/>
  <c r="F1130" i="18"/>
  <c r="G1130" i="18"/>
  <c r="E1131" i="18"/>
  <c r="F1131" i="18"/>
  <c r="G1131" i="18"/>
  <c r="E1132" i="18"/>
  <c r="F1132" i="18"/>
  <c r="G1132" i="18"/>
  <c r="E1133" i="18"/>
  <c r="F1133" i="18"/>
  <c r="G1133" i="18"/>
  <c r="E1134" i="18"/>
  <c r="F1134" i="18"/>
  <c r="G1134" i="18"/>
  <c r="D1135" i="18"/>
  <c r="E1135" i="18"/>
  <c r="F1135" i="18"/>
  <c r="G1135" i="18"/>
  <c r="D1136" i="18"/>
  <c r="E1136" i="18"/>
  <c r="F1136" i="18"/>
  <c r="G1136" i="18"/>
  <c r="D1137" i="18"/>
  <c r="E1137" i="18"/>
  <c r="F1137" i="18"/>
  <c r="G1137" i="18"/>
  <c r="D1138" i="18"/>
  <c r="E1138" i="18"/>
  <c r="F1138" i="18"/>
  <c r="G1138" i="18"/>
  <c r="D1139" i="18"/>
  <c r="E1139" i="18"/>
  <c r="F1139" i="18"/>
  <c r="G1139" i="18"/>
  <c r="D1140" i="18"/>
  <c r="E1140" i="18"/>
  <c r="F1140" i="18"/>
  <c r="G1140" i="18"/>
  <c r="E1141" i="18"/>
  <c r="F1141" i="18"/>
  <c r="G1141" i="18"/>
  <c r="E1142" i="18"/>
  <c r="F1142" i="18"/>
  <c r="G1142" i="18"/>
  <c r="E1143" i="18"/>
  <c r="F1143" i="18"/>
  <c r="G1143" i="18"/>
  <c r="E1144" i="18"/>
  <c r="F1144" i="18"/>
  <c r="G1144" i="18"/>
  <c r="E1145" i="18"/>
  <c r="F1145" i="18"/>
  <c r="G1145" i="18"/>
  <c r="D1146" i="18"/>
  <c r="E1146" i="18"/>
  <c r="F1146" i="18"/>
  <c r="G1146" i="18"/>
  <c r="D1147" i="18"/>
  <c r="E1147" i="18"/>
  <c r="F1147" i="18"/>
  <c r="G1147" i="18"/>
  <c r="D1148" i="18"/>
  <c r="E1148" i="18"/>
  <c r="F1148" i="18"/>
  <c r="G1148" i="18"/>
  <c r="D1149" i="18"/>
  <c r="E1149" i="18"/>
  <c r="F1149" i="18"/>
  <c r="G1149" i="18"/>
  <c r="D1150" i="18"/>
  <c r="E1150" i="18"/>
  <c r="F1150" i="18"/>
  <c r="G1150" i="18"/>
  <c r="D1151" i="18"/>
  <c r="E1151" i="18"/>
  <c r="F1151" i="18"/>
  <c r="G1151" i="18"/>
  <c r="E1152" i="18"/>
  <c r="F1152" i="18"/>
  <c r="G1152" i="18"/>
  <c r="E1153" i="18"/>
  <c r="F1153" i="18"/>
  <c r="G1153" i="18"/>
  <c r="E1154" i="18"/>
  <c r="F1154" i="18"/>
  <c r="G1154" i="18"/>
  <c r="E1155" i="18"/>
  <c r="F1155" i="18"/>
  <c r="G1155" i="18"/>
  <c r="E1156" i="18"/>
  <c r="F1156" i="18"/>
  <c r="G1156" i="18"/>
  <c r="D1157" i="18"/>
  <c r="E1157" i="18"/>
  <c r="F1157" i="18"/>
  <c r="G1157" i="18"/>
  <c r="D1158" i="18"/>
  <c r="E1158" i="18"/>
  <c r="F1158" i="18"/>
  <c r="G1158" i="18"/>
  <c r="D1159" i="18"/>
  <c r="E1159" i="18"/>
  <c r="F1159" i="18"/>
  <c r="G1159" i="18"/>
  <c r="D1160" i="18"/>
  <c r="E1160" i="18"/>
  <c r="F1160" i="18"/>
  <c r="G1160" i="18"/>
  <c r="D1161" i="18"/>
  <c r="E1161" i="18"/>
  <c r="F1161" i="18"/>
  <c r="G1161" i="18"/>
  <c r="D1162" i="18"/>
  <c r="E1162" i="18"/>
  <c r="F1162" i="18"/>
  <c r="G1162" i="18"/>
  <c r="E1163" i="18"/>
  <c r="F1163" i="18"/>
  <c r="G1163" i="18"/>
  <c r="E1164" i="18"/>
  <c r="F1164" i="18"/>
  <c r="G1164" i="18"/>
  <c r="E1165" i="18"/>
  <c r="F1165" i="18"/>
  <c r="G1165" i="18"/>
  <c r="E1166" i="18"/>
  <c r="F1166" i="18"/>
  <c r="G1166" i="18"/>
  <c r="E1167" i="18"/>
  <c r="F1167" i="18"/>
  <c r="G1167" i="18"/>
  <c r="D1168" i="18"/>
  <c r="E1168" i="18"/>
  <c r="F1168" i="18"/>
  <c r="G1168" i="18"/>
  <c r="D1169" i="18"/>
  <c r="E1169" i="18"/>
  <c r="F1169" i="18"/>
  <c r="G1169" i="18"/>
  <c r="D1170" i="18"/>
  <c r="E1170" i="18"/>
  <c r="F1170" i="18"/>
  <c r="G1170" i="18"/>
  <c r="D1171" i="18"/>
  <c r="E1171" i="18"/>
  <c r="F1171" i="18"/>
  <c r="G1171" i="18"/>
  <c r="D1172" i="18"/>
  <c r="E1172" i="18"/>
  <c r="F1172" i="18"/>
  <c r="G1172" i="18"/>
  <c r="D1173" i="18"/>
  <c r="E1173" i="18"/>
  <c r="F1173" i="18"/>
  <c r="G1173" i="18"/>
  <c r="E1174" i="18"/>
  <c r="F1174" i="18"/>
  <c r="G1174" i="18"/>
  <c r="E1175" i="18"/>
  <c r="F1175" i="18"/>
  <c r="G1175" i="18"/>
  <c r="E1176" i="18"/>
  <c r="F1176" i="18"/>
  <c r="G1176" i="18"/>
  <c r="E1177" i="18"/>
  <c r="F1177" i="18"/>
  <c r="G1177" i="18"/>
  <c r="E1178" i="18"/>
  <c r="F1178" i="18"/>
  <c r="G1178" i="18"/>
  <c r="D1179" i="18"/>
  <c r="E1179" i="18"/>
  <c r="F1179" i="18"/>
  <c r="G1179" i="18"/>
  <c r="D1180" i="18"/>
  <c r="E1180" i="18"/>
  <c r="F1180" i="18"/>
  <c r="G1180" i="18"/>
  <c r="D1181" i="18"/>
  <c r="E1181" i="18"/>
  <c r="F1181" i="18"/>
  <c r="G1181" i="18"/>
  <c r="D1182" i="18"/>
  <c r="E1182" i="18"/>
  <c r="F1182" i="18"/>
  <c r="G1182" i="18"/>
  <c r="D1183" i="18"/>
  <c r="E1183" i="18"/>
  <c r="F1183" i="18"/>
  <c r="G1183" i="18"/>
  <c r="D1184" i="18"/>
  <c r="E1184" i="18"/>
  <c r="F1184" i="18"/>
  <c r="G1184" i="18"/>
  <c r="E1185" i="18"/>
  <c r="F1185" i="18"/>
  <c r="G1185" i="18"/>
  <c r="E1186" i="18"/>
  <c r="F1186" i="18"/>
  <c r="G1186" i="18"/>
  <c r="E1187" i="18"/>
  <c r="F1187" i="18"/>
  <c r="G1187" i="18"/>
  <c r="E1188" i="18"/>
  <c r="F1188" i="18"/>
  <c r="G1188" i="18"/>
  <c r="E1189" i="18"/>
  <c r="F1189" i="18"/>
  <c r="G1189" i="18"/>
  <c r="D1190" i="18"/>
  <c r="E1190" i="18"/>
  <c r="F1190" i="18"/>
  <c r="G1190" i="18"/>
  <c r="D1191" i="18"/>
  <c r="E1191" i="18"/>
  <c r="F1191" i="18"/>
  <c r="G1191" i="18"/>
  <c r="D1192" i="18"/>
  <c r="E1192" i="18"/>
  <c r="F1192" i="18"/>
  <c r="G1192" i="18"/>
  <c r="D1193" i="18"/>
  <c r="E1193" i="18"/>
  <c r="F1193" i="18"/>
  <c r="G1193" i="18"/>
  <c r="D1194" i="18"/>
  <c r="E1194" i="18"/>
  <c r="F1194" i="18"/>
  <c r="G1194" i="18"/>
  <c r="D1195" i="18"/>
  <c r="E1195" i="18"/>
  <c r="F1195" i="18"/>
  <c r="G1195" i="18"/>
  <c r="E1196" i="18"/>
  <c r="F1196" i="18"/>
  <c r="G1196" i="18"/>
  <c r="E1197" i="18"/>
  <c r="F1197" i="18"/>
  <c r="G1197" i="18"/>
  <c r="E1198" i="18"/>
  <c r="F1198" i="18"/>
  <c r="G1198" i="18"/>
  <c r="E1199" i="18"/>
  <c r="F1199" i="18"/>
  <c r="G1199" i="18"/>
  <c r="E1200" i="18"/>
  <c r="F1200" i="18"/>
  <c r="G1200" i="18"/>
  <c r="D1201" i="18"/>
  <c r="E1201" i="18"/>
  <c r="F1201" i="18"/>
  <c r="G1201" i="18"/>
  <c r="D1202" i="18"/>
  <c r="E1202" i="18"/>
  <c r="F1202" i="18"/>
  <c r="G1202" i="18"/>
  <c r="D1203" i="18"/>
  <c r="E1203" i="18"/>
  <c r="F1203" i="18"/>
  <c r="G1203" i="18"/>
  <c r="D1204" i="18"/>
  <c r="E1204" i="18"/>
  <c r="F1204" i="18"/>
  <c r="G1204" i="18"/>
  <c r="D1205" i="18"/>
  <c r="E1205" i="18"/>
  <c r="F1205" i="18"/>
  <c r="G1205" i="18"/>
  <c r="D1206" i="18"/>
  <c r="E1206" i="18"/>
  <c r="F1206" i="18"/>
  <c r="G1206" i="18"/>
  <c r="E1207" i="18"/>
  <c r="F1207" i="18"/>
  <c r="G1207" i="18"/>
  <c r="E1208" i="18"/>
  <c r="F1208" i="18"/>
  <c r="G1208" i="18"/>
  <c r="E1209" i="18"/>
  <c r="F1209" i="18"/>
  <c r="G1209" i="18"/>
  <c r="E1210" i="18"/>
  <c r="F1210" i="18"/>
  <c r="G1210" i="18"/>
  <c r="E1211" i="18"/>
  <c r="F1211" i="18"/>
  <c r="G1211" i="18"/>
  <c r="D1212" i="18"/>
  <c r="E1212" i="18"/>
  <c r="F1212" i="18"/>
  <c r="G1212" i="18"/>
  <c r="D1213" i="18"/>
  <c r="E1213" i="18"/>
  <c r="F1213" i="18"/>
  <c r="G1213" i="18"/>
  <c r="D1214" i="18"/>
  <c r="E1214" i="18"/>
  <c r="F1214" i="18"/>
  <c r="G1214" i="18"/>
  <c r="D1215" i="18"/>
  <c r="E1215" i="18"/>
  <c r="F1215" i="18"/>
  <c r="G1215" i="18"/>
  <c r="D1216" i="18"/>
  <c r="E1216" i="18"/>
  <c r="F1216" i="18"/>
  <c r="G1216" i="18"/>
  <c r="D1217" i="18"/>
  <c r="E1217" i="18"/>
  <c r="F1217" i="18"/>
  <c r="G1217" i="18"/>
  <c r="E1218" i="18"/>
  <c r="F1218" i="18"/>
  <c r="G1218" i="18"/>
  <c r="E1219" i="18"/>
  <c r="F1219" i="18"/>
  <c r="G1219" i="18"/>
  <c r="E1220" i="18"/>
  <c r="F1220" i="18"/>
  <c r="G1220" i="18"/>
  <c r="E1221" i="18"/>
  <c r="F1221" i="18"/>
  <c r="G1221" i="18"/>
  <c r="E1222" i="18"/>
  <c r="F1222" i="18"/>
  <c r="G1222" i="18"/>
  <c r="D1223" i="18"/>
  <c r="E1223" i="18"/>
  <c r="F1223" i="18"/>
  <c r="G1223" i="18"/>
  <c r="D1224" i="18"/>
  <c r="E1224" i="18"/>
  <c r="F1224" i="18"/>
  <c r="G1224" i="18"/>
  <c r="D1225" i="18"/>
  <c r="E1225" i="18"/>
  <c r="F1225" i="18"/>
  <c r="G1225" i="18"/>
  <c r="D1226" i="18"/>
  <c r="E1226" i="18"/>
  <c r="F1226" i="18"/>
  <c r="G1226" i="18"/>
  <c r="D1227" i="18"/>
  <c r="E1227" i="18"/>
  <c r="F1227" i="18"/>
  <c r="G1227" i="18"/>
  <c r="D1228" i="18"/>
  <c r="E1228" i="18"/>
  <c r="F1228" i="18"/>
  <c r="G1228" i="18"/>
  <c r="E1229" i="18"/>
  <c r="F1229" i="18"/>
  <c r="G1229" i="18"/>
  <c r="E1230" i="18"/>
  <c r="F1230" i="18"/>
  <c r="G1230" i="18"/>
  <c r="E1231" i="18"/>
  <c r="F1231" i="18"/>
  <c r="G1231" i="18"/>
  <c r="E1232" i="18"/>
  <c r="F1232" i="18"/>
  <c r="G1232" i="18"/>
  <c r="E1233" i="18"/>
  <c r="F1233" i="18"/>
  <c r="G1233" i="18"/>
  <c r="D1234" i="18"/>
  <c r="E1234" i="18"/>
  <c r="F1234" i="18"/>
  <c r="G1234" i="18"/>
  <c r="D1235" i="18"/>
  <c r="E1235" i="18"/>
  <c r="F1235" i="18"/>
  <c r="G1235" i="18"/>
  <c r="D1236" i="18"/>
  <c r="E1236" i="18"/>
  <c r="F1236" i="18"/>
  <c r="G1236" i="18"/>
  <c r="D1237" i="18"/>
  <c r="E1237" i="18"/>
  <c r="F1237" i="18"/>
  <c r="G1237" i="18"/>
  <c r="D1238" i="18"/>
  <c r="E1238" i="18"/>
  <c r="F1238" i="18"/>
  <c r="G1238" i="18"/>
  <c r="D1239" i="18"/>
  <c r="E1239" i="18"/>
  <c r="F1239" i="18"/>
  <c r="G1239" i="18"/>
  <c r="E1240" i="18"/>
  <c r="F1240" i="18"/>
  <c r="G1240" i="18"/>
  <c r="E1241" i="18"/>
  <c r="F1241" i="18"/>
  <c r="G1241" i="18"/>
  <c r="E1242" i="18"/>
  <c r="F1242" i="18"/>
  <c r="G1242" i="18"/>
  <c r="E1243" i="18"/>
  <c r="F1243" i="18"/>
  <c r="G1243" i="18"/>
  <c r="E1244" i="18"/>
  <c r="F1244" i="18"/>
  <c r="G1244" i="18"/>
  <c r="D1245" i="18"/>
  <c r="E1245" i="18"/>
  <c r="F1245" i="18"/>
  <c r="G1245" i="18"/>
  <c r="D1246" i="18"/>
  <c r="E1246" i="18"/>
  <c r="F1246" i="18"/>
  <c r="G1246" i="18"/>
  <c r="D1247" i="18"/>
  <c r="E1247" i="18"/>
  <c r="F1247" i="18"/>
  <c r="G1247" i="18"/>
  <c r="D1248" i="18"/>
  <c r="E1248" i="18"/>
  <c r="F1248" i="18"/>
  <c r="G1248" i="18"/>
  <c r="D1249" i="18"/>
  <c r="E1249" i="18"/>
  <c r="F1249" i="18"/>
  <c r="G1249" i="18"/>
  <c r="D1250" i="18"/>
  <c r="E1250" i="18"/>
  <c r="F1250" i="18"/>
  <c r="G1250" i="18"/>
  <c r="E1251" i="18"/>
  <c r="F1251" i="18"/>
  <c r="G1251" i="18"/>
  <c r="E1252" i="18"/>
  <c r="F1252" i="18"/>
  <c r="G1252" i="18"/>
  <c r="E1253" i="18"/>
  <c r="F1253" i="18"/>
  <c r="G1253" i="18"/>
  <c r="E1254" i="18"/>
  <c r="F1254" i="18"/>
  <c r="G1254" i="18"/>
  <c r="E1255" i="18"/>
  <c r="F1255" i="18"/>
  <c r="G1255" i="18"/>
  <c r="D1256" i="18"/>
  <c r="E1256" i="18"/>
  <c r="F1256" i="18"/>
  <c r="G1256" i="18"/>
  <c r="D1257" i="18"/>
  <c r="E1257" i="18"/>
  <c r="F1257" i="18"/>
  <c r="G1257" i="18"/>
  <c r="D1258" i="18"/>
  <c r="E1258" i="18"/>
  <c r="F1258" i="18"/>
  <c r="G1258" i="18"/>
  <c r="D1259" i="18"/>
  <c r="E1259" i="18"/>
  <c r="F1259" i="18"/>
  <c r="G1259" i="18"/>
  <c r="D1260" i="18"/>
  <c r="E1260" i="18"/>
  <c r="F1260" i="18"/>
  <c r="G1260" i="18"/>
  <c r="D1261" i="18"/>
  <c r="E1261" i="18"/>
  <c r="F1261" i="18"/>
  <c r="G1261" i="18"/>
  <c r="E1262" i="18"/>
  <c r="F1262" i="18"/>
  <c r="G1262" i="18"/>
  <c r="E1263" i="18"/>
  <c r="F1263" i="18"/>
  <c r="G1263" i="18"/>
  <c r="E1264" i="18"/>
  <c r="F1264" i="18"/>
  <c r="G1264" i="18"/>
  <c r="E1265" i="18"/>
  <c r="F1265" i="18"/>
  <c r="G1265" i="18"/>
  <c r="E1266" i="18"/>
  <c r="F1266" i="18"/>
  <c r="G1266" i="18"/>
  <c r="D1267" i="18"/>
  <c r="E1267" i="18"/>
  <c r="F1267" i="18"/>
  <c r="G1267" i="18"/>
  <c r="D1268" i="18"/>
  <c r="E1268" i="18"/>
  <c r="F1268" i="18"/>
  <c r="G1268" i="18"/>
  <c r="D1269" i="18"/>
  <c r="E1269" i="18"/>
  <c r="F1269" i="18"/>
  <c r="G1269" i="18"/>
  <c r="D1270" i="18"/>
  <c r="E1270" i="18"/>
  <c r="F1270" i="18"/>
  <c r="G1270" i="18"/>
  <c r="D1271" i="18"/>
  <c r="E1271" i="18"/>
  <c r="F1271" i="18"/>
  <c r="G1271" i="18"/>
  <c r="D1272" i="18"/>
  <c r="E1272" i="18"/>
  <c r="F1272" i="18"/>
  <c r="G1272" i="18"/>
  <c r="E1273" i="18"/>
  <c r="F1273" i="18"/>
  <c r="G1273" i="18"/>
  <c r="E1274" i="18"/>
  <c r="F1274" i="18"/>
  <c r="G1274" i="18"/>
  <c r="E1275" i="18"/>
  <c r="F1275" i="18"/>
  <c r="G1275" i="18"/>
  <c r="E1276" i="18"/>
  <c r="F1276" i="18"/>
  <c r="G1276" i="18"/>
  <c r="E1277" i="18"/>
  <c r="F1277" i="18"/>
  <c r="G1277" i="18"/>
  <c r="D1278" i="18"/>
  <c r="E1278" i="18"/>
  <c r="F1278" i="18"/>
  <c r="G1278" i="18"/>
  <c r="D1279" i="18"/>
  <c r="E1279" i="18"/>
  <c r="F1279" i="18"/>
  <c r="G1279" i="18"/>
  <c r="D1280" i="18"/>
  <c r="E1280" i="18"/>
  <c r="F1280" i="18"/>
  <c r="G1280" i="18"/>
  <c r="D1281" i="18"/>
  <c r="E1281" i="18"/>
  <c r="F1281" i="18"/>
  <c r="G1281" i="18"/>
  <c r="D1282" i="18"/>
  <c r="E1282" i="18"/>
  <c r="F1282" i="18"/>
  <c r="G1282" i="18"/>
  <c r="D1283" i="18"/>
  <c r="E1283" i="18"/>
  <c r="F1283" i="18"/>
  <c r="G1283" i="18"/>
  <c r="E1284" i="18"/>
  <c r="F1284" i="18"/>
  <c r="G1284" i="18"/>
  <c r="E1285" i="18"/>
  <c r="F1285" i="18"/>
  <c r="G1285" i="18"/>
  <c r="E1286" i="18"/>
  <c r="F1286" i="18"/>
  <c r="G1286" i="18"/>
  <c r="E1287" i="18"/>
  <c r="F1287" i="18"/>
  <c r="G1287" i="18"/>
  <c r="E1288" i="18"/>
  <c r="F1288" i="18"/>
  <c r="G1288" i="18"/>
  <c r="D1289" i="18"/>
  <c r="E1289" i="18"/>
  <c r="F1289" i="18"/>
  <c r="G1289" i="18"/>
  <c r="D1290" i="18"/>
  <c r="E1290" i="18"/>
  <c r="F1290" i="18"/>
  <c r="G1290" i="18"/>
  <c r="D1291" i="18"/>
  <c r="E1291" i="18"/>
  <c r="F1291" i="18"/>
  <c r="G1291" i="18"/>
  <c r="D1292" i="18"/>
  <c r="E1292" i="18"/>
  <c r="F1292" i="18"/>
  <c r="G1292" i="18"/>
  <c r="D1293" i="18"/>
  <c r="E1293" i="18"/>
  <c r="F1293" i="18"/>
  <c r="G1293" i="18"/>
  <c r="D1294" i="18"/>
  <c r="E1294" i="18"/>
  <c r="F1294" i="18"/>
  <c r="G1294" i="18"/>
  <c r="E1295" i="18"/>
  <c r="F1295" i="18"/>
  <c r="G1295" i="18"/>
  <c r="E1296" i="18"/>
  <c r="F1296" i="18"/>
  <c r="G1296" i="18"/>
  <c r="E1297" i="18"/>
  <c r="F1297" i="18"/>
  <c r="G1297" i="18"/>
  <c r="E1298" i="18"/>
  <c r="F1298" i="18"/>
  <c r="G1298" i="18"/>
  <c r="E1299" i="18"/>
  <c r="F1299" i="18"/>
  <c r="G1299" i="18"/>
  <c r="D1300" i="18"/>
  <c r="E1300" i="18"/>
  <c r="F1300" i="18"/>
  <c r="G1300" i="18"/>
  <c r="D1301" i="18"/>
  <c r="E1301" i="18"/>
  <c r="F1301" i="18"/>
  <c r="G1301" i="18"/>
  <c r="D1302" i="18"/>
  <c r="E1302" i="18"/>
  <c r="F1302" i="18"/>
  <c r="G1302" i="18"/>
  <c r="D1303" i="18"/>
  <c r="E1303" i="18"/>
  <c r="F1303" i="18"/>
  <c r="G1303" i="18"/>
  <c r="D1304" i="18"/>
  <c r="E1304" i="18"/>
  <c r="F1304" i="18"/>
  <c r="G1304" i="18"/>
  <c r="D1305" i="18"/>
  <c r="E1305" i="18"/>
  <c r="F1305" i="18"/>
  <c r="G1305" i="18"/>
  <c r="E1306" i="18"/>
  <c r="F1306" i="18"/>
  <c r="G1306" i="18"/>
  <c r="E1307" i="18"/>
  <c r="F1307" i="18"/>
  <c r="G1307" i="18"/>
  <c r="E1308" i="18"/>
  <c r="F1308" i="18"/>
  <c r="G1308" i="18"/>
  <c r="E1309" i="18"/>
  <c r="F1309" i="18"/>
  <c r="G1309" i="18"/>
  <c r="E1310" i="18"/>
  <c r="F1310" i="18"/>
  <c r="G1310" i="18"/>
  <c r="D1311" i="18"/>
  <c r="E1311" i="18"/>
  <c r="F1311" i="18"/>
  <c r="G1311" i="18"/>
  <c r="D1312" i="18"/>
  <c r="E1312" i="18"/>
  <c r="F1312" i="18"/>
  <c r="G1312" i="18"/>
  <c r="D1313" i="18"/>
  <c r="E1313" i="18"/>
  <c r="F1313" i="18"/>
  <c r="G1313" i="18"/>
  <c r="D1314" i="18"/>
  <c r="E1314" i="18"/>
  <c r="F1314" i="18"/>
  <c r="G1314" i="18"/>
  <c r="D1315" i="18"/>
  <c r="E1315" i="18"/>
  <c r="F1315" i="18"/>
  <c r="G1315" i="18"/>
  <c r="D1316" i="18"/>
  <c r="E1316" i="18"/>
  <c r="F1316" i="18"/>
  <c r="G1316" i="18"/>
  <c r="E1317" i="18"/>
  <c r="F1317" i="18"/>
  <c r="G1317" i="18"/>
  <c r="E1318" i="18"/>
  <c r="F1318" i="18"/>
  <c r="G1318" i="18"/>
  <c r="E1319" i="18"/>
  <c r="F1319" i="18"/>
  <c r="G1319" i="18"/>
  <c r="E1320" i="18"/>
  <c r="F1320" i="18"/>
  <c r="G1320" i="18"/>
  <c r="E1321" i="18"/>
  <c r="F1321" i="18"/>
  <c r="G1321" i="18"/>
  <c r="D1322" i="18"/>
  <c r="E1322" i="18"/>
  <c r="F1322" i="18"/>
  <c r="G1322" i="18"/>
  <c r="D1323" i="18"/>
  <c r="E1323" i="18"/>
  <c r="F1323" i="18"/>
  <c r="G1323" i="18"/>
  <c r="D1324" i="18"/>
  <c r="E1324" i="18"/>
  <c r="F1324" i="18"/>
  <c r="G1324" i="18"/>
  <c r="D1325" i="18"/>
  <c r="E1325" i="18"/>
  <c r="F1325" i="18"/>
  <c r="G1325" i="18"/>
  <c r="D1326" i="18"/>
  <c r="E1326" i="18"/>
  <c r="F1326" i="18"/>
  <c r="G1326" i="18"/>
  <c r="D1327" i="18"/>
  <c r="E1327" i="18"/>
  <c r="F1327" i="18"/>
  <c r="G1327" i="18"/>
  <c r="E1328" i="18"/>
  <c r="F1328" i="18"/>
  <c r="G1328" i="18"/>
  <c r="E1329" i="18"/>
  <c r="F1329" i="18"/>
  <c r="G1329" i="18"/>
  <c r="E1330" i="18"/>
  <c r="F1330" i="18"/>
  <c r="G1330" i="18"/>
  <c r="E1331" i="18"/>
  <c r="F1331" i="18"/>
  <c r="G1331" i="18"/>
  <c r="E1332" i="18"/>
  <c r="F1332" i="18"/>
  <c r="G1332" i="18"/>
  <c r="D1333" i="18"/>
  <c r="E1333" i="18"/>
  <c r="F1333" i="18"/>
  <c r="G1333" i="18"/>
  <c r="D1334" i="18"/>
  <c r="E1334" i="18"/>
  <c r="F1334" i="18"/>
  <c r="G1334" i="18"/>
  <c r="D1335" i="18"/>
  <c r="E1335" i="18"/>
  <c r="F1335" i="18"/>
  <c r="G1335" i="18"/>
  <c r="D1336" i="18"/>
  <c r="E1336" i="18"/>
  <c r="F1336" i="18"/>
  <c r="G1336" i="18"/>
  <c r="D1337" i="18"/>
  <c r="E1337" i="18"/>
  <c r="F1337" i="18"/>
  <c r="G1337" i="18"/>
  <c r="D1338" i="18"/>
  <c r="E1338" i="18"/>
  <c r="F1338" i="18"/>
  <c r="G1338" i="18"/>
  <c r="E1339" i="18"/>
  <c r="F1339" i="18"/>
  <c r="G1339" i="18"/>
  <c r="E1340" i="18"/>
  <c r="F1340" i="18"/>
  <c r="G1340" i="18"/>
  <c r="E1341" i="18"/>
  <c r="F1341" i="18"/>
  <c r="G1341" i="18"/>
  <c r="E1342" i="18"/>
  <c r="F1342" i="18"/>
  <c r="G1342" i="18"/>
  <c r="E1343" i="18"/>
  <c r="F1343" i="18"/>
  <c r="G1343" i="18"/>
  <c r="D1344" i="18"/>
  <c r="E1344" i="18"/>
  <c r="F1344" i="18"/>
  <c r="G1344" i="18"/>
  <c r="D1345" i="18"/>
  <c r="E1345" i="18"/>
  <c r="F1345" i="18"/>
  <c r="G1345" i="18"/>
  <c r="D1346" i="18"/>
  <c r="E1346" i="18"/>
  <c r="F1346" i="18"/>
  <c r="G1346" i="18"/>
  <c r="D1347" i="18"/>
  <c r="E1347" i="18"/>
  <c r="F1347" i="18"/>
  <c r="G1347" i="18"/>
  <c r="D1348" i="18"/>
  <c r="E1348" i="18"/>
  <c r="F1348" i="18"/>
  <c r="G1348" i="18"/>
  <c r="D1349" i="18"/>
  <c r="E1349" i="18"/>
  <c r="F1349" i="18"/>
  <c r="G1349" i="18"/>
  <c r="E1350" i="18"/>
  <c r="F1350" i="18"/>
  <c r="G1350" i="18"/>
  <c r="E1351" i="18"/>
  <c r="F1351" i="18"/>
  <c r="G1351" i="18"/>
  <c r="E1352" i="18"/>
  <c r="F1352" i="18"/>
  <c r="G1352" i="18"/>
  <c r="E1353" i="18"/>
  <c r="F1353" i="18"/>
  <c r="G1353" i="18"/>
  <c r="E1354" i="18"/>
  <c r="F1354" i="18"/>
  <c r="G1354" i="18"/>
  <c r="D1355" i="18"/>
  <c r="E1355" i="18"/>
  <c r="F1355" i="18"/>
  <c r="G1355" i="18"/>
  <c r="D1356" i="18"/>
  <c r="E1356" i="18"/>
  <c r="F1356" i="18"/>
  <c r="G1356" i="18"/>
  <c r="D1357" i="18"/>
  <c r="E1357" i="18"/>
  <c r="F1357" i="18"/>
  <c r="G1357" i="18"/>
  <c r="D1358" i="18"/>
  <c r="E1358" i="18"/>
  <c r="F1358" i="18"/>
  <c r="G1358" i="18"/>
  <c r="D1359" i="18"/>
  <c r="E1359" i="18"/>
  <c r="F1359" i="18"/>
  <c r="G1359" i="18"/>
  <c r="D1360" i="18"/>
  <c r="E1360" i="18"/>
  <c r="F1360" i="18"/>
  <c r="G1360" i="18"/>
  <c r="E1361" i="18"/>
  <c r="F1361" i="18"/>
  <c r="G1361" i="18"/>
  <c r="E1362" i="18"/>
  <c r="F1362" i="18"/>
  <c r="G1362" i="18"/>
  <c r="E1363" i="18"/>
  <c r="F1363" i="18"/>
  <c r="G1363" i="18"/>
  <c r="E1364" i="18"/>
  <c r="F1364" i="18"/>
  <c r="G1364" i="18"/>
  <c r="E1365" i="18"/>
  <c r="F1365" i="18"/>
  <c r="G1365" i="18"/>
  <c r="D1366" i="18"/>
  <c r="E1366" i="18"/>
  <c r="F1366" i="18"/>
  <c r="G1366" i="18"/>
  <c r="D1367" i="18"/>
  <c r="E1367" i="18"/>
  <c r="F1367" i="18"/>
  <c r="G1367" i="18"/>
  <c r="D1368" i="18"/>
  <c r="E1368" i="18"/>
  <c r="F1368" i="18"/>
  <c r="G1368" i="18"/>
  <c r="D1369" i="18"/>
  <c r="E1369" i="18"/>
  <c r="F1369" i="18"/>
  <c r="G1369" i="18"/>
  <c r="D1370" i="18"/>
  <c r="E1370" i="18"/>
  <c r="F1370" i="18"/>
  <c r="G1370" i="18"/>
  <c r="D1371" i="18"/>
  <c r="E1371" i="18"/>
  <c r="F1371" i="18"/>
  <c r="G1371" i="18"/>
  <c r="E1372" i="18"/>
  <c r="F1372" i="18"/>
  <c r="G1372" i="18"/>
  <c r="E1373" i="18"/>
  <c r="F1373" i="18"/>
  <c r="G1373" i="18"/>
  <c r="E1374" i="18"/>
  <c r="F1374" i="18"/>
  <c r="G1374" i="18"/>
  <c r="E1375" i="18"/>
  <c r="F1375" i="18"/>
  <c r="G1375" i="18"/>
  <c r="E1376" i="18"/>
  <c r="F1376" i="18"/>
  <c r="G1376" i="18"/>
  <c r="D1377" i="18"/>
  <c r="E1377" i="18"/>
  <c r="F1377" i="18"/>
  <c r="G1377" i="18"/>
  <c r="D1378" i="18"/>
  <c r="E1378" i="18"/>
  <c r="F1378" i="18"/>
  <c r="G1378" i="18"/>
  <c r="D1379" i="18"/>
  <c r="E1379" i="18"/>
  <c r="F1379" i="18"/>
  <c r="G1379" i="18"/>
  <c r="D1380" i="18"/>
  <c r="E1380" i="18"/>
  <c r="F1380" i="18"/>
  <c r="G1380" i="18"/>
  <c r="D1381" i="18"/>
  <c r="E1381" i="18"/>
  <c r="F1381" i="18"/>
  <c r="G1381" i="18"/>
  <c r="D1382" i="18"/>
  <c r="E1382" i="18"/>
  <c r="F1382" i="18"/>
  <c r="G1382" i="18"/>
  <c r="E1383" i="18"/>
  <c r="F1383" i="18"/>
  <c r="G1383" i="18"/>
  <c r="E1384" i="18"/>
  <c r="F1384" i="18"/>
  <c r="G1384" i="18"/>
  <c r="E1385" i="18"/>
  <c r="F1385" i="18"/>
  <c r="G1385" i="18"/>
  <c r="E1386" i="18"/>
  <c r="F1386" i="18"/>
  <c r="G1386" i="18"/>
  <c r="E1387" i="18"/>
  <c r="F1387" i="18"/>
  <c r="G1387" i="18"/>
  <c r="D1388" i="18"/>
  <c r="E1388" i="18"/>
  <c r="F1388" i="18"/>
  <c r="G1388" i="18"/>
  <c r="D1389" i="18"/>
  <c r="E1389" i="18"/>
  <c r="F1389" i="18"/>
  <c r="G1389" i="18"/>
  <c r="D1390" i="18"/>
  <c r="E1390" i="18"/>
  <c r="F1390" i="18"/>
  <c r="G1390" i="18"/>
  <c r="D1391" i="18"/>
  <c r="E1391" i="18"/>
  <c r="F1391" i="18"/>
  <c r="G1391" i="18"/>
  <c r="D1392" i="18"/>
  <c r="E1392" i="18"/>
  <c r="F1392" i="18"/>
  <c r="G1392" i="18"/>
  <c r="D1393" i="18"/>
  <c r="E1393" i="18"/>
  <c r="F1393" i="18"/>
  <c r="G1393" i="18"/>
  <c r="E1394" i="18"/>
  <c r="F1394" i="18"/>
  <c r="G1394" i="18"/>
  <c r="E1395" i="18"/>
  <c r="F1395" i="18"/>
  <c r="G1395" i="18"/>
  <c r="E1396" i="18"/>
  <c r="F1396" i="18"/>
  <c r="G1396" i="18"/>
  <c r="E1397" i="18"/>
  <c r="F1397" i="18"/>
  <c r="G1397" i="18"/>
  <c r="E1398" i="18"/>
  <c r="F1398" i="18"/>
  <c r="G1398" i="18"/>
  <c r="D1399" i="18"/>
  <c r="E1399" i="18"/>
  <c r="F1399" i="18"/>
  <c r="G1399" i="18"/>
  <c r="D1400" i="18"/>
  <c r="E1400" i="18"/>
  <c r="F1400" i="18"/>
  <c r="G1400" i="18"/>
  <c r="D1401" i="18"/>
  <c r="E1401" i="18"/>
  <c r="F1401" i="18"/>
  <c r="G1401" i="18"/>
  <c r="D1402" i="18"/>
  <c r="E1402" i="18"/>
  <c r="F1402" i="18"/>
  <c r="G1402" i="18"/>
  <c r="D1403" i="18"/>
  <c r="E1403" i="18"/>
  <c r="F1403" i="18"/>
  <c r="G1403" i="18"/>
  <c r="D1404" i="18"/>
  <c r="E1404" i="18"/>
  <c r="F1404" i="18"/>
  <c r="G1404" i="18"/>
  <c r="E1405" i="18"/>
  <c r="F1405" i="18"/>
  <c r="G1405" i="18"/>
  <c r="E1406" i="18"/>
  <c r="F1406" i="18"/>
  <c r="G1406" i="18"/>
  <c r="E1407" i="18"/>
  <c r="F1407" i="18"/>
  <c r="G1407" i="18"/>
  <c r="E1408" i="18"/>
  <c r="F1408" i="18"/>
  <c r="G1408" i="18"/>
  <c r="E1409" i="18"/>
  <c r="F1409" i="18"/>
  <c r="G1409" i="18"/>
  <c r="D1410" i="18"/>
  <c r="E1410" i="18"/>
  <c r="F1410" i="18"/>
  <c r="G1410" i="18"/>
  <c r="D1411" i="18"/>
  <c r="E1411" i="18"/>
  <c r="F1411" i="18"/>
  <c r="G1411" i="18"/>
  <c r="D1412" i="18"/>
  <c r="E1412" i="18"/>
  <c r="F1412" i="18"/>
  <c r="G1412" i="18"/>
  <c r="D1413" i="18"/>
  <c r="E1413" i="18"/>
  <c r="F1413" i="18"/>
  <c r="G1413" i="18"/>
  <c r="D1414" i="18"/>
  <c r="E1414" i="18"/>
  <c r="F1414" i="18"/>
  <c r="G1414" i="18"/>
  <c r="D1415" i="18"/>
  <c r="E1415" i="18"/>
  <c r="F1415" i="18"/>
  <c r="G1415" i="18"/>
  <c r="E1416" i="18"/>
  <c r="F1416" i="18"/>
  <c r="G1416" i="18"/>
  <c r="E1417" i="18"/>
  <c r="F1417" i="18"/>
  <c r="G1417" i="18"/>
  <c r="E1418" i="18"/>
  <c r="F1418" i="18"/>
  <c r="G1418" i="18"/>
  <c r="E1419" i="18"/>
  <c r="F1419" i="18"/>
  <c r="G1419" i="18"/>
  <c r="E1420" i="18"/>
  <c r="F1420" i="18"/>
  <c r="G1420" i="18"/>
  <c r="D1421" i="18"/>
  <c r="E1421" i="18"/>
  <c r="F1421" i="18"/>
  <c r="G1421" i="18"/>
  <c r="D1422" i="18"/>
  <c r="E1422" i="18"/>
  <c r="F1422" i="18"/>
  <c r="G1422" i="18"/>
  <c r="D1423" i="18"/>
  <c r="E1423" i="18"/>
  <c r="F1423" i="18"/>
  <c r="G1423" i="18"/>
  <c r="D1424" i="18"/>
  <c r="E1424" i="18"/>
  <c r="F1424" i="18"/>
  <c r="G1424" i="18"/>
  <c r="D1425" i="18"/>
  <c r="E1425" i="18"/>
  <c r="F1425" i="18"/>
  <c r="G1425" i="18"/>
  <c r="D1426" i="18"/>
  <c r="E1426" i="18"/>
  <c r="F1426" i="18"/>
  <c r="G1426" i="18"/>
  <c r="E1427" i="18"/>
  <c r="F1427" i="18"/>
  <c r="G1427" i="18"/>
  <c r="E1428" i="18"/>
  <c r="F1428" i="18"/>
  <c r="G1428" i="18"/>
  <c r="E1429" i="18"/>
  <c r="F1429" i="18"/>
  <c r="G1429" i="18"/>
  <c r="E1430" i="18"/>
  <c r="F1430" i="18"/>
  <c r="G1430" i="18"/>
  <c r="E1431" i="18"/>
  <c r="F1431" i="18"/>
  <c r="G1431" i="18"/>
  <c r="D1432" i="18"/>
  <c r="E1432" i="18"/>
  <c r="F1432" i="18"/>
  <c r="G1432" i="18"/>
  <c r="D1433" i="18"/>
  <c r="E1433" i="18"/>
  <c r="F1433" i="18"/>
  <c r="G1433" i="18"/>
  <c r="D1434" i="18"/>
  <c r="E1434" i="18"/>
  <c r="F1434" i="18"/>
  <c r="G1434" i="18"/>
  <c r="D1435" i="18"/>
  <c r="E1435" i="18"/>
  <c r="F1435" i="18"/>
  <c r="G1435" i="18"/>
  <c r="D1436" i="18"/>
  <c r="E1436" i="18"/>
  <c r="F1436" i="18"/>
  <c r="G1436" i="18"/>
  <c r="D1437" i="18"/>
  <c r="E1437" i="18"/>
  <c r="F1437" i="18"/>
  <c r="G1437" i="18"/>
  <c r="E1438" i="18"/>
  <c r="F1438" i="18"/>
  <c r="G1438" i="18"/>
  <c r="E1439" i="18"/>
  <c r="F1439" i="18"/>
  <c r="G1439" i="18"/>
  <c r="E1440" i="18"/>
  <c r="F1440" i="18"/>
  <c r="G1440" i="18"/>
  <c r="E1441" i="18"/>
  <c r="F1441" i="18"/>
  <c r="G1441" i="18"/>
  <c r="E1442" i="18"/>
  <c r="F1442" i="18"/>
  <c r="G1442" i="18"/>
  <c r="D1443" i="18"/>
  <c r="E1443" i="18"/>
  <c r="F1443" i="18"/>
  <c r="G1443" i="18"/>
  <c r="D1444" i="18"/>
  <c r="E1444" i="18"/>
  <c r="F1444" i="18"/>
  <c r="G1444" i="18"/>
  <c r="D1445" i="18"/>
  <c r="E1445" i="18"/>
  <c r="F1445" i="18"/>
  <c r="G1445" i="18"/>
  <c r="D1446" i="18"/>
  <c r="E1446" i="18"/>
  <c r="F1446" i="18"/>
  <c r="G1446" i="18"/>
  <c r="D1447" i="18"/>
  <c r="E1447" i="18"/>
  <c r="F1447" i="18"/>
  <c r="G1447" i="18"/>
  <c r="D1448" i="18"/>
  <c r="E1448" i="18"/>
  <c r="F1448" i="18"/>
  <c r="G1448" i="18"/>
  <c r="E1449" i="18"/>
  <c r="F1449" i="18"/>
  <c r="G1449" i="18"/>
  <c r="E1450" i="18"/>
  <c r="F1450" i="18"/>
  <c r="G1450" i="18"/>
  <c r="E1451" i="18"/>
  <c r="F1451" i="18"/>
  <c r="G1451" i="18"/>
  <c r="E1452" i="18"/>
  <c r="F1452" i="18"/>
  <c r="G1452" i="18"/>
  <c r="E1453" i="18"/>
  <c r="F1453" i="18"/>
  <c r="G1453" i="18"/>
  <c r="D1454" i="18"/>
  <c r="E1454" i="18"/>
  <c r="F1454" i="18"/>
  <c r="G1454" i="18"/>
  <c r="D1455" i="18"/>
  <c r="E1455" i="18"/>
  <c r="F1455" i="18"/>
  <c r="G1455" i="18"/>
  <c r="D1456" i="18"/>
  <c r="E1456" i="18"/>
  <c r="F1456" i="18"/>
  <c r="G1456" i="18"/>
  <c r="D1457" i="18"/>
  <c r="E1457" i="18"/>
  <c r="F1457" i="18"/>
  <c r="G1457" i="18"/>
  <c r="D1458" i="18"/>
  <c r="E1458" i="18"/>
  <c r="F1458" i="18"/>
  <c r="G1458" i="18"/>
  <c r="D1459" i="18"/>
  <c r="E1459" i="18"/>
  <c r="F1459" i="18"/>
  <c r="G1459" i="18"/>
  <c r="E1460" i="18"/>
  <c r="F1460" i="18"/>
  <c r="G1460" i="18"/>
  <c r="E1461" i="18"/>
  <c r="F1461" i="18"/>
  <c r="G1461" i="18"/>
  <c r="E1462" i="18"/>
  <c r="F1462" i="18"/>
  <c r="G1462" i="18"/>
  <c r="E1463" i="18"/>
  <c r="F1463" i="18"/>
  <c r="G1463" i="18"/>
  <c r="E1464" i="18"/>
  <c r="F1464" i="18"/>
  <c r="G1464" i="18"/>
  <c r="D1465" i="18"/>
  <c r="E1465" i="18"/>
  <c r="F1465" i="18"/>
  <c r="G1465" i="18"/>
  <c r="D1466" i="18"/>
  <c r="E1466" i="18"/>
  <c r="F1466" i="18"/>
  <c r="G1466" i="18"/>
  <c r="D1467" i="18"/>
  <c r="E1467" i="18"/>
  <c r="F1467" i="18"/>
  <c r="G1467" i="18"/>
  <c r="D1468" i="18"/>
  <c r="E1468" i="18"/>
  <c r="F1468" i="18"/>
  <c r="G1468" i="18"/>
  <c r="D1469" i="18"/>
  <c r="E1469" i="18"/>
  <c r="F1469" i="18"/>
  <c r="G1469" i="18"/>
  <c r="D1470" i="18"/>
  <c r="E1470" i="18"/>
  <c r="F1470" i="18"/>
  <c r="G1470" i="18"/>
  <c r="E1471" i="18"/>
  <c r="F1471" i="18"/>
  <c r="G1471" i="18"/>
  <c r="E1472" i="18"/>
  <c r="F1472" i="18"/>
  <c r="G1472" i="18"/>
  <c r="E1473" i="18"/>
  <c r="F1473" i="18"/>
  <c r="G1473" i="18"/>
  <c r="E1474" i="18"/>
  <c r="F1474" i="18"/>
  <c r="G1474" i="18"/>
  <c r="E1475" i="18"/>
  <c r="F1475" i="18"/>
  <c r="G1475" i="18"/>
  <c r="D1476" i="18"/>
  <c r="E1476" i="18"/>
  <c r="F1476" i="18"/>
  <c r="G1476" i="18"/>
  <c r="D1477" i="18"/>
  <c r="E1477" i="18"/>
  <c r="F1477" i="18"/>
  <c r="G1477" i="18"/>
  <c r="D1478" i="18"/>
  <c r="E1478" i="18"/>
  <c r="F1478" i="18"/>
  <c r="G1478" i="18"/>
  <c r="D1479" i="18"/>
  <c r="E1479" i="18"/>
  <c r="F1479" i="18"/>
  <c r="G1479" i="18"/>
  <c r="D1480" i="18"/>
  <c r="E1480" i="18"/>
  <c r="F1480" i="18"/>
  <c r="G1480" i="18"/>
  <c r="D1481" i="18"/>
  <c r="E1481" i="18"/>
  <c r="F1481" i="18"/>
  <c r="G1481" i="18"/>
  <c r="E1482" i="18"/>
  <c r="F1482" i="18"/>
  <c r="G1482" i="18"/>
  <c r="E1483" i="18"/>
  <c r="F1483" i="18"/>
  <c r="G1483" i="18"/>
  <c r="E1484" i="18"/>
  <c r="F1484" i="18"/>
  <c r="G1484" i="18"/>
  <c r="E1485" i="18"/>
  <c r="F1485" i="18"/>
  <c r="G1485" i="18"/>
  <c r="E1486" i="18"/>
  <c r="F1486" i="18"/>
  <c r="G1486" i="18"/>
  <c r="D1487" i="18"/>
  <c r="E1487" i="18"/>
  <c r="F1487" i="18"/>
  <c r="G1487" i="18"/>
  <c r="D1488" i="18"/>
  <c r="E1488" i="18"/>
  <c r="F1488" i="18"/>
  <c r="G1488" i="18"/>
  <c r="D1489" i="18"/>
  <c r="E1489" i="18"/>
  <c r="F1489" i="18"/>
  <c r="G1489" i="18"/>
  <c r="D1490" i="18"/>
  <c r="E1490" i="18"/>
  <c r="F1490" i="18"/>
  <c r="G1490" i="18"/>
  <c r="D1491" i="18"/>
  <c r="E1491" i="18"/>
  <c r="F1491" i="18"/>
  <c r="G1491" i="18"/>
  <c r="D1492" i="18"/>
  <c r="E1492" i="18"/>
  <c r="F1492" i="18"/>
  <c r="G1492" i="18"/>
  <c r="E1493" i="18"/>
  <c r="F1493" i="18"/>
  <c r="G1493" i="18"/>
  <c r="E1494" i="18"/>
  <c r="F1494" i="18"/>
  <c r="G1494" i="18"/>
  <c r="E1495" i="18"/>
  <c r="F1495" i="18"/>
  <c r="G1495" i="18"/>
  <c r="E1496" i="18"/>
  <c r="F1496" i="18"/>
  <c r="G1496" i="18"/>
  <c r="E1497" i="18"/>
  <c r="F1497" i="18"/>
  <c r="G1497" i="18"/>
  <c r="D1498" i="18"/>
  <c r="E1498" i="18"/>
  <c r="F1498" i="18"/>
  <c r="G1498" i="18"/>
  <c r="D1499" i="18"/>
  <c r="E1499" i="18"/>
  <c r="F1499" i="18"/>
  <c r="G1499" i="18"/>
  <c r="D1500" i="18"/>
  <c r="E1500" i="18"/>
  <c r="F1500" i="18"/>
  <c r="G1500" i="18"/>
  <c r="D1501" i="18"/>
  <c r="E1501" i="18"/>
  <c r="F1501" i="18"/>
  <c r="G1501" i="18"/>
  <c r="D1502" i="18"/>
  <c r="E1502" i="18"/>
  <c r="F1502" i="18"/>
  <c r="G1502" i="18"/>
  <c r="D1503" i="18"/>
  <c r="E1503" i="18"/>
  <c r="F1503" i="18"/>
  <c r="G1503" i="18"/>
  <c r="E1504" i="18"/>
  <c r="F1504" i="18"/>
  <c r="G1504" i="18"/>
  <c r="E1505" i="18"/>
  <c r="F1505" i="18"/>
  <c r="G1505" i="18"/>
  <c r="E1506" i="18"/>
  <c r="F1506" i="18"/>
  <c r="G1506" i="18"/>
  <c r="E1507" i="18"/>
  <c r="F1507" i="18"/>
  <c r="G1507" i="18"/>
  <c r="E1508" i="18"/>
  <c r="F1508" i="18"/>
  <c r="G1508" i="18"/>
  <c r="D1509" i="18"/>
  <c r="E1509" i="18"/>
  <c r="F1509" i="18"/>
  <c r="G1509" i="18"/>
  <c r="D1510" i="18"/>
  <c r="E1510" i="18"/>
  <c r="F1510" i="18"/>
  <c r="G1510" i="18"/>
  <c r="D1511" i="18"/>
  <c r="E1511" i="18"/>
  <c r="F1511" i="18"/>
  <c r="G1511" i="18"/>
  <c r="D1512" i="18"/>
  <c r="E1512" i="18"/>
  <c r="F1512" i="18"/>
  <c r="G1512" i="18"/>
  <c r="D1513" i="18"/>
  <c r="E1513" i="18"/>
  <c r="F1513" i="18"/>
  <c r="G1513" i="18"/>
  <c r="D1514" i="18"/>
  <c r="E1514" i="18"/>
  <c r="F1514" i="18"/>
  <c r="G1514" i="18"/>
  <c r="E1515" i="18"/>
  <c r="F1515" i="18"/>
  <c r="G1515" i="18"/>
  <c r="E1516" i="18"/>
  <c r="F1516" i="18"/>
  <c r="G1516" i="18"/>
  <c r="E1517" i="18"/>
  <c r="F1517" i="18"/>
  <c r="G1517" i="18"/>
  <c r="E1518" i="18"/>
  <c r="F1518" i="18"/>
  <c r="G1518" i="18"/>
  <c r="E1519" i="18"/>
  <c r="F1519" i="18"/>
  <c r="G1519" i="18"/>
  <c r="D1520" i="18"/>
  <c r="E1520" i="18"/>
  <c r="F1520" i="18"/>
  <c r="G1520" i="18"/>
  <c r="D1521" i="18"/>
  <c r="E1521" i="18"/>
  <c r="F1521" i="18"/>
  <c r="G1521" i="18"/>
  <c r="D1522" i="18"/>
  <c r="E1522" i="18"/>
  <c r="F1522" i="18"/>
  <c r="G1522" i="18"/>
  <c r="D1523" i="18"/>
  <c r="E1523" i="18"/>
  <c r="F1523" i="18"/>
  <c r="G1523" i="18"/>
  <c r="D1524" i="18"/>
  <c r="E1524" i="18"/>
  <c r="F1524" i="18"/>
  <c r="G1524" i="18"/>
  <c r="D1525" i="18"/>
  <c r="E1525" i="18"/>
  <c r="F1525" i="18"/>
  <c r="G1525" i="18"/>
  <c r="E1526" i="18"/>
  <c r="F1526" i="18"/>
  <c r="G1526" i="18"/>
  <c r="E1527" i="18"/>
  <c r="F1527" i="18"/>
  <c r="G1527" i="18"/>
  <c r="E1528" i="18"/>
  <c r="F1528" i="18"/>
  <c r="G1528" i="18"/>
  <c r="E1529" i="18"/>
  <c r="F1529" i="18"/>
  <c r="G1529" i="18"/>
  <c r="E1530" i="18"/>
  <c r="F1530" i="18"/>
  <c r="G1530" i="18"/>
  <c r="D1531" i="18"/>
  <c r="E1531" i="18"/>
  <c r="F1531" i="18"/>
  <c r="G1531" i="18"/>
  <c r="D1532" i="18"/>
  <c r="E1532" i="18"/>
  <c r="F1532" i="18"/>
  <c r="G1532" i="18"/>
  <c r="D1533" i="18"/>
  <c r="E1533" i="18"/>
  <c r="F1533" i="18"/>
  <c r="G1533" i="18"/>
  <c r="D1534" i="18"/>
  <c r="E1534" i="18"/>
  <c r="F1534" i="18"/>
  <c r="G1534" i="18"/>
  <c r="D1535" i="18"/>
  <c r="E1535" i="18"/>
  <c r="F1535" i="18"/>
  <c r="G1535" i="18"/>
  <c r="D1536" i="18"/>
  <c r="E1536" i="18"/>
  <c r="F1536" i="18"/>
  <c r="G1536" i="18"/>
  <c r="E1537" i="18"/>
  <c r="F1537" i="18"/>
  <c r="G1537" i="18"/>
  <c r="E1538" i="18"/>
  <c r="F1538" i="18"/>
  <c r="G1538" i="18"/>
  <c r="E1539" i="18"/>
  <c r="F1539" i="18"/>
  <c r="G1539" i="18"/>
  <c r="E1540" i="18"/>
  <c r="F1540" i="18"/>
  <c r="G1540" i="18"/>
  <c r="E1541" i="18"/>
  <c r="F1541" i="18"/>
  <c r="G1541" i="18"/>
  <c r="D1542" i="18"/>
  <c r="E1542" i="18"/>
  <c r="F1542" i="18"/>
  <c r="G1542" i="18"/>
  <c r="D1543" i="18"/>
  <c r="E1543" i="18"/>
  <c r="F1543" i="18"/>
  <c r="G1543" i="18"/>
  <c r="D1544" i="18"/>
  <c r="E1544" i="18"/>
  <c r="F1544" i="18"/>
  <c r="G1544" i="18"/>
  <c r="D1545" i="18"/>
  <c r="E1545" i="18"/>
  <c r="F1545" i="18"/>
  <c r="G1545" i="18"/>
  <c r="D1546" i="18"/>
  <c r="E1546" i="18"/>
  <c r="F1546" i="18"/>
  <c r="G1546" i="18"/>
  <c r="D1547" i="18"/>
  <c r="E1547" i="18"/>
  <c r="F1547" i="18"/>
  <c r="G1547" i="18"/>
  <c r="E1548" i="18"/>
  <c r="F1548" i="18"/>
  <c r="G1548" i="18"/>
  <c r="E1549" i="18"/>
  <c r="F1549" i="18"/>
  <c r="G1549" i="18"/>
  <c r="E1550" i="18"/>
  <c r="F1550" i="18"/>
  <c r="G1550" i="18"/>
  <c r="E1551" i="18"/>
  <c r="F1551" i="18"/>
  <c r="G1551" i="18"/>
  <c r="E1552" i="18"/>
  <c r="F1552" i="18"/>
  <c r="G1552" i="18"/>
  <c r="D1553" i="18"/>
  <c r="E1553" i="18"/>
  <c r="F1553" i="18"/>
  <c r="G1553" i="18"/>
  <c r="D1554" i="18"/>
  <c r="E1554" i="18"/>
  <c r="F1554" i="18"/>
  <c r="G1554" i="18"/>
  <c r="D1555" i="18"/>
  <c r="E1555" i="18"/>
  <c r="F1555" i="18"/>
  <c r="G1555" i="18"/>
  <c r="D1556" i="18"/>
  <c r="E1556" i="18"/>
  <c r="F1556" i="18"/>
  <c r="G1556" i="18"/>
  <c r="D1557" i="18"/>
  <c r="E1557" i="18"/>
  <c r="F1557" i="18"/>
  <c r="G1557" i="18"/>
  <c r="D1558" i="18"/>
  <c r="E1558" i="18"/>
  <c r="F1558" i="18"/>
  <c r="G1558" i="18"/>
  <c r="E1559" i="18"/>
  <c r="F1559" i="18"/>
  <c r="G1559" i="18"/>
  <c r="E1560" i="18"/>
  <c r="F1560" i="18"/>
  <c r="G1560" i="18"/>
  <c r="E1561" i="18"/>
  <c r="F1561" i="18"/>
  <c r="G1561" i="18"/>
  <c r="E1562" i="18"/>
  <c r="F1562" i="18"/>
  <c r="G1562" i="18"/>
  <c r="E1563" i="18"/>
  <c r="F1563" i="18"/>
  <c r="G1563" i="18"/>
  <c r="D1564" i="18"/>
  <c r="E1564" i="18"/>
  <c r="F1564" i="18"/>
  <c r="G1564" i="18"/>
  <c r="D1565" i="18"/>
  <c r="E1565" i="18"/>
  <c r="F1565" i="18"/>
  <c r="G1565" i="18"/>
  <c r="D1566" i="18"/>
  <c r="E1566" i="18"/>
  <c r="F1566" i="18"/>
  <c r="G1566" i="18"/>
  <c r="D1567" i="18"/>
  <c r="E1567" i="18"/>
  <c r="F1567" i="18"/>
  <c r="G1567" i="18"/>
  <c r="D1568" i="18"/>
  <c r="E1568" i="18"/>
  <c r="F1568" i="18"/>
  <c r="G1568" i="18"/>
  <c r="D1569" i="18"/>
  <c r="E1569" i="18"/>
  <c r="F1569" i="18"/>
  <c r="G1569" i="18"/>
  <c r="E1570" i="18"/>
  <c r="F1570" i="18"/>
  <c r="G1570" i="18"/>
  <c r="E1571" i="18"/>
  <c r="F1571" i="18"/>
  <c r="G1571" i="18"/>
  <c r="E1572" i="18"/>
  <c r="F1572" i="18"/>
  <c r="G1572" i="18"/>
  <c r="E1573" i="18"/>
  <c r="F1573" i="18"/>
  <c r="G1573" i="18"/>
  <c r="E1574" i="18"/>
  <c r="F1574" i="18"/>
  <c r="G1574" i="18"/>
  <c r="D1575" i="18"/>
  <c r="E1575" i="18"/>
  <c r="F1575" i="18"/>
  <c r="G1575" i="18"/>
  <c r="D1576" i="18"/>
  <c r="E1576" i="18"/>
  <c r="F1576" i="18"/>
  <c r="G1576" i="18"/>
  <c r="D1577" i="18"/>
  <c r="E1577" i="18"/>
  <c r="F1577" i="18"/>
  <c r="G1577" i="18"/>
  <c r="D1578" i="18"/>
  <c r="E1578" i="18"/>
  <c r="F1578" i="18"/>
  <c r="G1578" i="18"/>
  <c r="D1579" i="18"/>
  <c r="E1579" i="18"/>
  <c r="F1579" i="18"/>
  <c r="G1579" i="18"/>
  <c r="D1580" i="18"/>
  <c r="E1580" i="18"/>
  <c r="F1580" i="18"/>
  <c r="G1580" i="18"/>
  <c r="E1581" i="18"/>
  <c r="F1581" i="18"/>
  <c r="G1581" i="18"/>
  <c r="E1582" i="18"/>
  <c r="F1582" i="18"/>
  <c r="G1582" i="18"/>
  <c r="E1583" i="18"/>
  <c r="F1583" i="18"/>
  <c r="G1583" i="18"/>
  <c r="E1584" i="18"/>
  <c r="F1584" i="18"/>
  <c r="G1584" i="18"/>
  <c r="E1585" i="18"/>
  <c r="F1585" i="18"/>
  <c r="G1585" i="18"/>
  <c r="D1586" i="18"/>
  <c r="E1586" i="18"/>
  <c r="F1586" i="18"/>
  <c r="G1586" i="18"/>
  <c r="D1587" i="18"/>
  <c r="E1587" i="18"/>
  <c r="F1587" i="18"/>
  <c r="G1587" i="18"/>
  <c r="D1588" i="18"/>
  <c r="E1588" i="18"/>
  <c r="F1588" i="18"/>
  <c r="G1588" i="18"/>
  <c r="D1589" i="18"/>
  <c r="E1589" i="18"/>
  <c r="F1589" i="18"/>
  <c r="G1589" i="18"/>
  <c r="D1590" i="18"/>
  <c r="E1590" i="18"/>
  <c r="F1590" i="18"/>
  <c r="G1590" i="18"/>
  <c r="D1591" i="18"/>
  <c r="E1591" i="18"/>
  <c r="F1591" i="18"/>
  <c r="G1591" i="18"/>
  <c r="E1592" i="18"/>
  <c r="F1592" i="18"/>
  <c r="G1592" i="18"/>
  <c r="E1593" i="18"/>
  <c r="F1593" i="18"/>
  <c r="G1593" i="18"/>
  <c r="E1594" i="18"/>
  <c r="F1594" i="18"/>
  <c r="G1594" i="18"/>
  <c r="E1595" i="18"/>
  <c r="F1595" i="18"/>
  <c r="G1595" i="18"/>
  <c r="E1596" i="18"/>
  <c r="F1596" i="18"/>
  <c r="G1596" i="18"/>
  <c r="D1597" i="18"/>
  <c r="E1597" i="18"/>
  <c r="F1597" i="18"/>
  <c r="G1597" i="18"/>
  <c r="D1598" i="18"/>
  <c r="E1598" i="18"/>
  <c r="F1598" i="18"/>
  <c r="G1598" i="18"/>
  <c r="D1599" i="18"/>
  <c r="E1599" i="18"/>
  <c r="F1599" i="18"/>
  <c r="G1599" i="18"/>
  <c r="D1600" i="18"/>
  <c r="E1600" i="18"/>
  <c r="F1600" i="18"/>
  <c r="G1600" i="18"/>
  <c r="D1601" i="18"/>
  <c r="E1601" i="18"/>
  <c r="F1601" i="18"/>
  <c r="G1601" i="18"/>
  <c r="D1602" i="18"/>
  <c r="E1602" i="18"/>
  <c r="F1602" i="18"/>
  <c r="G1602" i="18"/>
  <c r="E1603" i="18"/>
  <c r="F1603" i="18"/>
  <c r="G1603" i="18"/>
  <c r="E1604" i="18"/>
  <c r="F1604" i="18"/>
  <c r="G1604" i="18"/>
  <c r="E1605" i="18"/>
  <c r="F1605" i="18"/>
  <c r="G1605" i="18"/>
  <c r="E1606" i="18"/>
  <c r="F1606" i="18"/>
  <c r="G1606" i="18"/>
  <c r="E1607" i="18"/>
  <c r="F1607" i="18"/>
  <c r="G1607" i="18"/>
  <c r="D1608" i="18"/>
  <c r="E1608" i="18"/>
  <c r="F1608" i="18"/>
  <c r="G1608" i="18"/>
  <c r="D1609" i="18"/>
  <c r="E1609" i="18"/>
  <c r="F1609" i="18"/>
  <c r="G1609" i="18"/>
  <c r="D1610" i="18"/>
  <c r="E1610" i="18"/>
  <c r="F1610" i="18"/>
  <c r="G1610" i="18"/>
  <c r="D1611" i="18"/>
  <c r="E1611" i="18"/>
  <c r="F1611" i="18"/>
  <c r="G1611" i="18"/>
  <c r="D1612" i="18"/>
  <c r="E1612" i="18"/>
  <c r="F1612" i="18"/>
  <c r="G1612" i="18"/>
  <c r="D1613" i="18"/>
  <c r="E1613" i="18"/>
  <c r="F1613" i="18"/>
  <c r="G1613" i="18"/>
  <c r="E1614" i="18"/>
  <c r="F1614" i="18"/>
  <c r="G1614" i="18"/>
  <c r="E1615" i="18"/>
  <c r="F1615" i="18"/>
  <c r="G1615" i="18"/>
  <c r="E1616" i="18"/>
  <c r="F1616" i="18"/>
  <c r="G1616" i="18"/>
  <c r="E1617" i="18"/>
  <c r="F1617" i="18"/>
  <c r="G1617" i="18"/>
  <c r="E1618" i="18"/>
  <c r="F1618" i="18"/>
  <c r="G1618" i="18"/>
  <c r="D1619" i="18"/>
  <c r="E1619" i="18"/>
  <c r="F1619" i="18"/>
  <c r="G1619" i="18"/>
  <c r="D1620" i="18"/>
  <c r="E1620" i="18"/>
  <c r="F1620" i="18"/>
  <c r="G1620" i="18"/>
  <c r="D1621" i="18"/>
  <c r="E1621" i="18"/>
  <c r="F1621" i="18"/>
  <c r="G1621" i="18"/>
  <c r="D1622" i="18"/>
  <c r="E1622" i="18"/>
  <c r="F1622" i="18"/>
  <c r="G1622" i="18"/>
  <c r="D1623" i="18"/>
  <c r="E1623" i="18"/>
  <c r="F1623" i="18"/>
  <c r="G1623" i="18"/>
  <c r="D1624" i="18"/>
  <c r="E1624" i="18"/>
  <c r="F1624" i="18"/>
  <c r="G1624" i="18"/>
  <c r="E1625" i="18"/>
  <c r="F1625" i="18"/>
  <c r="G1625" i="18"/>
  <c r="E1626" i="18"/>
  <c r="F1626" i="18"/>
  <c r="G1626" i="18"/>
  <c r="E1627" i="18"/>
  <c r="F1627" i="18"/>
  <c r="G1627" i="18"/>
  <c r="E1628" i="18"/>
  <c r="F1628" i="18"/>
  <c r="G1628" i="18"/>
  <c r="E1629" i="18"/>
  <c r="F1629" i="18"/>
  <c r="G1629" i="18"/>
  <c r="D1630" i="18"/>
  <c r="E1630" i="18"/>
  <c r="F1630" i="18"/>
  <c r="G1630" i="18"/>
  <c r="D1631" i="18"/>
  <c r="E1631" i="18"/>
  <c r="F1631" i="18"/>
  <c r="G1631" i="18"/>
  <c r="D1632" i="18"/>
  <c r="E1632" i="18"/>
  <c r="F1632" i="18"/>
  <c r="G1632" i="18"/>
  <c r="D1633" i="18"/>
  <c r="E1633" i="18"/>
  <c r="F1633" i="18"/>
  <c r="G1633" i="18"/>
  <c r="D1634" i="18"/>
  <c r="E1634" i="18"/>
  <c r="F1634" i="18"/>
  <c r="G1634" i="18"/>
  <c r="D1635" i="18"/>
  <c r="E1635" i="18"/>
  <c r="F1635" i="18"/>
  <c r="G1635" i="18"/>
  <c r="E1636" i="18"/>
  <c r="F1636" i="18"/>
  <c r="G1636" i="18"/>
  <c r="E1637" i="18"/>
  <c r="F1637" i="18"/>
  <c r="G1637" i="18"/>
  <c r="E1638" i="18"/>
  <c r="F1638" i="18"/>
  <c r="G1638" i="18"/>
  <c r="E1639" i="18"/>
  <c r="F1639" i="18"/>
  <c r="G1639" i="18"/>
  <c r="E1640" i="18"/>
  <c r="F1640" i="18"/>
  <c r="G1640" i="18"/>
  <c r="D1641" i="18"/>
  <c r="E1641" i="18"/>
  <c r="F1641" i="18"/>
  <c r="G1641" i="18"/>
  <c r="D1642" i="18"/>
  <c r="E1642" i="18"/>
  <c r="F1642" i="18"/>
  <c r="G1642" i="18"/>
  <c r="D1643" i="18"/>
  <c r="E1643" i="18"/>
  <c r="F1643" i="18"/>
  <c r="G1643" i="18"/>
  <c r="D1644" i="18"/>
  <c r="E1644" i="18"/>
  <c r="F1644" i="18"/>
  <c r="G1644" i="18"/>
  <c r="D1645" i="18"/>
  <c r="E1645" i="18"/>
  <c r="F1645" i="18"/>
  <c r="G1645" i="18"/>
  <c r="D1646" i="18"/>
  <c r="E1646" i="18"/>
  <c r="F1646" i="18"/>
  <c r="G1646" i="18"/>
  <c r="E1647" i="18"/>
  <c r="F1647" i="18"/>
  <c r="G1647" i="18"/>
  <c r="E1648" i="18"/>
  <c r="F1648" i="18"/>
  <c r="G1648" i="18"/>
  <c r="E1649" i="18"/>
  <c r="F1649" i="18"/>
  <c r="G1649" i="18"/>
  <c r="E1650" i="18"/>
  <c r="F1650" i="18"/>
  <c r="G1650" i="18"/>
  <c r="E1651" i="18"/>
  <c r="F1651" i="18"/>
  <c r="G1651" i="18"/>
  <c r="D1652" i="18"/>
  <c r="E1652" i="18"/>
  <c r="F1652" i="18"/>
  <c r="G1652" i="18"/>
  <c r="D1653" i="18"/>
  <c r="E1653" i="18"/>
  <c r="F1653" i="18"/>
  <c r="G1653" i="18"/>
  <c r="D1654" i="18"/>
  <c r="E1654" i="18"/>
  <c r="F1654" i="18"/>
  <c r="G1654" i="18"/>
  <c r="D1655" i="18"/>
  <c r="E1655" i="18"/>
  <c r="F1655" i="18"/>
  <c r="G1655" i="18"/>
  <c r="D1656" i="18"/>
  <c r="E1656" i="18"/>
  <c r="F1656" i="18"/>
  <c r="G1656" i="18"/>
  <c r="D1657" i="18"/>
  <c r="E1657" i="18"/>
  <c r="F1657" i="18"/>
  <c r="G1657" i="18"/>
  <c r="E1658" i="18"/>
  <c r="F1658" i="18"/>
  <c r="G1658" i="18"/>
  <c r="E1659" i="18"/>
  <c r="F1659" i="18"/>
  <c r="G1659" i="18"/>
  <c r="E1660" i="18"/>
  <c r="F1660" i="18"/>
  <c r="G1660" i="18"/>
  <c r="E1661" i="18"/>
  <c r="F1661" i="18"/>
  <c r="G1661" i="18"/>
  <c r="E1662" i="18"/>
  <c r="F1662" i="18"/>
  <c r="G1662" i="18"/>
  <c r="D1663" i="18"/>
  <c r="E1663" i="18"/>
  <c r="F1663" i="18"/>
  <c r="G1663" i="18"/>
  <c r="D1664" i="18"/>
  <c r="E1664" i="18"/>
  <c r="F1664" i="18"/>
  <c r="G1664" i="18"/>
  <c r="D1665" i="18"/>
  <c r="E1665" i="18"/>
  <c r="F1665" i="18"/>
  <c r="G1665" i="18"/>
  <c r="D1666" i="18"/>
  <c r="E1666" i="18"/>
  <c r="F1666" i="18"/>
  <c r="G1666" i="18"/>
  <c r="D1667" i="18"/>
  <c r="E1667" i="18"/>
  <c r="F1667" i="18"/>
  <c r="G1667" i="18"/>
  <c r="D1668" i="18"/>
  <c r="E1668" i="18"/>
  <c r="F1668" i="18"/>
  <c r="G1668" i="18"/>
  <c r="E1669" i="18"/>
  <c r="F1669" i="18"/>
  <c r="G1669" i="18"/>
  <c r="E1670" i="18"/>
  <c r="F1670" i="18"/>
  <c r="G1670" i="18"/>
  <c r="E1671" i="18"/>
  <c r="F1671" i="18"/>
  <c r="G1671" i="18"/>
  <c r="E1672" i="18"/>
  <c r="F1672" i="18"/>
  <c r="G1672" i="18"/>
  <c r="E1673" i="18"/>
  <c r="F1673" i="18"/>
  <c r="G1673" i="18"/>
  <c r="D1674" i="18"/>
  <c r="E1674" i="18"/>
  <c r="F1674" i="18"/>
  <c r="G1674" i="18"/>
  <c r="D1675" i="18"/>
  <c r="E1675" i="18"/>
  <c r="F1675" i="18"/>
  <c r="G1675" i="18"/>
  <c r="D1676" i="18"/>
  <c r="E1676" i="18"/>
  <c r="F1676" i="18"/>
  <c r="G1676" i="18"/>
  <c r="D1677" i="18"/>
  <c r="E1677" i="18"/>
  <c r="F1677" i="18"/>
  <c r="G1677" i="18"/>
  <c r="D1678" i="18"/>
  <c r="E1678" i="18"/>
  <c r="F1678" i="18"/>
  <c r="G1678" i="18"/>
  <c r="D1679" i="18"/>
  <c r="E1679" i="18"/>
  <c r="F1679" i="18"/>
  <c r="G1679" i="18"/>
  <c r="E1680" i="18"/>
  <c r="F1680" i="18"/>
  <c r="G1680" i="18"/>
  <c r="E1681" i="18"/>
  <c r="F1681" i="18"/>
  <c r="G1681" i="18"/>
  <c r="E1682" i="18"/>
  <c r="F1682" i="18"/>
  <c r="G1682" i="18"/>
  <c r="E1683" i="18"/>
  <c r="F1683" i="18"/>
  <c r="G1683" i="18"/>
  <c r="E1684" i="18"/>
  <c r="F1684" i="18"/>
  <c r="G1684" i="18"/>
  <c r="D503" i="18" l="1"/>
  <c r="D525" i="18"/>
  <c r="D547" i="18"/>
  <c r="D569" i="18"/>
  <c r="D591" i="18"/>
  <c r="D613" i="18"/>
  <c r="D635" i="18"/>
  <c r="D657" i="18"/>
  <c r="D679" i="18"/>
  <c r="D701" i="18"/>
  <c r="D723" i="18"/>
  <c r="D745" i="18"/>
  <c r="D767" i="18"/>
  <c r="D789" i="18"/>
  <c r="D811" i="18"/>
  <c r="D833" i="18"/>
  <c r="D492" i="18"/>
  <c r="D514" i="18"/>
  <c r="D536" i="18"/>
  <c r="D558" i="18"/>
  <c r="D580" i="18"/>
  <c r="D602" i="18"/>
  <c r="D624" i="18"/>
  <c r="D646" i="18"/>
  <c r="D668" i="18"/>
  <c r="D690" i="18"/>
  <c r="D712" i="18"/>
  <c r="D734" i="18"/>
  <c r="D756" i="18"/>
  <c r="D778" i="18"/>
  <c r="D800" i="18"/>
  <c r="D822" i="18"/>
  <c r="D844" i="18"/>
  <c r="D877" i="18"/>
  <c r="D899" i="18"/>
  <c r="D921" i="18"/>
  <c r="D943" i="18"/>
  <c r="D965" i="18"/>
  <c r="D987" i="18"/>
  <c r="D1009" i="18"/>
  <c r="D1031" i="18"/>
  <c r="D1053" i="18"/>
  <c r="D1075" i="18"/>
  <c r="D1097" i="18"/>
  <c r="D1119" i="18"/>
  <c r="D1141" i="18"/>
  <c r="D1163" i="18"/>
  <c r="D1185" i="18"/>
  <c r="D1207" i="18"/>
  <c r="D1229" i="18"/>
  <c r="D998" i="18"/>
  <c r="D1174" i="18"/>
  <c r="D888" i="18"/>
  <c r="D1064" i="18"/>
  <c r="D954" i="18"/>
  <c r="D1130" i="18"/>
  <c r="D1240" i="18"/>
  <c r="D1262" i="18"/>
  <c r="D1284" i="18"/>
  <c r="D1306" i="18"/>
  <c r="D1328" i="18"/>
  <c r="D1350" i="18"/>
  <c r="D1372" i="18"/>
  <c r="D1394" i="18"/>
  <c r="D1416" i="18"/>
  <c r="D1438" i="18"/>
  <c r="D1460" i="18"/>
  <c r="D1482" i="18"/>
  <c r="D1504" i="18"/>
  <c r="D1526" i="18"/>
  <c r="D1548" i="18"/>
  <c r="D1020" i="18"/>
  <c r="D1196" i="18"/>
  <c r="D910" i="18"/>
  <c r="D1086" i="18"/>
  <c r="D855" i="18"/>
  <c r="D976" i="18"/>
  <c r="D1152" i="18"/>
  <c r="D866" i="18"/>
  <c r="D1042" i="18"/>
  <c r="D1218" i="18"/>
  <c r="D1251" i="18"/>
  <c r="D1273" i="18"/>
  <c r="D1295" i="18"/>
  <c r="D1317" i="18"/>
  <c r="D1339" i="18"/>
  <c r="D1361" i="18"/>
  <c r="D1383" i="18"/>
  <c r="D1405" i="18"/>
  <c r="D1427" i="18"/>
  <c r="D1449" i="18"/>
  <c r="D1471" i="18"/>
  <c r="D932" i="18"/>
  <c r="D1108" i="18"/>
  <c r="D1537" i="18"/>
  <c r="D1493" i="18"/>
  <c r="D1581" i="18"/>
  <c r="D1603" i="18"/>
  <c r="D1625" i="18"/>
  <c r="D1647" i="18"/>
  <c r="D1669" i="18"/>
  <c r="D1559" i="18"/>
  <c r="D1515" i="18"/>
  <c r="D1570" i="18"/>
  <c r="D1592" i="18"/>
  <c r="D1614" i="18"/>
  <c r="D1636" i="18"/>
  <c r="D1658" i="18"/>
  <c r="D1680" i="18"/>
  <c r="D493" i="18"/>
  <c r="D515" i="18"/>
  <c r="D537" i="18"/>
  <c r="D559" i="18"/>
  <c r="D581" i="18"/>
  <c r="D603" i="18"/>
  <c r="D625" i="18"/>
  <c r="D647" i="18"/>
  <c r="D669" i="18"/>
  <c r="D691" i="18"/>
  <c r="D713" i="18"/>
  <c r="D735" i="18"/>
  <c r="D757" i="18"/>
  <c r="D779" i="18"/>
  <c r="D801" i="18"/>
  <c r="D823" i="18"/>
  <c r="D845" i="18"/>
  <c r="D504" i="18"/>
  <c r="D526" i="18"/>
  <c r="D548" i="18"/>
  <c r="D570" i="18"/>
  <c r="D592" i="18"/>
  <c r="D614" i="18"/>
  <c r="D636" i="18"/>
  <c r="D658" i="18"/>
  <c r="D680" i="18"/>
  <c r="D702" i="18"/>
  <c r="D724" i="18"/>
  <c r="D746" i="18"/>
  <c r="D768" i="18"/>
  <c r="D790" i="18"/>
  <c r="D812" i="18"/>
  <c r="D834" i="18"/>
  <c r="D856" i="18"/>
  <c r="D867" i="18"/>
  <c r="D889" i="18"/>
  <c r="D911" i="18"/>
  <c r="D933" i="18"/>
  <c r="D955" i="18"/>
  <c r="D977" i="18"/>
  <c r="D999" i="18"/>
  <c r="D1021" i="18"/>
  <c r="D1043" i="18"/>
  <c r="D1065" i="18"/>
  <c r="D1087" i="18"/>
  <c r="D1109" i="18"/>
  <c r="D1131" i="18"/>
  <c r="D1153" i="18"/>
  <c r="D1175" i="18"/>
  <c r="D1197" i="18"/>
  <c r="D1219" i="18"/>
  <c r="D1032" i="18"/>
  <c r="D1208" i="18"/>
  <c r="D922" i="18"/>
  <c r="D1098" i="18"/>
  <c r="D988" i="18"/>
  <c r="D1164" i="18"/>
  <c r="D1252" i="18"/>
  <c r="D1274" i="18"/>
  <c r="D1296" i="18"/>
  <c r="D1318" i="18"/>
  <c r="D1340" i="18"/>
  <c r="D1362" i="18"/>
  <c r="D1384" i="18"/>
  <c r="D1406" i="18"/>
  <c r="D1428" i="18"/>
  <c r="D1450" i="18"/>
  <c r="D1472" i="18"/>
  <c r="D1494" i="18"/>
  <c r="D1516" i="18"/>
  <c r="D1538" i="18"/>
  <c r="D1560" i="18"/>
  <c r="D878" i="18"/>
  <c r="D1054" i="18"/>
  <c r="D1230" i="18"/>
  <c r="D944" i="18"/>
  <c r="D1120" i="18"/>
  <c r="D1010" i="18"/>
  <c r="D1186" i="18"/>
  <c r="D900" i="18"/>
  <c r="D1076" i="18"/>
  <c r="D1241" i="18"/>
  <c r="D1263" i="18"/>
  <c r="D1285" i="18"/>
  <c r="D1307" i="18"/>
  <c r="D1329" i="18"/>
  <c r="D1351" i="18"/>
  <c r="D1373" i="18"/>
  <c r="D1395" i="18"/>
  <c r="D1417" i="18"/>
  <c r="D1439" i="18"/>
  <c r="D1461" i="18"/>
  <c r="D1483" i="18"/>
  <c r="D966" i="18"/>
  <c r="D1142" i="18"/>
  <c r="D1505" i="18"/>
  <c r="D1527" i="18"/>
  <c r="D1571" i="18"/>
  <c r="D1593" i="18"/>
  <c r="D1615" i="18"/>
  <c r="D1637" i="18"/>
  <c r="D1659" i="18"/>
  <c r="D1681" i="18"/>
  <c r="D1549" i="18"/>
  <c r="D1582" i="18"/>
  <c r="D1604" i="18"/>
  <c r="D1626" i="18"/>
  <c r="D1648" i="18"/>
  <c r="D1670" i="18"/>
  <c r="D505" i="18"/>
  <c r="D527" i="18"/>
  <c r="D549" i="18"/>
  <c r="D571" i="18"/>
  <c r="D593" i="18"/>
  <c r="D615" i="18"/>
  <c r="D637" i="18"/>
  <c r="D659" i="18"/>
  <c r="D681" i="18"/>
  <c r="D703" i="18"/>
  <c r="D725" i="18"/>
  <c r="D747" i="18"/>
  <c r="D769" i="18"/>
  <c r="D791" i="18"/>
  <c r="D813" i="18"/>
  <c r="D835" i="18"/>
  <c r="D494" i="18"/>
  <c r="D516" i="18"/>
  <c r="D538" i="18"/>
  <c r="D560" i="18"/>
  <c r="D582" i="18"/>
  <c r="D604" i="18"/>
  <c r="D626" i="18"/>
  <c r="D648" i="18"/>
  <c r="D670" i="18"/>
  <c r="D692" i="18"/>
  <c r="D714" i="18"/>
  <c r="D736" i="18"/>
  <c r="D758" i="18"/>
  <c r="D780" i="18"/>
  <c r="D802" i="18"/>
  <c r="D824" i="18"/>
  <c r="D846" i="18"/>
  <c r="D879" i="18"/>
  <c r="D901" i="18"/>
  <c r="D923" i="18"/>
  <c r="D945" i="18"/>
  <c r="D967" i="18"/>
  <c r="D989" i="18"/>
  <c r="D1011" i="18"/>
  <c r="D1033" i="18"/>
  <c r="D1055" i="18"/>
  <c r="D1077" i="18"/>
  <c r="D1099" i="18"/>
  <c r="D1121" i="18"/>
  <c r="D1143" i="18"/>
  <c r="D1165" i="18"/>
  <c r="D1187" i="18"/>
  <c r="D1209" i="18"/>
  <c r="D1231" i="18"/>
  <c r="D890" i="18"/>
  <c r="D1066" i="18"/>
  <c r="D956" i="18"/>
  <c r="D1132" i="18"/>
  <c r="D1022" i="18"/>
  <c r="D1198" i="18"/>
  <c r="D1242" i="18"/>
  <c r="D1264" i="18"/>
  <c r="D1286" i="18"/>
  <c r="D1308" i="18"/>
  <c r="D1330" i="18"/>
  <c r="D1352" i="18"/>
  <c r="D1374" i="18"/>
  <c r="D1396" i="18"/>
  <c r="D1418" i="18"/>
  <c r="D1440" i="18"/>
  <c r="D1462" i="18"/>
  <c r="D1484" i="18"/>
  <c r="D1506" i="18"/>
  <c r="D1528" i="18"/>
  <c r="D1550" i="18"/>
  <c r="D912" i="18"/>
  <c r="D1088" i="18"/>
  <c r="D857" i="18"/>
  <c r="D978" i="18"/>
  <c r="D1154" i="18"/>
  <c r="D868" i="18"/>
  <c r="D1044" i="18"/>
  <c r="D1220" i="18"/>
  <c r="D934" i="18"/>
  <c r="D1110" i="18"/>
  <c r="D1253" i="18"/>
  <c r="D1275" i="18"/>
  <c r="D1297" i="18"/>
  <c r="D1319" i="18"/>
  <c r="D1341" i="18"/>
  <c r="D1363" i="18"/>
  <c r="D1385" i="18"/>
  <c r="D1407" i="18"/>
  <c r="D1429" i="18"/>
  <c r="D1451" i="18"/>
  <c r="D1473" i="18"/>
  <c r="D1000" i="18"/>
  <c r="D1176" i="18"/>
  <c r="D1539" i="18"/>
  <c r="D1495" i="18"/>
  <c r="D1561" i="18"/>
  <c r="D1583" i="18"/>
  <c r="D1605" i="18"/>
  <c r="D1627" i="18"/>
  <c r="D1649" i="18"/>
  <c r="D1671" i="18"/>
  <c r="D1517" i="18"/>
  <c r="D1572" i="18"/>
  <c r="D1594" i="18"/>
  <c r="D1616" i="18"/>
  <c r="D1638" i="18"/>
  <c r="D1660" i="18"/>
  <c r="D1682" i="18"/>
  <c r="D495" i="18"/>
  <c r="D517" i="18"/>
  <c r="D539" i="18"/>
  <c r="D561" i="18"/>
  <c r="D583" i="18"/>
  <c r="D605" i="18"/>
  <c r="D627" i="18"/>
  <c r="D649" i="18"/>
  <c r="D671" i="18"/>
  <c r="D693" i="18"/>
  <c r="D715" i="18"/>
  <c r="D737" i="18"/>
  <c r="D759" i="18"/>
  <c r="D781" i="18"/>
  <c r="D803" i="18"/>
  <c r="D825" i="18"/>
  <c r="D847" i="18"/>
  <c r="D506" i="18"/>
  <c r="D528" i="18"/>
  <c r="D550" i="18"/>
  <c r="D572" i="18"/>
  <c r="D594" i="18"/>
  <c r="D616" i="18"/>
  <c r="D638" i="18"/>
  <c r="D660" i="18"/>
  <c r="D682" i="18"/>
  <c r="D704" i="18"/>
  <c r="D726" i="18"/>
  <c r="D748" i="18"/>
  <c r="D770" i="18"/>
  <c r="D792" i="18"/>
  <c r="D814" i="18"/>
  <c r="D836" i="18"/>
  <c r="D858" i="18"/>
  <c r="D869" i="18"/>
  <c r="D891" i="18"/>
  <c r="D913" i="18"/>
  <c r="D935" i="18"/>
  <c r="D957" i="18"/>
  <c r="D979" i="18"/>
  <c r="D1001" i="18"/>
  <c r="D1023" i="18"/>
  <c r="D1045" i="18"/>
  <c r="D1067" i="18"/>
  <c r="D1089" i="18"/>
  <c r="D1111" i="18"/>
  <c r="D1133" i="18"/>
  <c r="D1155" i="18"/>
  <c r="D1177" i="18"/>
  <c r="D1199" i="18"/>
  <c r="D1221" i="18"/>
  <c r="D924" i="18"/>
  <c r="D1100" i="18"/>
  <c r="D990" i="18"/>
  <c r="D1166" i="18"/>
  <c r="D880" i="18"/>
  <c r="D1056" i="18"/>
  <c r="D1232" i="18"/>
  <c r="D1254" i="18"/>
  <c r="D1276" i="18"/>
  <c r="D1298" i="18"/>
  <c r="D1320" i="18"/>
  <c r="D1342" i="18"/>
  <c r="D1364" i="18"/>
  <c r="D1386" i="18"/>
  <c r="D1408" i="18"/>
  <c r="D1430" i="18"/>
  <c r="D1452" i="18"/>
  <c r="D1474" i="18"/>
  <c r="D1496" i="18"/>
  <c r="D1518" i="18"/>
  <c r="D1540" i="18"/>
  <c r="D946" i="18"/>
  <c r="D1122" i="18"/>
  <c r="D1012" i="18"/>
  <c r="D1188" i="18"/>
  <c r="D902" i="18"/>
  <c r="D1078" i="18"/>
  <c r="D968" i="18"/>
  <c r="D1144" i="18"/>
  <c r="D1243" i="18"/>
  <c r="D1265" i="18"/>
  <c r="D1287" i="18"/>
  <c r="D1309" i="18"/>
  <c r="D1331" i="18"/>
  <c r="D1353" i="18"/>
  <c r="D1375" i="18"/>
  <c r="D1397" i="18"/>
  <c r="D1419" i="18"/>
  <c r="D1441" i="18"/>
  <c r="D1463" i="18"/>
  <c r="D1485" i="18"/>
  <c r="D1034" i="18"/>
  <c r="D1210" i="18"/>
  <c r="D1529" i="18"/>
  <c r="D1573" i="18"/>
  <c r="D1595" i="18"/>
  <c r="D1617" i="18"/>
  <c r="D1639" i="18"/>
  <c r="D1661" i="18"/>
  <c r="D1683" i="18"/>
  <c r="D1551" i="18"/>
  <c r="D1507" i="18"/>
  <c r="D1562" i="18"/>
  <c r="D1584" i="18"/>
  <c r="D1606" i="18"/>
  <c r="D1628" i="18"/>
  <c r="D1650" i="18"/>
  <c r="D1672" i="18"/>
  <c r="D507" i="18"/>
  <c r="D529" i="18"/>
  <c r="D551" i="18"/>
  <c r="D573" i="18"/>
  <c r="D595" i="18"/>
  <c r="D617" i="18"/>
  <c r="D639" i="18"/>
  <c r="D661" i="18"/>
  <c r="D683" i="18"/>
  <c r="D705" i="18"/>
  <c r="D727" i="18"/>
  <c r="D749" i="18"/>
  <c r="D771" i="18"/>
  <c r="D793" i="18"/>
  <c r="D815" i="18"/>
  <c r="D837" i="18"/>
  <c r="D496" i="18"/>
  <c r="D518" i="18"/>
  <c r="D540" i="18"/>
  <c r="D562" i="18"/>
  <c r="D584" i="18"/>
  <c r="D606" i="18"/>
  <c r="D628" i="18"/>
  <c r="D650" i="18"/>
  <c r="D672" i="18"/>
  <c r="D694" i="18"/>
  <c r="D716" i="18"/>
  <c r="D738" i="18"/>
  <c r="D760" i="18"/>
  <c r="D782" i="18"/>
  <c r="D804" i="18"/>
  <c r="D826" i="18"/>
  <c r="D848" i="18"/>
  <c r="D859" i="18"/>
  <c r="D881" i="18"/>
  <c r="D903" i="18"/>
  <c r="D925" i="18"/>
  <c r="D947" i="18"/>
  <c r="D969" i="18"/>
  <c r="D991" i="18"/>
  <c r="D1013" i="18"/>
  <c r="D1035" i="18"/>
  <c r="D1057" i="18"/>
  <c r="D1079" i="18"/>
  <c r="D1101" i="18"/>
  <c r="D1123" i="18"/>
  <c r="D1145" i="18"/>
  <c r="D1167" i="18"/>
  <c r="D1189" i="18"/>
  <c r="D1211" i="18"/>
  <c r="D958" i="18"/>
  <c r="D1134" i="18"/>
  <c r="D1024" i="18"/>
  <c r="D1200" i="18"/>
  <c r="D914" i="18"/>
  <c r="D1090" i="18"/>
  <c r="D1244" i="18"/>
  <c r="D1266" i="18"/>
  <c r="D1288" i="18"/>
  <c r="D1310" i="18"/>
  <c r="D1332" i="18"/>
  <c r="D1354" i="18"/>
  <c r="D1376" i="18"/>
  <c r="D1398" i="18"/>
  <c r="D1420" i="18"/>
  <c r="D1442" i="18"/>
  <c r="D1464" i="18"/>
  <c r="D1486" i="18"/>
  <c r="D1508" i="18"/>
  <c r="D1530" i="18"/>
  <c r="D1552" i="18"/>
  <c r="D980" i="18"/>
  <c r="D1156" i="18"/>
  <c r="D870" i="18"/>
  <c r="D1046" i="18"/>
  <c r="D1222" i="18"/>
  <c r="D936" i="18"/>
  <c r="D1112" i="18"/>
  <c r="D1002" i="18"/>
  <c r="D1178" i="18"/>
  <c r="D1233" i="18"/>
  <c r="D1255" i="18"/>
  <c r="D1277" i="18"/>
  <c r="D1299" i="18"/>
  <c r="D1321" i="18"/>
  <c r="D1343" i="18"/>
  <c r="D1365" i="18"/>
  <c r="D1387" i="18"/>
  <c r="D1409" i="18"/>
  <c r="D1431" i="18"/>
  <c r="D1453" i="18"/>
  <c r="D1475" i="18"/>
  <c r="D892" i="18"/>
  <c r="D1068" i="18"/>
  <c r="D1497" i="18"/>
  <c r="D1563" i="18"/>
  <c r="D1585" i="18"/>
  <c r="D1607" i="18"/>
  <c r="D1629" i="18"/>
  <c r="D1651" i="18"/>
  <c r="D1673" i="18"/>
  <c r="D1519" i="18"/>
  <c r="D1541" i="18"/>
  <c r="D1574" i="18"/>
  <c r="D1596" i="18"/>
  <c r="D1618" i="18"/>
  <c r="D1640" i="18"/>
  <c r="D1662" i="18"/>
  <c r="D1684" i="18"/>
  <c r="H23" i="19"/>
  <c r="H22" i="19"/>
  <c r="H21" i="19"/>
  <c r="H20" i="19"/>
  <c r="H19" i="19"/>
  <c r="H18" i="19"/>
  <c r="H13" i="19"/>
  <c r="H14" i="19"/>
  <c r="H15" i="19"/>
  <c r="H16" i="19"/>
  <c r="H17" i="19"/>
  <c r="A13" i="19"/>
  <c r="A14" i="19" s="1"/>
  <c r="A15" i="19" s="1"/>
  <c r="A16" i="19" s="1"/>
  <c r="A17" i="19" s="1"/>
  <c r="A18" i="19" s="1"/>
  <c r="A19" i="19" s="1"/>
  <c r="A20" i="19" s="1"/>
  <c r="A21" i="19" s="1"/>
  <c r="A22" i="19" s="1"/>
  <c r="A23" i="19" s="1"/>
  <c r="F23" i="19"/>
  <c r="F22" i="19"/>
  <c r="F21" i="19"/>
  <c r="F20" i="19"/>
  <c r="F19" i="19"/>
  <c r="F18" i="19"/>
  <c r="F17" i="19"/>
  <c r="F16" i="19"/>
  <c r="F15" i="19"/>
  <c r="F14" i="19"/>
  <c r="F13" i="19"/>
  <c r="D24" i="35"/>
  <c r="F24" i="35"/>
  <c r="E24" i="35" l="1"/>
  <c r="D5" i="35"/>
  <c r="D18" i="35"/>
  <c r="D21" i="35"/>
  <c r="F5" i="35"/>
  <c r="F16" i="35"/>
  <c r="D7" i="35"/>
  <c r="F17" i="35"/>
  <c r="F19" i="35"/>
  <c r="D13" i="35"/>
  <c r="D23" i="35"/>
  <c r="D14" i="35"/>
  <c r="D19" i="35"/>
  <c r="F13" i="35"/>
  <c r="D22" i="35"/>
  <c r="D16" i="35"/>
  <c r="F12" i="35"/>
  <c r="D4" i="35"/>
  <c r="F18" i="35"/>
  <c r="F3" i="35"/>
  <c r="D3" i="35"/>
  <c r="F20" i="35"/>
  <c r="F4" i="35"/>
  <c r="F23" i="35"/>
  <c r="D12" i="35"/>
  <c r="F21" i="35"/>
  <c r="D17" i="35"/>
  <c r="D20" i="35"/>
  <c r="D15" i="35"/>
  <c r="F22" i="35"/>
  <c r="E7" i="35" l="1"/>
  <c r="E22" i="35"/>
  <c r="E18" i="35"/>
  <c r="E21" i="35"/>
  <c r="E19" i="35"/>
  <c r="E23" i="35"/>
  <c r="E20" i="35"/>
  <c r="E17" i="35"/>
  <c r="E16" i="35"/>
  <c r="E15" i="35"/>
  <c r="E14" i="35"/>
  <c r="E13" i="35"/>
  <c r="E12" i="35"/>
  <c r="E6" i="35"/>
  <c r="E3" i="35"/>
  <c r="E5" i="35"/>
  <c r="E4" i="35"/>
  <c r="B2" i="33" l="1"/>
  <c r="A3" i="33"/>
  <c r="A4" i="33" l="1"/>
  <c r="A5" i="33" l="1"/>
  <c r="A6" i="33" l="1"/>
  <c r="A3" i="2"/>
  <c r="B3" i="46" l="1"/>
  <c r="A4" i="2"/>
  <c r="B4" i="46" s="1"/>
  <c r="A7" i="33"/>
  <c r="H562" i="32"/>
  <c r="F562" i="32"/>
  <c r="E562" i="32"/>
  <c r="D562" i="32"/>
  <c r="H561" i="32"/>
  <c r="F561" i="32"/>
  <c r="E561" i="32"/>
  <c r="D561" i="32"/>
  <c r="H560" i="32"/>
  <c r="F560" i="32"/>
  <c r="E560" i="32"/>
  <c r="D560" i="32"/>
  <c r="H559" i="32"/>
  <c r="F559" i="32"/>
  <c r="E559" i="32"/>
  <c r="D559" i="32"/>
  <c r="H558" i="32"/>
  <c r="F558" i="32"/>
  <c r="E558" i="32"/>
  <c r="D558" i="32"/>
  <c r="H557" i="32"/>
  <c r="F557" i="32"/>
  <c r="E557" i="32"/>
  <c r="D557" i="32"/>
  <c r="H556" i="32"/>
  <c r="F556" i="32"/>
  <c r="E556" i="32"/>
  <c r="D556" i="32"/>
  <c r="H555" i="32"/>
  <c r="F555" i="32"/>
  <c r="E555" i="32"/>
  <c r="D555" i="32"/>
  <c r="H554" i="32"/>
  <c r="F554" i="32"/>
  <c r="E554" i="32"/>
  <c r="D554" i="32"/>
  <c r="H553" i="32"/>
  <c r="F553" i="32"/>
  <c r="E553" i="32"/>
  <c r="D553" i="32"/>
  <c r="H552" i="32"/>
  <c r="F552" i="32"/>
  <c r="E552" i="32"/>
  <c r="D552" i="32"/>
  <c r="H551" i="32"/>
  <c r="F551" i="32"/>
  <c r="E551" i="32"/>
  <c r="D551" i="32"/>
  <c r="H550" i="32"/>
  <c r="F550" i="32"/>
  <c r="E550" i="32"/>
  <c r="D550" i="32"/>
  <c r="H549" i="32"/>
  <c r="F549" i="32"/>
  <c r="E549" i="32"/>
  <c r="D549" i="32"/>
  <c r="H548" i="32"/>
  <c r="F548" i="32"/>
  <c r="E548" i="32"/>
  <c r="D548" i="32"/>
  <c r="H547" i="32"/>
  <c r="F547" i="32"/>
  <c r="E547" i="32"/>
  <c r="D547" i="32"/>
  <c r="H546" i="32"/>
  <c r="F546" i="32"/>
  <c r="E546" i="32"/>
  <c r="D546" i="32"/>
  <c r="H545" i="32"/>
  <c r="F545" i="32"/>
  <c r="E545" i="32"/>
  <c r="D545" i="32"/>
  <c r="H544" i="32"/>
  <c r="F544" i="32"/>
  <c r="E544" i="32"/>
  <c r="D544" i="32"/>
  <c r="H543" i="32"/>
  <c r="F543" i="32"/>
  <c r="E543" i="32"/>
  <c r="D543" i="32"/>
  <c r="H542" i="32"/>
  <c r="F542" i="32"/>
  <c r="E542" i="32"/>
  <c r="D542" i="32"/>
  <c r="H541" i="32"/>
  <c r="F541" i="32"/>
  <c r="E541" i="32"/>
  <c r="D541" i="32"/>
  <c r="H540" i="32"/>
  <c r="F540" i="32"/>
  <c r="E540" i="32"/>
  <c r="D540" i="32"/>
  <c r="H539" i="32"/>
  <c r="F539" i="32"/>
  <c r="E539" i="32"/>
  <c r="D539" i="32"/>
  <c r="H538" i="32"/>
  <c r="F538" i="32"/>
  <c r="E538" i="32"/>
  <c r="D538" i="32"/>
  <c r="H537" i="32"/>
  <c r="F537" i="32"/>
  <c r="E537" i="32"/>
  <c r="D537" i="32"/>
  <c r="H536" i="32"/>
  <c r="F536" i="32"/>
  <c r="E536" i="32"/>
  <c r="D536" i="32"/>
  <c r="H535" i="32"/>
  <c r="F535" i="32"/>
  <c r="E535" i="32"/>
  <c r="D535" i="32"/>
  <c r="H534" i="32"/>
  <c r="F534" i="32"/>
  <c r="E534" i="32"/>
  <c r="D534" i="32"/>
  <c r="H533" i="32"/>
  <c r="F533" i="32"/>
  <c r="E533" i="32"/>
  <c r="D533" i="32"/>
  <c r="H532" i="32"/>
  <c r="F532" i="32"/>
  <c r="E532" i="32"/>
  <c r="D532" i="32"/>
  <c r="H531" i="32"/>
  <c r="F531" i="32"/>
  <c r="E531" i="32"/>
  <c r="D531" i="32"/>
  <c r="H530" i="32"/>
  <c r="F530" i="32"/>
  <c r="E530" i="32"/>
  <c r="D530" i="32"/>
  <c r="H529" i="32"/>
  <c r="F529" i="32"/>
  <c r="E529" i="32"/>
  <c r="D529" i="32"/>
  <c r="H528" i="32"/>
  <c r="F528" i="32"/>
  <c r="E528" i="32"/>
  <c r="D528" i="32"/>
  <c r="H527" i="32"/>
  <c r="F527" i="32"/>
  <c r="E527" i="32"/>
  <c r="D527" i="32"/>
  <c r="H526" i="32"/>
  <c r="F526" i="32"/>
  <c r="E526" i="32"/>
  <c r="D526" i="32"/>
  <c r="H525" i="32"/>
  <c r="F525" i="32"/>
  <c r="E525" i="32"/>
  <c r="D525" i="32"/>
  <c r="H524" i="32"/>
  <c r="F524" i="32"/>
  <c r="E524" i="32"/>
  <c r="D524" i="32"/>
  <c r="H523" i="32"/>
  <c r="F523" i="32"/>
  <c r="E523" i="32"/>
  <c r="D523" i="32"/>
  <c r="H522" i="32"/>
  <c r="F522" i="32"/>
  <c r="E522" i="32"/>
  <c r="D522" i="32"/>
  <c r="H521" i="32"/>
  <c r="F521" i="32"/>
  <c r="E521" i="32"/>
  <c r="D521" i="32"/>
  <c r="H520" i="32"/>
  <c r="F520" i="32"/>
  <c r="E520" i="32"/>
  <c r="D520" i="32"/>
  <c r="H519" i="32"/>
  <c r="F519" i="32"/>
  <c r="E519" i="32"/>
  <c r="D519" i="32"/>
  <c r="H518" i="32"/>
  <c r="F518" i="32"/>
  <c r="E518" i="32"/>
  <c r="D518" i="32"/>
  <c r="H517" i="32"/>
  <c r="F517" i="32"/>
  <c r="E517" i="32"/>
  <c r="D517" i="32"/>
  <c r="H516" i="32"/>
  <c r="F516" i="32"/>
  <c r="E516" i="32"/>
  <c r="D516" i="32"/>
  <c r="H515" i="32"/>
  <c r="F515" i="32"/>
  <c r="E515" i="32"/>
  <c r="D515" i="32"/>
  <c r="H514" i="32"/>
  <c r="F514" i="32"/>
  <c r="E514" i="32"/>
  <c r="D514" i="32"/>
  <c r="H513" i="32"/>
  <c r="F513" i="32"/>
  <c r="E513" i="32"/>
  <c r="D513" i="32"/>
  <c r="H512" i="32"/>
  <c r="F512" i="32"/>
  <c r="E512" i="32"/>
  <c r="D512" i="32"/>
  <c r="H511" i="32"/>
  <c r="F511" i="32"/>
  <c r="E511" i="32"/>
  <c r="D511" i="32"/>
  <c r="H510" i="32"/>
  <c r="F510" i="32"/>
  <c r="E510" i="32"/>
  <c r="D510" i="32"/>
  <c r="H509" i="32"/>
  <c r="F509" i="32"/>
  <c r="E509" i="32"/>
  <c r="D509" i="32"/>
  <c r="H508" i="32"/>
  <c r="F508" i="32"/>
  <c r="E508" i="32"/>
  <c r="D508" i="32"/>
  <c r="H507" i="32"/>
  <c r="F507" i="32"/>
  <c r="E507" i="32"/>
  <c r="D507" i="32"/>
  <c r="H506" i="32"/>
  <c r="F506" i="32"/>
  <c r="E506" i="32"/>
  <c r="D506" i="32"/>
  <c r="H505" i="32"/>
  <c r="F505" i="32"/>
  <c r="E505" i="32"/>
  <c r="D505" i="32"/>
  <c r="H504" i="32"/>
  <c r="F504" i="32"/>
  <c r="E504" i="32"/>
  <c r="D504" i="32"/>
  <c r="H503" i="32"/>
  <c r="F503" i="32"/>
  <c r="E503" i="32"/>
  <c r="D503" i="32"/>
  <c r="H502" i="32"/>
  <c r="F502" i="32"/>
  <c r="E502" i="32"/>
  <c r="D502" i="32"/>
  <c r="H501" i="32"/>
  <c r="F501" i="32"/>
  <c r="E501" i="32"/>
  <c r="D501" i="32"/>
  <c r="H500" i="32"/>
  <c r="F500" i="32"/>
  <c r="E500" i="32"/>
  <c r="D500" i="32"/>
  <c r="H499" i="32"/>
  <c r="F499" i="32"/>
  <c r="E499" i="32"/>
  <c r="D499" i="32"/>
  <c r="H498" i="32"/>
  <c r="F498" i="32"/>
  <c r="E498" i="32"/>
  <c r="D498" i="32"/>
  <c r="H497" i="32"/>
  <c r="F497" i="32"/>
  <c r="E497" i="32"/>
  <c r="D497" i="32"/>
  <c r="H496" i="32"/>
  <c r="F496" i="32"/>
  <c r="E496" i="32"/>
  <c r="D496" i="32"/>
  <c r="H495" i="32"/>
  <c r="F495" i="32"/>
  <c r="E495" i="32"/>
  <c r="D495" i="32"/>
  <c r="H494" i="32"/>
  <c r="F494" i="32"/>
  <c r="E494" i="32"/>
  <c r="D494" i="32"/>
  <c r="H493" i="32"/>
  <c r="F493" i="32"/>
  <c r="E493" i="32"/>
  <c r="D493" i="32"/>
  <c r="H492" i="32"/>
  <c r="F492" i="32"/>
  <c r="E492" i="32"/>
  <c r="D492" i="32"/>
  <c r="H491" i="32"/>
  <c r="F491" i="32"/>
  <c r="E491" i="32"/>
  <c r="D491" i="32"/>
  <c r="H490" i="32"/>
  <c r="F490" i="32"/>
  <c r="E490" i="32"/>
  <c r="D490" i="32"/>
  <c r="H489" i="32"/>
  <c r="F489" i="32"/>
  <c r="E489" i="32"/>
  <c r="D489" i="32"/>
  <c r="H488" i="32"/>
  <c r="F488" i="32"/>
  <c r="E488" i="32"/>
  <c r="D488" i="32"/>
  <c r="H487" i="32"/>
  <c r="F487" i="32"/>
  <c r="E487" i="32"/>
  <c r="D487" i="32"/>
  <c r="H486" i="32"/>
  <c r="F486" i="32"/>
  <c r="E486" i="32"/>
  <c r="D486" i="32"/>
  <c r="H485" i="32"/>
  <c r="F485" i="32"/>
  <c r="E485" i="32"/>
  <c r="D485" i="32"/>
  <c r="H484" i="32"/>
  <c r="F484" i="32"/>
  <c r="E484" i="32"/>
  <c r="D484" i="32"/>
  <c r="H483" i="32"/>
  <c r="F483" i="32"/>
  <c r="E483" i="32"/>
  <c r="D483" i="32"/>
  <c r="H482" i="32"/>
  <c r="F482" i="32"/>
  <c r="E482" i="32"/>
  <c r="D482" i="32"/>
  <c r="H481" i="32"/>
  <c r="F481" i="32"/>
  <c r="E481" i="32"/>
  <c r="D481" i="32"/>
  <c r="H480" i="32"/>
  <c r="F480" i="32"/>
  <c r="E480" i="32"/>
  <c r="D480" i="32"/>
  <c r="H479" i="32"/>
  <c r="F479" i="32"/>
  <c r="E479" i="32"/>
  <c r="D479" i="32"/>
  <c r="H478" i="32"/>
  <c r="F478" i="32"/>
  <c r="E478" i="32"/>
  <c r="D478" i="32"/>
  <c r="H477" i="32"/>
  <c r="F477" i="32"/>
  <c r="E477" i="32"/>
  <c r="D477" i="32"/>
  <c r="H476" i="32"/>
  <c r="F476" i="32"/>
  <c r="E476" i="32"/>
  <c r="D476" i="32"/>
  <c r="H475" i="32"/>
  <c r="F475" i="32"/>
  <c r="E475" i="32"/>
  <c r="D475" i="32"/>
  <c r="H474" i="32"/>
  <c r="F474" i="32"/>
  <c r="E474" i="32"/>
  <c r="D474" i="32"/>
  <c r="H473" i="32"/>
  <c r="F473" i="32"/>
  <c r="E473" i="32"/>
  <c r="D473" i="32"/>
  <c r="H472" i="32"/>
  <c r="F472" i="32"/>
  <c r="E472" i="32"/>
  <c r="D472" i="32"/>
  <c r="H471" i="32"/>
  <c r="F471" i="32"/>
  <c r="E471" i="32"/>
  <c r="D471" i="32"/>
  <c r="H470" i="32"/>
  <c r="F470" i="32"/>
  <c r="E470" i="32"/>
  <c r="D470" i="32"/>
  <c r="H469" i="32"/>
  <c r="F469" i="32"/>
  <c r="E469" i="32"/>
  <c r="D469" i="32"/>
  <c r="H468" i="32"/>
  <c r="F468" i="32"/>
  <c r="E468" i="32"/>
  <c r="D468" i="32"/>
  <c r="H467" i="32"/>
  <c r="F467" i="32"/>
  <c r="E467" i="32"/>
  <c r="D467" i="32"/>
  <c r="H466" i="32"/>
  <c r="F466" i="32"/>
  <c r="E466" i="32"/>
  <c r="D466" i="32"/>
  <c r="H465" i="32"/>
  <c r="F465" i="32"/>
  <c r="E465" i="32"/>
  <c r="D465" i="32"/>
  <c r="H464" i="32"/>
  <c r="F464" i="32"/>
  <c r="E464" i="32"/>
  <c r="D464" i="32"/>
  <c r="H463" i="32"/>
  <c r="F463" i="32"/>
  <c r="E463" i="32"/>
  <c r="D463" i="32"/>
  <c r="H462" i="32"/>
  <c r="F462" i="32"/>
  <c r="E462" i="32"/>
  <c r="D462" i="32"/>
  <c r="H461" i="32"/>
  <c r="F461" i="32"/>
  <c r="E461" i="32"/>
  <c r="D461" i="32"/>
  <c r="H460" i="32"/>
  <c r="F460" i="32"/>
  <c r="E460" i="32"/>
  <c r="D460" i="32"/>
  <c r="H459" i="32"/>
  <c r="F459" i="32"/>
  <c r="E459" i="32"/>
  <c r="D459" i="32"/>
  <c r="H458" i="32"/>
  <c r="F458" i="32"/>
  <c r="E458" i="32"/>
  <c r="D458" i="32"/>
  <c r="H457" i="32"/>
  <c r="F457" i="32"/>
  <c r="E457" i="32"/>
  <c r="D457" i="32"/>
  <c r="H456" i="32"/>
  <c r="F456" i="32"/>
  <c r="E456" i="32"/>
  <c r="D456" i="32"/>
  <c r="H455" i="32"/>
  <c r="F455" i="32"/>
  <c r="E455" i="32"/>
  <c r="D455" i="32"/>
  <c r="H454" i="32"/>
  <c r="F454" i="32"/>
  <c r="E454" i="32"/>
  <c r="D454" i="32"/>
  <c r="H453" i="32"/>
  <c r="F453" i="32"/>
  <c r="E453" i="32"/>
  <c r="D453" i="32"/>
  <c r="H452" i="32"/>
  <c r="F452" i="32"/>
  <c r="E452" i="32"/>
  <c r="D452" i="32"/>
  <c r="H451" i="32"/>
  <c r="F451" i="32"/>
  <c r="E451" i="32"/>
  <c r="D451" i="32"/>
  <c r="H450" i="32"/>
  <c r="F450" i="32"/>
  <c r="E450" i="32"/>
  <c r="D450" i="32"/>
  <c r="H449" i="32"/>
  <c r="F449" i="32"/>
  <c r="E449" i="32"/>
  <c r="D449" i="32"/>
  <c r="H448" i="32"/>
  <c r="F448" i="32"/>
  <c r="E448" i="32"/>
  <c r="D448" i="32"/>
  <c r="H447" i="32"/>
  <c r="F447" i="32"/>
  <c r="E447" i="32"/>
  <c r="D447" i="32"/>
  <c r="H446" i="32"/>
  <c r="F446" i="32"/>
  <c r="E446" i="32"/>
  <c r="D446" i="32"/>
  <c r="H445" i="32"/>
  <c r="F445" i="32"/>
  <c r="E445" i="32"/>
  <c r="D445" i="32"/>
  <c r="H444" i="32"/>
  <c r="F444" i="32"/>
  <c r="E444" i="32"/>
  <c r="D444" i="32"/>
  <c r="H443" i="32"/>
  <c r="F443" i="32"/>
  <c r="E443" i="32"/>
  <c r="D443" i="32"/>
  <c r="H442" i="32"/>
  <c r="F442" i="32"/>
  <c r="E442" i="32"/>
  <c r="D442" i="32"/>
  <c r="H441" i="32"/>
  <c r="F441" i="32"/>
  <c r="E441" i="32"/>
  <c r="D441" i="32"/>
  <c r="H440" i="32"/>
  <c r="F440" i="32"/>
  <c r="E440" i="32"/>
  <c r="D440" i="32"/>
  <c r="H439" i="32"/>
  <c r="F439" i="32"/>
  <c r="E439" i="32"/>
  <c r="D439" i="32"/>
  <c r="H438" i="32"/>
  <c r="F438" i="32"/>
  <c r="E438" i="32"/>
  <c r="D438" i="32"/>
  <c r="H437" i="32"/>
  <c r="F437" i="32"/>
  <c r="E437" i="32"/>
  <c r="D437" i="32"/>
  <c r="H436" i="32"/>
  <c r="F436" i="32"/>
  <c r="E436" i="32"/>
  <c r="D436" i="32"/>
  <c r="H435" i="32"/>
  <c r="F435" i="32"/>
  <c r="E435" i="32"/>
  <c r="D435" i="32"/>
  <c r="H434" i="32"/>
  <c r="F434" i="32"/>
  <c r="E434" i="32"/>
  <c r="D434" i="32"/>
  <c r="H433" i="32"/>
  <c r="F433" i="32"/>
  <c r="E433" i="32"/>
  <c r="D433" i="32"/>
  <c r="H432" i="32"/>
  <c r="F432" i="32"/>
  <c r="E432" i="32"/>
  <c r="D432" i="32"/>
  <c r="H431" i="32"/>
  <c r="F431" i="32"/>
  <c r="E431" i="32"/>
  <c r="D431" i="32"/>
  <c r="H430" i="32"/>
  <c r="F430" i="32"/>
  <c r="E430" i="32"/>
  <c r="D430" i="32"/>
  <c r="H429" i="32"/>
  <c r="F429" i="32"/>
  <c r="E429" i="32"/>
  <c r="D429" i="32"/>
  <c r="H428" i="32"/>
  <c r="F428" i="32"/>
  <c r="E428" i="32"/>
  <c r="D428" i="32"/>
  <c r="H427" i="32"/>
  <c r="F427" i="32"/>
  <c r="E427" i="32"/>
  <c r="D427" i="32"/>
  <c r="H426" i="32"/>
  <c r="F426" i="32"/>
  <c r="E426" i="32"/>
  <c r="D426" i="32"/>
  <c r="H425" i="32"/>
  <c r="F425" i="32"/>
  <c r="E425" i="32"/>
  <c r="D425" i="32"/>
  <c r="H424" i="32"/>
  <c r="F424" i="32"/>
  <c r="E424" i="32"/>
  <c r="D424" i="32"/>
  <c r="H423" i="32"/>
  <c r="F423" i="32"/>
  <c r="E423" i="32"/>
  <c r="D423" i="32"/>
  <c r="H422" i="32"/>
  <c r="F422" i="32"/>
  <c r="E422" i="32"/>
  <c r="D422" i="32"/>
  <c r="H421" i="32"/>
  <c r="F421" i="32"/>
  <c r="E421" i="32"/>
  <c r="D421" i="32"/>
  <c r="H420" i="32"/>
  <c r="F420" i="32"/>
  <c r="E420" i="32"/>
  <c r="D420" i="32"/>
  <c r="H419" i="32"/>
  <c r="F419" i="32"/>
  <c r="E419" i="32"/>
  <c r="D419" i="32"/>
  <c r="H418" i="32"/>
  <c r="F418" i="32"/>
  <c r="E418" i="32"/>
  <c r="D418" i="32"/>
  <c r="H417" i="32"/>
  <c r="F417" i="32"/>
  <c r="E417" i="32"/>
  <c r="D417" i="32"/>
  <c r="H416" i="32"/>
  <c r="F416" i="32"/>
  <c r="E416" i="32"/>
  <c r="D416" i="32"/>
  <c r="H415" i="32"/>
  <c r="F415" i="32"/>
  <c r="E415" i="32"/>
  <c r="D415" i="32"/>
  <c r="H414" i="32"/>
  <c r="F414" i="32"/>
  <c r="E414" i="32"/>
  <c r="D414" i="32"/>
  <c r="H413" i="32"/>
  <c r="F413" i="32"/>
  <c r="E413" i="32"/>
  <c r="D413" i="32"/>
  <c r="H412" i="32"/>
  <c r="F412" i="32"/>
  <c r="E412" i="32"/>
  <c r="D412" i="32"/>
  <c r="H411" i="32"/>
  <c r="F411" i="32"/>
  <c r="E411" i="32"/>
  <c r="D411" i="32"/>
  <c r="H410" i="32"/>
  <c r="F410" i="32"/>
  <c r="E410" i="32"/>
  <c r="D410" i="32"/>
  <c r="H409" i="32"/>
  <c r="F409" i="32"/>
  <c r="E409" i="32"/>
  <c r="D409" i="32"/>
  <c r="H408" i="32"/>
  <c r="F408" i="32"/>
  <c r="E408" i="32"/>
  <c r="D408" i="32"/>
  <c r="H407" i="32"/>
  <c r="F407" i="32"/>
  <c r="E407" i="32"/>
  <c r="D407" i="32"/>
  <c r="H406" i="32"/>
  <c r="F406" i="32"/>
  <c r="E406" i="32"/>
  <c r="D406" i="32"/>
  <c r="H405" i="32"/>
  <c r="F405" i="32"/>
  <c r="E405" i="32"/>
  <c r="D405" i="32"/>
  <c r="H404" i="32"/>
  <c r="F404" i="32"/>
  <c r="E404" i="32"/>
  <c r="D404" i="32"/>
  <c r="H403" i="32"/>
  <c r="F403" i="32"/>
  <c r="E403" i="32"/>
  <c r="D403" i="32"/>
  <c r="H402" i="32"/>
  <c r="F402" i="32"/>
  <c r="E402" i="32"/>
  <c r="D402" i="32"/>
  <c r="H401" i="32"/>
  <c r="F401" i="32"/>
  <c r="E401" i="32"/>
  <c r="D401" i="32"/>
  <c r="H400" i="32"/>
  <c r="F400" i="32"/>
  <c r="E400" i="32"/>
  <c r="D400" i="32"/>
  <c r="H399" i="32"/>
  <c r="F399" i="32"/>
  <c r="E399" i="32"/>
  <c r="D399" i="32"/>
  <c r="H398" i="32"/>
  <c r="F398" i="32"/>
  <c r="E398" i="32"/>
  <c r="D398" i="32"/>
  <c r="H397" i="32"/>
  <c r="F397" i="32"/>
  <c r="E397" i="32"/>
  <c r="D397" i="32"/>
  <c r="H396" i="32"/>
  <c r="F396" i="32"/>
  <c r="E396" i="32"/>
  <c r="D396" i="32"/>
  <c r="H395" i="32"/>
  <c r="F395" i="32"/>
  <c r="E395" i="32"/>
  <c r="D395" i="32"/>
  <c r="H394" i="32"/>
  <c r="F394" i="32"/>
  <c r="E394" i="32"/>
  <c r="D394" i="32"/>
  <c r="H393" i="32"/>
  <c r="F393" i="32"/>
  <c r="E393" i="32"/>
  <c r="D393" i="32"/>
  <c r="H392" i="32"/>
  <c r="F392" i="32"/>
  <c r="E392" i="32"/>
  <c r="D392" i="32"/>
  <c r="H391" i="32"/>
  <c r="F391" i="32"/>
  <c r="E391" i="32"/>
  <c r="D391" i="32"/>
  <c r="H390" i="32"/>
  <c r="F390" i="32"/>
  <c r="E390" i="32"/>
  <c r="D390" i="32"/>
  <c r="H389" i="32"/>
  <c r="F389" i="32"/>
  <c r="E389" i="32"/>
  <c r="D389" i="32"/>
  <c r="H388" i="32"/>
  <c r="F388" i="32"/>
  <c r="E388" i="32"/>
  <c r="D388" i="32"/>
  <c r="H387" i="32"/>
  <c r="F387" i="32"/>
  <c r="E387" i="32"/>
  <c r="D387" i="32"/>
  <c r="H386" i="32"/>
  <c r="F386" i="32"/>
  <c r="E386" i="32"/>
  <c r="D386" i="32"/>
  <c r="H385" i="32"/>
  <c r="F385" i="32"/>
  <c r="E385" i="32"/>
  <c r="D385" i="32"/>
  <c r="H384" i="32"/>
  <c r="F384" i="32"/>
  <c r="E384" i="32"/>
  <c r="D384" i="32"/>
  <c r="H383" i="32"/>
  <c r="F383" i="32"/>
  <c r="E383" i="32"/>
  <c r="D383" i="32"/>
  <c r="H382" i="32"/>
  <c r="F382" i="32"/>
  <c r="E382" i="32"/>
  <c r="D382" i="32"/>
  <c r="H381" i="32"/>
  <c r="F381" i="32"/>
  <c r="E381" i="32"/>
  <c r="D381" i="32"/>
  <c r="H380" i="32"/>
  <c r="F380" i="32"/>
  <c r="E380" i="32"/>
  <c r="D380" i="32"/>
  <c r="H379" i="32"/>
  <c r="F379" i="32"/>
  <c r="E379" i="32"/>
  <c r="D379" i="32"/>
  <c r="H378" i="32"/>
  <c r="F378" i="32"/>
  <c r="E378" i="32"/>
  <c r="D378" i="32"/>
  <c r="H377" i="32"/>
  <c r="F377" i="32"/>
  <c r="E377" i="32"/>
  <c r="D377" i="32"/>
  <c r="H376" i="32"/>
  <c r="F376" i="32"/>
  <c r="E376" i="32"/>
  <c r="D376" i="32"/>
  <c r="H375" i="32"/>
  <c r="F375" i="32"/>
  <c r="E375" i="32"/>
  <c r="D375" i="32"/>
  <c r="H374" i="32"/>
  <c r="F374" i="32"/>
  <c r="E374" i="32"/>
  <c r="D374" i="32"/>
  <c r="H373" i="32"/>
  <c r="F373" i="32"/>
  <c r="E373" i="32"/>
  <c r="D373" i="32"/>
  <c r="H372" i="32"/>
  <c r="F372" i="32"/>
  <c r="E372" i="32"/>
  <c r="D372" i="32"/>
  <c r="H371" i="32"/>
  <c r="F371" i="32"/>
  <c r="E371" i="32"/>
  <c r="D371" i="32"/>
  <c r="H370" i="32"/>
  <c r="F370" i="32"/>
  <c r="E370" i="32"/>
  <c r="D370" i="32"/>
  <c r="H369" i="32"/>
  <c r="F369" i="32"/>
  <c r="E369" i="32"/>
  <c r="D369" i="32"/>
  <c r="H368" i="32"/>
  <c r="F368" i="32"/>
  <c r="E368" i="32"/>
  <c r="D368" i="32"/>
  <c r="H367" i="32"/>
  <c r="F367" i="32"/>
  <c r="E367" i="32"/>
  <c r="D367" i="32"/>
  <c r="H366" i="32"/>
  <c r="F366" i="32"/>
  <c r="E366" i="32"/>
  <c r="D366" i="32"/>
  <c r="H365" i="32"/>
  <c r="F365" i="32"/>
  <c r="E365" i="32"/>
  <c r="D365" i="32"/>
  <c r="H364" i="32"/>
  <c r="F364" i="32"/>
  <c r="E364" i="32"/>
  <c r="D364" i="32"/>
  <c r="H363" i="32"/>
  <c r="F363" i="32"/>
  <c r="E363" i="32"/>
  <c r="D363" i="32"/>
  <c r="H362" i="32"/>
  <c r="F362" i="32"/>
  <c r="E362" i="32"/>
  <c r="D362" i="32"/>
  <c r="H361" i="32"/>
  <c r="F361" i="32"/>
  <c r="E361" i="32"/>
  <c r="D361" i="32"/>
  <c r="H360" i="32"/>
  <c r="F360" i="32"/>
  <c r="E360" i="32"/>
  <c r="D360" i="32"/>
  <c r="H359" i="32"/>
  <c r="F359" i="32"/>
  <c r="E359" i="32"/>
  <c r="D359" i="32"/>
  <c r="H358" i="32"/>
  <c r="F358" i="32"/>
  <c r="E358" i="32"/>
  <c r="D358" i="32"/>
  <c r="H357" i="32"/>
  <c r="F357" i="32"/>
  <c r="E357" i="32"/>
  <c r="D357" i="32"/>
  <c r="H356" i="32"/>
  <c r="F356" i="32"/>
  <c r="E356" i="32"/>
  <c r="D356" i="32"/>
  <c r="H355" i="32"/>
  <c r="F355" i="32"/>
  <c r="E355" i="32"/>
  <c r="D355" i="32"/>
  <c r="H354" i="32"/>
  <c r="F354" i="32"/>
  <c r="E354" i="32"/>
  <c r="D354" i="32"/>
  <c r="H353" i="32"/>
  <c r="F353" i="32"/>
  <c r="E353" i="32"/>
  <c r="D353" i="32"/>
  <c r="H352" i="32"/>
  <c r="F352" i="32"/>
  <c r="E352" i="32"/>
  <c r="D352" i="32"/>
  <c r="H351" i="32"/>
  <c r="F351" i="32"/>
  <c r="E351" i="32"/>
  <c r="D351" i="32"/>
  <c r="H350" i="32"/>
  <c r="F350" i="32"/>
  <c r="E350" i="32"/>
  <c r="D350" i="32"/>
  <c r="H349" i="32"/>
  <c r="F349" i="32"/>
  <c r="E349" i="32"/>
  <c r="D349" i="32"/>
  <c r="H348" i="32"/>
  <c r="F348" i="32"/>
  <c r="E348" i="32"/>
  <c r="D348" i="32"/>
  <c r="H347" i="32"/>
  <c r="F347" i="32"/>
  <c r="E347" i="32"/>
  <c r="D347" i="32"/>
  <c r="H346" i="32"/>
  <c r="F346" i="32"/>
  <c r="E346" i="32"/>
  <c r="D346" i="32"/>
  <c r="H345" i="32"/>
  <c r="F345" i="32"/>
  <c r="E345" i="32"/>
  <c r="D345" i="32"/>
  <c r="H344" i="32"/>
  <c r="F344" i="32"/>
  <c r="E344" i="32"/>
  <c r="D344" i="32"/>
  <c r="H343" i="32"/>
  <c r="F343" i="32"/>
  <c r="E343" i="32"/>
  <c r="D343" i="32"/>
  <c r="H342" i="32"/>
  <c r="F342" i="32"/>
  <c r="E342" i="32"/>
  <c r="D342" i="32"/>
  <c r="H341" i="32"/>
  <c r="F341" i="32"/>
  <c r="E341" i="32"/>
  <c r="D341" i="32"/>
  <c r="H340" i="32"/>
  <c r="F340" i="32"/>
  <c r="E340" i="32"/>
  <c r="D340" i="32"/>
  <c r="H339" i="32"/>
  <c r="F339" i="32"/>
  <c r="E339" i="32"/>
  <c r="D339" i="32"/>
  <c r="H338" i="32"/>
  <c r="F338" i="32"/>
  <c r="E338" i="32"/>
  <c r="D338" i="32"/>
  <c r="H337" i="32"/>
  <c r="F337" i="32"/>
  <c r="E337" i="32"/>
  <c r="D337" i="32"/>
  <c r="H336" i="32"/>
  <c r="F336" i="32"/>
  <c r="E336" i="32"/>
  <c r="D336" i="32"/>
  <c r="H335" i="32"/>
  <c r="F335" i="32"/>
  <c r="E335" i="32"/>
  <c r="D335" i="32"/>
  <c r="H334" i="32"/>
  <c r="F334" i="32"/>
  <c r="E334" i="32"/>
  <c r="D334" i="32"/>
  <c r="H333" i="32"/>
  <c r="F333" i="32"/>
  <c r="E333" i="32"/>
  <c r="D333" i="32"/>
  <c r="H332" i="32"/>
  <c r="F332" i="32"/>
  <c r="E332" i="32"/>
  <c r="D332" i="32"/>
  <c r="H331" i="32"/>
  <c r="F331" i="32"/>
  <c r="E331" i="32"/>
  <c r="D331" i="32"/>
  <c r="H330" i="32"/>
  <c r="F330" i="32"/>
  <c r="E330" i="32"/>
  <c r="D330" i="32"/>
  <c r="H329" i="32"/>
  <c r="F329" i="32"/>
  <c r="E329" i="32"/>
  <c r="D329" i="32"/>
  <c r="H328" i="32"/>
  <c r="F328" i="32"/>
  <c r="E328" i="32"/>
  <c r="D328" i="32"/>
  <c r="H327" i="32"/>
  <c r="F327" i="32"/>
  <c r="E327" i="32"/>
  <c r="D327" i="32"/>
  <c r="H326" i="32"/>
  <c r="F326" i="32"/>
  <c r="E326" i="32"/>
  <c r="D326" i="32"/>
  <c r="H325" i="32"/>
  <c r="F325" i="32"/>
  <c r="E325" i="32"/>
  <c r="D325" i="32"/>
  <c r="H324" i="32"/>
  <c r="F324" i="32"/>
  <c r="E324" i="32"/>
  <c r="D324" i="32"/>
  <c r="H323" i="32"/>
  <c r="F323" i="32"/>
  <c r="E323" i="32"/>
  <c r="D323" i="32"/>
  <c r="H322" i="32"/>
  <c r="F322" i="32"/>
  <c r="E322" i="32"/>
  <c r="D322" i="32"/>
  <c r="H321" i="32"/>
  <c r="F321" i="32"/>
  <c r="E321" i="32"/>
  <c r="D321" i="32"/>
  <c r="H320" i="32"/>
  <c r="F320" i="32"/>
  <c r="E320" i="32"/>
  <c r="D320" i="32"/>
  <c r="H319" i="32"/>
  <c r="F319" i="32"/>
  <c r="E319" i="32"/>
  <c r="D319" i="32"/>
  <c r="H318" i="32"/>
  <c r="F318" i="32"/>
  <c r="E318" i="32"/>
  <c r="D318" i="32"/>
  <c r="H317" i="32"/>
  <c r="F317" i="32"/>
  <c r="E317" i="32"/>
  <c r="D317" i="32"/>
  <c r="H316" i="32"/>
  <c r="F316" i="32"/>
  <c r="E316" i="32"/>
  <c r="D316" i="32"/>
  <c r="H315" i="32"/>
  <c r="F315" i="32"/>
  <c r="E315" i="32"/>
  <c r="D315" i="32"/>
  <c r="H314" i="32"/>
  <c r="F314" i="32"/>
  <c r="E314" i="32"/>
  <c r="D314" i="32"/>
  <c r="H313" i="32"/>
  <c r="F313" i="32"/>
  <c r="E313" i="32"/>
  <c r="D313" i="32"/>
  <c r="H312" i="32"/>
  <c r="F312" i="32"/>
  <c r="E312" i="32"/>
  <c r="D312" i="32"/>
  <c r="H311" i="32"/>
  <c r="F311" i="32"/>
  <c r="E311" i="32"/>
  <c r="D311" i="32"/>
  <c r="H310" i="32"/>
  <c r="F310" i="32"/>
  <c r="E310" i="32"/>
  <c r="D310" i="32"/>
  <c r="H309" i="32"/>
  <c r="F309" i="32"/>
  <c r="E309" i="32"/>
  <c r="D309" i="32"/>
  <c r="H308" i="32"/>
  <c r="F308" i="32"/>
  <c r="E308" i="32"/>
  <c r="D308" i="32"/>
  <c r="H307" i="32"/>
  <c r="F307" i="32"/>
  <c r="E307" i="32"/>
  <c r="D307" i="32"/>
  <c r="H306" i="32"/>
  <c r="F306" i="32"/>
  <c r="E306" i="32"/>
  <c r="D306" i="32"/>
  <c r="H305" i="32"/>
  <c r="F305" i="32"/>
  <c r="E305" i="32"/>
  <c r="D305" i="32"/>
  <c r="H304" i="32"/>
  <c r="F304" i="32"/>
  <c r="E304" i="32"/>
  <c r="D304" i="32"/>
  <c r="H303" i="32"/>
  <c r="F303" i="32"/>
  <c r="E303" i="32"/>
  <c r="D303" i="32"/>
  <c r="H302" i="32"/>
  <c r="F302" i="32"/>
  <c r="E302" i="32"/>
  <c r="D302" i="32"/>
  <c r="H301" i="32"/>
  <c r="F301" i="32"/>
  <c r="E301" i="32"/>
  <c r="D301" i="32"/>
  <c r="H300" i="32"/>
  <c r="F300" i="32"/>
  <c r="E300" i="32"/>
  <c r="D300" i="32"/>
  <c r="H299" i="32"/>
  <c r="F299" i="32"/>
  <c r="E299" i="32"/>
  <c r="D299" i="32"/>
  <c r="H298" i="32"/>
  <c r="F298" i="32"/>
  <c r="E298" i="32"/>
  <c r="D298" i="32"/>
  <c r="H297" i="32"/>
  <c r="F297" i="32"/>
  <c r="E297" i="32"/>
  <c r="D297" i="32"/>
  <c r="H296" i="32"/>
  <c r="F296" i="32"/>
  <c r="E296" i="32"/>
  <c r="D296" i="32"/>
  <c r="H295" i="32"/>
  <c r="F295" i="32"/>
  <c r="E295" i="32"/>
  <c r="D295" i="32"/>
  <c r="H294" i="32"/>
  <c r="F294" i="32"/>
  <c r="E294" i="32"/>
  <c r="D294" i="32"/>
  <c r="H293" i="32"/>
  <c r="F293" i="32"/>
  <c r="E293" i="32"/>
  <c r="D293" i="32"/>
  <c r="H292" i="32"/>
  <c r="F292" i="32"/>
  <c r="E292" i="32"/>
  <c r="D292" i="32"/>
  <c r="H291" i="32"/>
  <c r="F291" i="32"/>
  <c r="E291" i="32"/>
  <c r="D291" i="32"/>
  <c r="H290" i="32"/>
  <c r="F290" i="32"/>
  <c r="E290" i="32"/>
  <c r="D290" i="32"/>
  <c r="H289" i="32"/>
  <c r="F289" i="32"/>
  <c r="E289" i="32"/>
  <c r="D289" i="32"/>
  <c r="H288" i="32"/>
  <c r="F288" i="32"/>
  <c r="E288" i="32"/>
  <c r="D288" i="32"/>
  <c r="H287" i="32"/>
  <c r="F287" i="32"/>
  <c r="E287" i="32"/>
  <c r="D287" i="32"/>
  <c r="H286" i="32"/>
  <c r="F286" i="32"/>
  <c r="E286" i="32"/>
  <c r="D286" i="32"/>
  <c r="H285" i="32"/>
  <c r="F285" i="32"/>
  <c r="E285" i="32"/>
  <c r="D285" i="32"/>
  <c r="H284" i="32"/>
  <c r="F284" i="32"/>
  <c r="E284" i="32"/>
  <c r="D284" i="32"/>
  <c r="H283" i="32"/>
  <c r="F283" i="32"/>
  <c r="E283" i="32"/>
  <c r="D283" i="32"/>
  <c r="H282" i="32"/>
  <c r="F282" i="32"/>
  <c r="E282" i="32"/>
  <c r="D282" i="32"/>
  <c r="H281" i="32"/>
  <c r="F281" i="32"/>
  <c r="E281" i="32"/>
  <c r="D281" i="32"/>
  <c r="H280" i="32"/>
  <c r="F280" i="32"/>
  <c r="E280" i="32"/>
  <c r="D280" i="32"/>
  <c r="H279" i="32"/>
  <c r="F279" i="32"/>
  <c r="E279" i="32"/>
  <c r="D279" i="32"/>
  <c r="H278" i="32"/>
  <c r="F278" i="32"/>
  <c r="E278" i="32"/>
  <c r="D278" i="32"/>
  <c r="H277" i="32"/>
  <c r="F277" i="32"/>
  <c r="E277" i="32"/>
  <c r="D277" i="32"/>
  <c r="H276" i="32"/>
  <c r="F276" i="32"/>
  <c r="E276" i="32"/>
  <c r="D276" i="32"/>
  <c r="H275" i="32"/>
  <c r="F275" i="32"/>
  <c r="E275" i="32"/>
  <c r="D275" i="32"/>
  <c r="H274" i="32"/>
  <c r="F274" i="32"/>
  <c r="E274" i="32"/>
  <c r="D274" i="32"/>
  <c r="H273" i="32"/>
  <c r="F273" i="32"/>
  <c r="E273" i="32"/>
  <c r="D273" i="32"/>
  <c r="H272" i="32"/>
  <c r="F272" i="32"/>
  <c r="E272" i="32"/>
  <c r="D272" i="32"/>
  <c r="H271" i="32"/>
  <c r="F271" i="32"/>
  <c r="E271" i="32"/>
  <c r="D271" i="32"/>
  <c r="H270" i="32"/>
  <c r="F270" i="32"/>
  <c r="E270" i="32"/>
  <c r="D270" i="32"/>
  <c r="H269" i="32"/>
  <c r="F269" i="32"/>
  <c r="E269" i="32"/>
  <c r="D269" i="32"/>
  <c r="H268" i="32"/>
  <c r="F268" i="32"/>
  <c r="E268" i="32"/>
  <c r="D268" i="32"/>
  <c r="H267" i="32"/>
  <c r="F267" i="32"/>
  <c r="E267" i="32"/>
  <c r="D267" i="32"/>
  <c r="H266" i="32"/>
  <c r="F266" i="32"/>
  <c r="E266" i="32"/>
  <c r="D266" i="32"/>
  <c r="H265" i="32"/>
  <c r="F265" i="32"/>
  <c r="E265" i="32"/>
  <c r="D265" i="32"/>
  <c r="H264" i="32"/>
  <c r="F264" i="32"/>
  <c r="E264" i="32"/>
  <c r="D264" i="32"/>
  <c r="H263" i="32"/>
  <c r="F263" i="32"/>
  <c r="E263" i="32"/>
  <c r="D263" i="32"/>
  <c r="H262" i="32"/>
  <c r="F262" i="32"/>
  <c r="E262" i="32"/>
  <c r="D262" i="32"/>
  <c r="H261" i="32"/>
  <c r="F261" i="32"/>
  <c r="E261" i="32"/>
  <c r="D261" i="32"/>
  <c r="H260" i="32"/>
  <c r="F260" i="32"/>
  <c r="E260" i="32"/>
  <c r="D260" i="32"/>
  <c r="H259" i="32"/>
  <c r="F259" i="32"/>
  <c r="E259" i="32"/>
  <c r="D259" i="32"/>
  <c r="H258" i="32"/>
  <c r="F258" i="32"/>
  <c r="E258" i="32"/>
  <c r="D258" i="32"/>
  <c r="H257" i="32"/>
  <c r="F257" i="32"/>
  <c r="E257" i="32"/>
  <c r="D257" i="32"/>
  <c r="H256" i="32"/>
  <c r="F256" i="32"/>
  <c r="E256" i="32"/>
  <c r="D256" i="32"/>
  <c r="H255" i="32"/>
  <c r="F255" i="32"/>
  <c r="E255" i="32"/>
  <c r="D255" i="32"/>
  <c r="H254" i="32"/>
  <c r="F254" i="32"/>
  <c r="E254" i="32"/>
  <c r="D254" i="32"/>
  <c r="H253" i="32"/>
  <c r="F253" i="32"/>
  <c r="E253" i="32"/>
  <c r="D253" i="32"/>
  <c r="H252" i="32"/>
  <c r="F252" i="32"/>
  <c r="E252" i="32"/>
  <c r="D252" i="32"/>
  <c r="H251" i="32"/>
  <c r="F251" i="32"/>
  <c r="E251" i="32"/>
  <c r="D251" i="32"/>
  <c r="H250" i="32"/>
  <c r="F250" i="32"/>
  <c r="E250" i="32"/>
  <c r="D250" i="32"/>
  <c r="H249" i="32"/>
  <c r="F249" i="32"/>
  <c r="E249" i="32"/>
  <c r="D249" i="32"/>
  <c r="H248" i="32"/>
  <c r="F248" i="32"/>
  <c r="E248" i="32"/>
  <c r="D248" i="32"/>
  <c r="H247" i="32"/>
  <c r="F247" i="32"/>
  <c r="E247" i="32"/>
  <c r="D247" i="32"/>
  <c r="H246" i="32"/>
  <c r="F246" i="32"/>
  <c r="E246" i="32"/>
  <c r="D246" i="32"/>
  <c r="H245" i="32"/>
  <c r="F245" i="32"/>
  <c r="E245" i="32"/>
  <c r="D245" i="32"/>
  <c r="H244" i="32"/>
  <c r="F244" i="32"/>
  <c r="E244" i="32"/>
  <c r="D244" i="32"/>
  <c r="H243" i="32"/>
  <c r="F243" i="32"/>
  <c r="E243" i="32"/>
  <c r="D243" i="32"/>
  <c r="H242" i="32"/>
  <c r="F242" i="32"/>
  <c r="E242" i="32"/>
  <c r="D242" i="32"/>
  <c r="H241" i="32"/>
  <c r="F241" i="32"/>
  <c r="E241" i="32"/>
  <c r="D241" i="32"/>
  <c r="H240" i="32"/>
  <c r="F240" i="32"/>
  <c r="E240" i="32"/>
  <c r="D240" i="32"/>
  <c r="H239" i="32"/>
  <c r="F239" i="32"/>
  <c r="E239" i="32"/>
  <c r="D239" i="32"/>
  <c r="H238" i="32"/>
  <c r="F238" i="32"/>
  <c r="E238" i="32"/>
  <c r="D238" i="32"/>
  <c r="H237" i="32"/>
  <c r="F237" i="32"/>
  <c r="E237" i="32"/>
  <c r="D237" i="32"/>
  <c r="H236" i="32"/>
  <c r="F236" i="32"/>
  <c r="E236" i="32"/>
  <c r="D236" i="32"/>
  <c r="H235" i="32"/>
  <c r="F235" i="32"/>
  <c r="E235" i="32"/>
  <c r="D235" i="32"/>
  <c r="H234" i="32"/>
  <c r="F234" i="32"/>
  <c r="E234" i="32"/>
  <c r="D234" i="32"/>
  <c r="H233" i="32"/>
  <c r="F233" i="32"/>
  <c r="E233" i="32"/>
  <c r="D233" i="32"/>
  <c r="H232" i="32"/>
  <c r="F232" i="32"/>
  <c r="E232" i="32"/>
  <c r="D232" i="32"/>
  <c r="H231" i="32"/>
  <c r="F231" i="32"/>
  <c r="E231" i="32"/>
  <c r="D231" i="32"/>
  <c r="H230" i="32"/>
  <c r="F230" i="32"/>
  <c r="E230" i="32"/>
  <c r="D230" i="32"/>
  <c r="H229" i="32"/>
  <c r="F229" i="32"/>
  <c r="E229" i="32"/>
  <c r="D229" i="32"/>
  <c r="H228" i="32"/>
  <c r="F228" i="32"/>
  <c r="E228" i="32"/>
  <c r="D228" i="32"/>
  <c r="H227" i="32"/>
  <c r="F227" i="32"/>
  <c r="E227" i="32"/>
  <c r="D227" i="32"/>
  <c r="H226" i="32"/>
  <c r="F226" i="32"/>
  <c r="E226" i="32"/>
  <c r="D226" i="32"/>
  <c r="H225" i="32"/>
  <c r="F225" i="32"/>
  <c r="E225" i="32"/>
  <c r="D225" i="32"/>
  <c r="H224" i="32"/>
  <c r="F224" i="32"/>
  <c r="E224" i="32"/>
  <c r="D224" i="32"/>
  <c r="H223" i="32"/>
  <c r="F223" i="32"/>
  <c r="E223" i="32"/>
  <c r="D223" i="32"/>
  <c r="H222" i="32"/>
  <c r="F222" i="32"/>
  <c r="E222" i="32"/>
  <c r="D222" i="32"/>
  <c r="H221" i="32"/>
  <c r="F221" i="32"/>
  <c r="E221" i="32"/>
  <c r="D221" i="32"/>
  <c r="H220" i="32"/>
  <c r="F220" i="32"/>
  <c r="E220" i="32"/>
  <c r="D220" i="32"/>
  <c r="H219" i="32"/>
  <c r="F219" i="32"/>
  <c r="E219" i="32"/>
  <c r="D219" i="32"/>
  <c r="H218" i="32"/>
  <c r="F218" i="32"/>
  <c r="E218" i="32"/>
  <c r="D218" i="32"/>
  <c r="H217" i="32"/>
  <c r="F217" i="32"/>
  <c r="E217" i="32"/>
  <c r="D217" i="32"/>
  <c r="H216" i="32"/>
  <c r="F216" i="32"/>
  <c r="E216" i="32"/>
  <c r="D216" i="32"/>
  <c r="H215" i="32"/>
  <c r="F215" i="32"/>
  <c r="E215" i="32"/>
  <c r="D215" i="32"/>
  <c r="H214" i="32"/>
  <c r="F214" i="32"/>
  <c r="E214" i="32"/>
  <c r="D214" i="32"/>
  <c r="H213" i="32"/>
  <c r="F213" i="32"/>
  <c r="E213" i="32"/>
  <c r="D213" i="32"/>
  <c r="H212" i="32"/>
  <c r="F212" i="32"/>
  <c r="E212" i="32"/>
  <c r="D212" i="32"/>
  <c r="H211" i="32"/>
  <c r="F211" i="32"/>
  <c r="E211" i="32"/>
  <c r="D211" i="32"/>
  <c r="H210" i="32"/>
  <c r="F210" i="32"/>
  <c r="E210" i="32"/>
  <c r="D210" i="32"/>
  <c r="H209" i="32"/>
  <c r="F209" i="32"/>
  <c r="E209" i="32"/>
  <c r="D209" i="32"/>
  <c r="H208" i="32"/>
  <c r="F208" i="32"/>
  <c r="E208" i="32"/>
  <c r="D208" i="32"/>
  <c r="H207" i="32"/>
  <c r="F207" i="32"/>
  <c r="E207" i="32"/>
  <c r="D207" i="32"/>
  <c r="H206" i="32"/>
  <c r="F206" i="32"/>
  <c r="E206" i="32"/>
  <c r="D206" i="32"/>
  <c r="H205" i="32"/>
  <c r="F205" i="32"/>
  <c r="E205" i="32"/>
  <c r="D205" i="32"/>
  <c r="H204" i="32"/>
  <c r="F204" i="32"/>
  <c r="E204" i="32"/>
  <c r="D204" i="32"/>
  <c r="H203" i="32"/>
  <c r="F203" i="32"/>
  <c r="E203" i="32"/>
  <c r="D203" i="32"/>
  <c r="H202" i="32"/>
  <c r="F202" i="32"/>
  <c r="E202" i="32"/>
  <c r="D202" i="32"/>
  <c r="H201" i="32"/>
  <c r="F201" i="32"/>
  <c r="E201" i="32"/>
  <c r="D201" i="32"/>
  <c r="H200" i="32"/>
  <c r="F200" i="32"/>
  <c r="E200" i="32"/>
  <c r="D200" i="32"/>
  <c r="H199" i="32"/>
  <c r="F199" i="32"/>
  <c r="E199" i="32"/>
  <c r="D199" i="32"/>
  <c r="H198" i="32"/>
  <c r="F198" i="32"/>
  <c r="E198" i="32"/>
  <c r="D198" i="32"/>
  <c r="H197" i="32"/>
  <c r="F197" i="32"/>
  <c r="E197" i="32"/>
  <c r="D197" i="32"/>
  <c r="H196" i="32"/>
  <c r="F196" i="32"/>
  <c r="E196" i="32"/>
  <c r="D196" i="32"/>
  <c r="H195" i="32"/>
  <c r="F195" i="32"/>
  <c r="E195" i="32"/>
  <c r="D195" i="32"/>
  <c r="H194" i="32"/>
  <c r="F194" i="32"/>
  <c r="E194" i="32"/>
  <c r="D194" i="32"/>
  <c r="H193" i="32"/>
  <c r="F193" i="32"/>
  <c r="E193" i="32"/>
  <c r="D193" i="32"/>
  <c r="H192" i="32"/>
  <c r="F192" i="32"/>
  <c r="E192" i="32"/>
  <c r="D192" i="32"/>
  <c r="H191" i="32"/>
  <c r="F191" i="32"/>
  <c r="E191" i="32"/>
  <c r="D191" i="32"/>
  <c r="H190" i="32"/>
  <c r="F190" i="32"/>
  <c r="E190" i="32"/>
  <c r="D190" i="32"/>
  <c r="H189" i="32"/>
  <c r="F189" i="32"/>
  <c r="E189" i="32"/>
  <c r="D189" i="32"/>
  <c r="H188" i="32"/>
  <c r="F188" i="32"/>
  <c r="E188" i="32"/>
  <c r="D188" i="32"/>
  <c r="H187" i="32"/>
  <c r="F187" i="32"/>
  <c r="E187" i="32"/>
  <c r="D187" i="32"/>
  <c r="H186" i="32"/>
  <c r="F186" i="32"/>
  <c r="E186" i="32"/>
  <c r="D186" i="32"/>
  <c r="H185" i="32"/>
  <c r="F185" i="32"/>
  <c r="E185" i="32"/>
  <c r="D185" i="32"/>
  <c r="H184" i="32"/>
  <c r="F184" i="32"/>
  <c r="E184" i="32"/>
  <c r="D184" i="32"/>
  <c r="H183" i="32"/>
  <c r="F183" i="32"/>
  <c r="E183" i="32"/>
  <c r="D183" i="32"/>
  <c r="H182" i="32"/>
  <c r="F182" i="32"/>
  <c r="E182" i="32"/>
  <c r="D182" i="32"/>
  <c r="H181" i="32"/>
  <c r="F181" i="32"/>
  <c r="E181" i="32"/>
  <c r="D181" i="32"/>
  <c r="H180" i="32"/>
  <c r="F180" i="32"/>
  <c r="E180" i="32"/>
  <c r="D180" i="32"/>
  <c r="H179" i="32"/>
  <c r="F179" i="32"/>
  <c r="E179" i="32"/>
  <c r="D179" i="32"/>
  <c r="H178" i="32"/>
  <c r="F178" i="32"/>
  <c r="E178" i="32"/>
  <c r="D178" i="32"/>
  <c r="H177" i="32"/>
  <c r="F177" i="32"/>
  <c r="E177" i="32"/>
  <c r="D177" i="32"/>
  <c r="H176" i="32"/>
  <c r="F176" i="32"/>
  <c r="E176" i="32"/>
  <c r="D176" i="32"/>
  <c r="H175" i="32"/>
  <c r="F175" i="32"/>
  <c r="E175" i="32"/>
  <c r="D175" i="32"/>
  <c r="H174" i="32"/>
  <c r="F174" i="32"/>
  <c r="E174" i="32"/>
  <c r="D174" i="32"/>
  <c r="H173" i="32"/>
  <c r="F173" i="32"/>
  <c r="E173" i="32"/>
  <c r="D173" i="32"/>
  <c r="H172" i="32"/>
  <c r="F172" i="32"/>
  <c r="E172" i="32"/>
  <c r="D172" i="32"/>
  <c r="H171" i="32"/>
  <c r="F171" i="32"/>
  <c r="E171" i="32"/>
  <c r="D171" i="32"/>
  <c r="H170" i="32"/>
  <c r="F170" i="32"/>
  <c r="E170" i="32"/>
  <c r="D170" i="32"/>
  <c r="H169" i="32"/>
  <c r="F169" i="32"/>
  <c r="E169" i="32"/>
  <c r="D169" i="32"/>
  <c r="H168" i="32"/>
  <c r="F168" i="32"/>
  <c r="E168" i="32"/>
  <c r="D168" i="32"/>
  <c r="H167" i="32"/>
  <c r="F167" i="32"/>
  <c r="E167" i="32"/>
  <c r="D167" i="32"/>
  <c r="H166" i="32"/>
  <c r="F166" i="32"/>
  <c r="E166" i="32"/>
  <c r="D166" i="32"/>
  <c r="H165" i="32"/>
  <c r="F165" i="32"/>
  <c r="E165" i="32"/>
  <c r="D165" i="32"/>
  <c r="H164" i="32"/>
  <c r="F164" i="32"/>
  <c r="E164" i="32"/>
  <c r="D164" i="32"/>
  <c r="H163" i="32"/>
  <c r="F163" i="32"/>
  <c r="E163" i="32"/>
  <c r="D163" i="32"/>
  <c r="H162" i="32"/>
  <c r="F162" i="32"/>
  <c r="E162" i="32"/>
  <c r="D162" i="32"/>
  <c r="H161" i="32"/>
  <c r="F161" i="32"/>
  <c r="E161" i="32"/>
  <c r="D161" i="32"/>
  <c r="H160" i="32"/>
  <c r="F160" i="32"/>
  <c r="E160" i="32"/>
  <c r="D160" i="32"/>
  <c r="H159" i="32"/>
  <c r="F159" i="32"/>
  <c r="E159" i="32"/>
  <c r="D159" i="32"/>
  <c r="H158" i="32"/>
  <c r="F158" i="32"/>
  <c r="E158" i="32"/>
  <c r="D158" i="32"/>
  <c r="H157" i="32"/>
  <c r="F157" i="32"/>
  <c r="E157" i="32"/>
  <c r="D157" i="32"/>
  <c r="H156" i="32"/>
  <c r="F156" i="32"/>
  <c r="E156" i="32"/>
  <c r="D156" i="32"/>
  <c r="H155" i="32"/>
  <c r="F155" i="32"/>
  <c r="E155" i="32"/>
  <c r="D155" i="32"/>
  <c r="H154" i="32"/>
  <c r="F154" i="32"/>
  <c r="E154" i="32"/>
  <c r="D154" i="32"/>
  <c r="H153" i="32"/>
  <c r="F153" i="32"/>
  <c r="E153" i="32"/>
  <c r="D153" i="32"/>
  <c r="H152" i="32"/>
  <c r="F152" i="32"/>
  <c r="E152" i="32"/>
  <c r="D152" i="32"/>
  <c r="H151" i="32"/>
  <c r="F151" i="32"/>
  <c r="E151" i="32"/>
  <c r="D151" i="32"/>
  <c r="H150" i="32"/>
  <c r="F150" i="32"/>
  <c r="E150" i="32"/>
  <c r="D150" i="32"/>
  <c r="H149" i="32"/>
  <c r="F149" i="32"/>
  <c r="E149" i="32"/>
  <c r="D149" i="32"/>
  <c r="H148" i="32"/>
  <c r="F148" i="32"/>
  <c r="E148" i="32"/>
  <c r="D148" i="32"/>
  <c r="H147" i="32"/>
  <c r="F147" i="32"/>
  <c r="E147" i="32"/>
  <c r="D147" i="32"/>
  <c r="H146" i="32"/>
  <c r="F146" i="32"/>
  <c r="E146" i="32"/>
  <c r="D146" i="32"/>
  <c r="H145" i="32"/>
  <c r="F145" i="32"/>
  <c r="E145" i="32"/>
  <c r="D145" i="32"/>
  <c r="H144" i="32"/>
  <c r="F144" i="32"/>
  <c r="E144" i="32"/>
  <c r="D144" i="32"/>
  <c r="H143" i="32"/>
  <c r="F143" i="32"/>
  <c r="E143" i="32"/>
  <c r="D143" i="32"/>
  <c r="H142" i="32"/>
  <c r="F142" i="32"/>
  <c r="E142" i="32"/>
  <c r="D142" i="32"/>
  <c r="H141" i="32"/>
  <c r="F141" i="32"/>
  <c r="E141" i="32"/>
  <c r="D141" i="32"/>
  <c r="H140" i="32"/>
  <c r="F140" i="32"/>
  <c r="E140" i="32"/>
  <c r="D140" i="32"/>
  <c r="H139" i="32"/>
  <c r="F139" i="32"/>
  <c r="E139" i="32"/>
  <c r="D139" i="32"/>
  <c r="H138" i="32"/>
  <c r="F138" i="32"/>
  <c r="E138" i="32"/>
  <c r="D138" i="32"/>
  <c r="H137" i="32"/>
  <c r="F137" i="32"/>
  <c r="E137" i="32"/>
  <c r="D137" i="32"/>
  <c r="H136" i="32"/>
  <c r="F136" i="32"/>
  <c r="E136" i="32"/>
  <c r="D136" i="32"/>
  <c r="H135" i="32"/>
  <c r="F135" i="32"/>
  <c r="E135" i="32"/>
  <c r="D135" i="32"/>
  <c r="H134" i="32"/>
  <c r="F134" i="32"/>
  <c r="E134" i="32"/>
  <c r="D134" i="32"/>
  <c r="H133" i="32"/>
  <c r="F133" i="32"/>
  <c r="E133" i="32"/>
  <c r="D133" i="32"/>
  <c r="H132" i="32"/>
  <c r="F132" i="32"/>
  <c r="E132" i="32"/>
  <c r="D132" i="32"/>
  <c r="H131" i="32"/>
  <c r="F131" i="32"/>
  <c r="E131" i="32"/>
  <c r="D131" i="32"/>
  <c r="H130" i="32"/>
  <c r="F130" i="32"/>
  <c r="E130" i="32"/>
  <c r="D130" i="32"/>
  <c r="H129" i="32"/>
  <c r="F129" i="32"/>
  <c r="E129" i="32"/>
  <c r="D129" i="32"/>
  <c r="H128" i="32"/>
  <c r="F128" i="32"/>
  <c r="E128" i="32"/>
  <c r="D128" i="32"/>
  <c r="H127" i="32"/>
  <c r="F127" i="32"/>
  <c r="E127" i="32"/>
  <c r="D127" i="32"/>
  <c r="H126" i="32"/>
  <c r="F126" i="32"/>
  <c r="E126" i="32"/>
  <c r="D126" i="32"/>
  <c r="H125" i="32"/>
  <c r="F125" i="32"/>
  <c r="E125" i="32"/>
  <c r="D125" i="32"/>
  <c r="H124" i="32"/>
  <c r="F124" i="32"/>
  <c r="E124" i="32"/>
  <c r="D124" i="32"/>
  <c r="H123" i="32"/>
  <c r="F123" i="32"/>
  <c r="E123" i="32"/>
  <c r="D123" i="32"/>
  <c r="H122" i="32"/>
  <c r="F122" i="32"/>
  <c r="E122" i="32"/>
  <c r="D122" i="32"/>
  <c r="H121" i="32"/>
  <c r="F121" i="32"/>
  <c r="E121" i="32"/>
  <c r="D121" i="32"/>
  <c r="H120" i="32"/>
  <c r="F120" i="32"/>
  <c r="E120" i="32"/>
  <c r="D120" i="32"/>
  <c r="H119" i="32"/>
  <c r="F119" i="32"/>
  <c r="E119" i="32"/>
  <c r="D119" i="32"/>
  <c r="H118" i="32"/>
  <c r="F118" i="32"/>
  <c r="E118" i="32"/>
  <c r="D118" i="32"/>
  <c r="H117" i="32"/>
  <c r="F117" i="32"/>
  <c r="E117" i="32"/>
  <c r="D117" i="32"/>
  <c r="H116" i="32"/>
  <c r="F116" i="32"/>
  <c r="E116" i="32"/>
  <c r="D116" i="32"/>
  <c r="H115" i="32"/>
  <c r="F115" i="32"/>
  <c r="E115" i="32"/>
  <c r="D115" i="32"/>
  <c r="H114" i="32"/>
  <c r="F114" i="32"/>
  <c r="E114" i="32"/>
  <c r="D114" i="32"/>
  <c r="H113" i="32"/>
  <c r="F113" i="32"/>
  <c r="E113" i="32"/>
  <c r="D113" i="32"/>
  <c r="H112" i="32"/>
  <c r="F112" i="32"/>
  <c r="E112" i="32"/>
  <c r="D112" i="32"/>
  <c r="H111" i="32"/>
  <c r="F111" i="32"/>
  <c r="E111" i="32"/>
  <c r="D111" i="32"/>
  <c r="H110" i="32"/>
  <c r="F110" i="32"/>
  <c r="E110" i="32"/>
  <c r="D110" i="32"/>
  <c r="H109" i="32"/>
  <c r="F109" i="32"/>
  <c r="E109" i="32"/>
  <c r="D109" i="32"/>
  <c r="H108" i="32"/>
  <c r="F108" i="32"/>
  <c r="E108" i="32"/>
  <c r="D108" i="32"/>
  <c r="H107" i="32"/>
  <c r="F107" i="32"/>
  <c r="E107" i="32"/>
  <c r="D107" i="32"/>
  <c r="H106" i="32"/>
  <c r="F106" i="32"/>
  <c r="E106" i="32"/>
  <c r="D106" i="32"/>
  <c r="H105" i="32"/>
  <c r="F105" i="32"/>
  <c r="E105" i="32"/>
  <c r="D105" i="32"/>
  <c r="H104" i="32"/>
  <c r="F104" i="32"/>
  <c r="E104" i="32"/>
  <c r="D104" i="32"/>
  <c r="H103" i="32"/>
  <c r="F103" i="32"/>
  <c r="E103" i="32"/>
  <c r="D103" i="32"/>
  <c r="H102" i="32"/>
  <c r="F102" i="32"/>
  <c r="E102" i="32"/>
  <c r="D102" i="32"/>
  <c r="H101" i="32"/>
  <c r="F101" i="32"/>
  <c r="E101" i="32"/>
  <c r="D101" i="32"/>
  <c r="H100" i="32"/>
  <c r="F100" i="32"/>
  <c r="E100" i="32"/>
  <c r="D100" i="32"/>
  <c r="H99" i="32"/>
  <c r="F99" i="32"/>
  <c r="E99" i="32"/>
  <c r="D99" i="32"/>
  <c r="H98" i="32"/>
  <c r="F98" i="32"/>
  <c r="E98" i="32"/>
  <c r="D98" i="32"/>
  <c r="H97" i="32"/>
  <c r="F97" i="32"/>
  <c r="E97" i="32"/>
  <c r="D97" i="32"/>
  <c r="H96" i="32"/>
  <c r="F96" i="32"/>
  <c r="E96" i="32"/>
  <c r="D96" i="32"/>
  <c r="H95" i="32"/>
  <c r="F95" i="32"/>
  <c r="E95" i="32"/>
  <c r="D95" i="32"/>
  <c r="H94" i="32"/>
  <c r="F94" i="32"/>
  <c r="E94" i="32"/>
  <c r="D94" i="32"/>
  <c r="H93" i="32"/>
  <c r="F93" i="32"/>
  <c r="E93" i="32"/>
  <c r="D93" i="32"/>
  <c r="H92" i="32"/>
  <c r="F92" i="32"/>
  <c r="E92" i="32"/>
  <c r="D92" i="32"/>
  <c r="H91" i="32"/>
  <c r="F91" i="32"/>
  <c r="E91" i="32"/>
  <c r="D91" i="32"/>
  <c r="H90" i="32"/>
  <c r="F90" i="32"/>
  <c r="E90" i="32"/>
  <c r="D90" i="32"/>
  <c r="H89" i="32"/>
  <c r="F89" i="32"/>
  <c r="E89" i="32"/>
  <c r="D89" i="32"/>
  <c r="H88" i="32"/>
  <c r="F88" i="32"/>
  <c r="E88" i="32"/>
  <c r="D88" i="32"/>
  <c r="H87" i="32"/>
  <c r="F87" i="32"/>
  <c r="E87" i="32"/>
  <c r="D87" i="32"/>
  <c r="H86" i="32"/>
  <c r="F86" i="32"/>
  <c r="E86" i="32"/>
  <c r="D86" i="32"/>
  <c r="H85" i="32"/>
  <c r="F85" i="32"/>
  <c r="E85" i="32"/>
  <c r="D85" i="32"/>
  <c r="H84" i="32"/>
  <c r="F84" i="32"/>
  <c r="E84" i="32"/>
  <c r="D84" i="32"/>
  <c r="H83" i="32"/>
  <c r="F83" i="32"/>
  <c r="E83" i="32"/>
  <c r="D83" i="32"/>
  <c r="H82" i="32"/>
  <c r="F82" i="32"/>
  <c r="E82" i="32"/>
  <c r="D82" i="32"/>
  <c r="H81" i="32"/>
  <c r="F81" i="32"/>
  <c r="E81" i="32"/>
  <c r="D81" i="32"/>
  <c r="H80" i="32"/>
  <c r="F80" i="32"/>
  <c r="E80" i="32"/>
  <c r="D80" i="32"/>
  <c r="H79" i="32"/>
  <c r="F79" i="32"/>
  <c r="E79" i="32"/>
  <c r="D79" i="32"/>
  <c r="H78" i="32"/>
  <c r="F78" i="32"/>
  <c r="E78" i="32"/>
  <c r="D78" i="32"/>
  <c r="H77" i="32"/>
  <c r="F77" i="32"/>
  <c r="E77" i="32"/>
  <c r="D77" i="32"/>
  <c r="H76" i="32"/>
  <c r="F76" i="32"/>
  <c r="E76" i="32"/>
  <c r="D76" i="32"/>
  <c r="H75" i="32"/>
  <c r="F75" i="32"/>
  <c r="E75" i="32"/>
  <c r="D75" i="32"/>
  <c r="H74" i="32"/>
  <c r="F74" i="32"/>
  <c r="E74" i="32"/>
  <c r="D74" i="32"/>
  <c r="H73" i="32"/>
  <c r="F73" i="32"/>
  <c r="E73" i="32"/>
  <c r="D73" i="32"/>
  <c r="H72" i="32"/>
  <c r="F72" i="32"/>
  <c r="E72" i="32"/>
  <c r="D72" i="32"/>
  <c r="H71" i="32"/>
  <c r="F71" i="32"/>
  <c r="E71" i="32"/>
  <c r="D71" i="32"/>
  <c r="H70" i="32"/>
  <c r="F70" i="32"/>
  <c r="E70" i="32"/>
  <c r="D70" i="32"/>
  <c r="H69" i="32"/>
  <c r="F69" i="32"/>
  <c r="E69" i="32"/>
  <c r="D69" i="32"/>
  <c r="H68" i="32"/>
  <c r="F68" i="32"/>
  <c r="E68" i="32"/>
  <c r="D68" i="32"/>
  <c r="H67" i="32"/>
  <c r="F67" i="32"/>
  <c r="E67" i="32"/>
  <c r="D67" i="32"/>
  <c r="H66" i="32"/>
  <c r="F66" i="32"/>
  <c r="E66" i="32"/>
  <c r="D66" i="32"/>
  <c r="H65" i="32"/>
  <c r="F65" i="32"/>
  <c r="E65" i="32"/>
  <c r="D65" i="32"/>
  <c r="H64" i="32"/>
  <c r="F64" i="32"/>
  <c r="E64" i="32"/>
  <c r="D64" i="32"/>
  <c r="H63" i="32"/>
  <c r="F63" i="32"/>
  <c r="E63" i="32"/>
  <c r="D63" i="32"/>
  <c r="H62" i="32"/>
  <c r="F62" i="32"/>
  <c r="E62" i="32"/>
  <c r="D62" i="32"/>
  <c r="H61" i="32"/>
  <c r="F61" i="32"/>
  <c r="E61" i="32"/>
  <c r="D61" i="32"/>
  <c r="H60" i="32"/>
  <c r="F60" i="32"/>
  <c r="E60" i="32"/>
  <c r="D60" i="32"/>
  <c r="H59" i="32"/>
  <c r="F59" i="32"/>
  <c r="E59" i="32"/>
  <c r="D59" i="32"/>
  <c r="H58" i="32"/>
  <c r="F58" i="32"/>
  <c r="E58" i="32"/>
  <c r="D58" i="32"/>
  <c r="H57" i="32"/>
  <c r="F57" i="32"/>
  <c r="E57" i="32"/>
  <c r="D57" i="32"/>
  <c r="H56" i="32"/>
  <c r="F56" i="32"/>
  <c r="E56" i="32"/>
  <c r="D56" i="32"/>
  <c r="H55" i="32"/>
  <c r="F55" i="32"/>
  <c r="E55" i="32"/>
  <c r="D55" i="32"/>
  <c r="H54" i="32"/>
  <c r="F54" i="32"/>
  <c r="E54" i="32"/>
  <c r="D54" i="32"/>
  <c r="H53" i="32"/>
  <c r="F53" i="32"/>
  <c r="E53" i="32"/>
  <c r="D53" i="32"/>
  <c r="H52" i="32"/>
  <c r="F52" i="32"/>
  <c r="E52" i="32"/>
  <c r="D52" i="32"/>
  <c r="H51" i="32"/>
  <c r="F51" i="32"/>
  <c r="E51" i="32"/>
  <c r="D51" i="32"/>
  <c r="H50" i="32"/>
  <c r="F50" i="32"/>
  <c r="E50" i="32"/>
  <c r="D50" i="32"/>
  <c r="H49" i="32"/>
  <c r="F49" i="32"/>
  <c r="E49" i="32"/>
  <c r="D49" i="32"/>
  <c r="H48" i="32"/>
  <c r="F48" i="32"/>
  <c r="E48" i="32"/>
  <c r="D48" i="32"/>
  <c r="H47" i="32"/>
  <c r="F47" i="32"/>
  <c r="E47" i="32"/>
  <c r="D47" i="32"/>
  <c r="H46" i="32"/>
  <c r="F46" i="32"/>
  <c r="E46" i="32"/>
  <c r="D46" i="32"/>
  <c r="H45" i="32"/>
  <c r="F45" i="32"/>
  <c r="E45" i="32"/>
  <c r="D45" i="32"/>
  <c r="H44" i="32"/>
  <c r="F44" i="32"/>
  <c r="E44" i="32"/>
  <c r="D44" i="32"/>
  <c r="H43" i="32"/>
  <c r="F43" i="32"/>
  <c r="E43" i="32"/>
  <c r="D43" i="32"/>
  <c r="H42" i="32"/>
  <c r="F42" i="32"/>
  <c r="E42" i="32"/>
  <c r="D42" i="32"/>
  <c r="H41" i="32"/>
  <c r="F41" i="32"/>
  <c r="E41" i="32"/>
  <c r="D41" i="32"/>
  <c r="H40" i="32"/>
  <c r="F40" i="32"/>
  <c r="E40" i="32"/>
  <c r="D40" i="32"/>
  <c r="H39" i="32"/>
  <c r="F39" i="32"/>
  <c r="E39" i="32"/>
  <c r="D39" i="32"/>
  <c r="H38" i="32"/>
  <c r="F38" i="32"/>
  <c r="E38" i="32"/>
  <c r="D38" i="32"/>
  <c r="H37" i="32"/>
  <c r="F37" i="32"/>
  <c r="E37" i="32"/>
  <c r="D37" i="32"/>
  <c r="H36" i="32"/>
  <c r="F36" i="32"/>
  <c r="E36" i="32"/>
  <c r="D36" i="32"/>
  <c r="H35" i="32"/>
  <c r="F35" i="32"/>
  <c r="E35" i="32"/>
  <c r="D35" i="32"/>
  <c r="H34" i="32"/>
  <c r="F34" i="32"/>
  <c r="E34" i="32"/>
  <c r="D34" i="32"/>
  <c r="H33" i="32"/>
  <c r="F33" i="32"/>
  <c r="E33" i="32"/>
  <c r="D33" i="32"/>
  <c r="H32" i="32"/>
  <c r="F32" i="32"/>
  <c r="E32" i="32"/>
  <c r="D32" i="32"/>
  <c r="H31" i="32"/>
  <c r="F31" i="32"/>
  <c r="E31" i="32"/>
  <c r="D31" i="32"/>
  <c r="H30" i="32"/>
  <c r="F30" i="32"/>
  <c r="E30" i="32"/>
  <c r="D30" i="32"/>
  <c r="H29" i="32"/>
  <c r="F29" i="32"/>
  <c r="E29" i="32"/>
  <c r="D29" i="32"/>
  <c r="H28" i="32"/>
  <c r="F28" i="32"/>
  <c r="E28" i="32"/>
  <c r="D28" i="32"/>
  <c r="H27" i="32"/>
  <c r="F27" i="32"/>
  <c r="E27" i="32"/>
  <c r="D27" i="32"/>
  <c r="H26" i="32"/>
  <c r="F26" i="32"/>
  <c r="E26" i="32"/>
  <c r="D26" i="32"/>
  <c r="H25" i="32"/>
  <c r="F25" i="32"/>
  <c r="E25" i="32"/>
  <c r="D25" i="32"/>
  <c r="H24" i="32"/>
  <c r="F24" i="32"/>
  <c r="E24" i="32"/>
  <c r="D24" i="32"/>
  <c r="H23" i="32"/>
  <c r="F23" i="32"/>
  <c r="E23" i="32"/>
  <c r="D23" i="32"/>
  <c r="H22" i="32"/>
  <c r="F22" i="32"/>
  <c r="E22" i="32"/>
  <c r="D22" i="32"/>
  <c r="H21" i="32"/>
  <c r="F21" i="32"/>
  <c r="E21" i="32"/>
  <c r="D21" i="32"/>
  <c r="H20" i="32"/>
  <c r="F20" i="32"/>
  <c r="E20" i="32"/>
  <c r="D20" i="32"/>
  <c r="H19" i="32"/>
  <c r="F19" i="32"/>
  <c r="E19" i="32"/>
  <c r="D19" i="32"/>
  <c r="H18" i="32"/>
  <c r="F18" i="32"/>
  <c r="E18" i="32"/>
  <c r="D18" i="32"/>
  <c r="H17" i="32"/>
  <c r="F17" i="32"/>
  <c r="E17" i="32"/>
  <c r="D17" i="32"/>
  <c r="H16" i="32"/>
  <c r="F16" i="32"/>
  <c r="E16" i="32"/>
  <c r="D16" i="32"/>
  <c r="H15" i="32"/>
  <c r="F15" i="32"/>
  <c r="E15" i="32"/>
  <c r="D15" i="32"/>
  <c r="H14" i="32"/>
  <c r="F14" i="32"/>
  <c r="E14" i="32"/>
  <c r="D14" i="32"/>
  <c r="H13" i="32"/>
  <c r="F13" i="32"/>
  <c r="E13" i="32"/>
  <c r="D13" i="32"/>
  <c r="H12" i="32"/>
  <c r="F12" i="32"/>
  <c r="E12" i="32"/>
  <c r="D12" i="32"/>
  <c r="H11" i="32"/>
  <c r="F11" i="32"/>
  <c r="E11" i="32"/>
  <c r="D11" i="32"/>
  <c r="H10" i="32"/>
  <c r="F10" i="32"/>
  <c r="E10" i="32"/>
  <c r="D10" i="32"/>
  <c r="H9" i="32"/>
  <c r="F9" i="32"/>
  <c r="E9" i="32"/>
  <c r="D9" i="32"/>
  <c r="H8" i="32"/>
  <c r="F8" i="32"/>
  <c r="E8" i="32"/>
  <c r="D8" i="32"/>
  <c r="H7" i="32"/>
  <c r="F7" i="32"/>
  <c r="E7" i="32"/>
  <c r="D7" i="32"/>
  <c r="H6" i="32"/>
  <c r="F6" i="32"/>
  <c r="E6" i="32"/>
  <c r="D6" i="32"/>
  <c r="H5" i="32"/>
  <c r="F5" i="32"/>
  <c r="E5" i="32"/>
  <c r="D5" i="32"/>
  <c r="H4" i="32"/>
  <c r="F4" i="32"/>
  <c r="E4" i="32"/>
  <c r="D4" i="32"/>
  <c r="H3" i="32"/>
  <c r="F3" i="32"/>
  <c r="E3" i="32"/>
  <c r="D3" i="32"/>
  <c r="H2" i="32"/>
  <c r="F2" i="32"/>
  <c r="E2" i="32"/>
  <c r="D2" i="32"/>
  <c r="I6" i="32" l="1"/>
  <c r="I10" i="32"/>
  <c r="I9" i="32"/>
  <c r="I181" i="32"/>
  <c r="I3" i="32"/>
  <c r="A8" i="33"/>
  <c r="A5" i="2"/>
  <c r="I15" i="32"/>
  <c r="I54" i="32"/>
  <c r="I55" i="32"/>
  <c r="I87" i="32"/>
  <c r="I5" i="32"/>
  <c r="I11" i="32"/>
  <c r="I12" i="32"/>
  <c r="I16" i="32"/>
  <c r="I25" i="32"/>
  <c r="I26" i="32"/>
  <c r="I43" i="32"/>
  <c r="I44" i="32"/>
  <c r="I75" i="32"/>
  <c r="I76" i="32"/>
  <c r="I107" i="32"/>
  <c r="I141" i="32"/>
  <c r="I171" i="32"/>
  <c r="I205" i="32"/>
  <c r="I30" i="32"/>
  <c r="I27" i="32"/>
  <c r="I28" i="32"/>
  <c r="I94" i="32"/>
  <c r="I95" i="32"/>
  <c r="I115" i="32"/>
  <c r="I149" i="32"/>
  <c r="I179" i="32"/>
  <c r="I213" i="32"/>
  <c r="I31" i="32"/>
  <c r="I2" i="32"/>
  <c r="I62" i="32"/>
  <c r="I63" i="32"/>
  <c r="I7" i="32"/>
  <c r="I14" i="32"/>
  <c r="I21" i="32"/>
  <c r="I37" i="32"/>
  <c r="I51" i="32"/>
  <c r="I52" i="32"/>
  <c r="I83" i="32"/>
  <c r="I84" i="32"/>
  <c r="I123" i="32"/>
  <c r="I157" i="32"/>
  <c r="I187" i="32"/>
  <c r="I221" i="32"/>
  <c r="I8" i="32"/>
  <c r="I22" i="32"/>
  <c r="I38" i="32"/>
  <c r="I39" i="32"/>
  <c r="I71" i="32"/>
  <c r="I102" i="32"/>
  <c r="I103" i="32"/>
  <c r="I131" i="32"/>
  <c r="I165" i="32"/>
  <c r="I195" i="32"/>
  <c r="I229" i="32"/>
  <c r="I70" i="32"/>
  <c r="I17" i="32"/>
  <c r="I18" i="32"/>
  <c r="I24" i="32"/>
  <c r="I33" i="32"/>
  <c r="I34" i="32"/>
  <c r="I59" i="32"/>
  <c r="I60" i="32"/>
  <c r="I91" i="32"/>
  <c r="I92" i="32"/>
  <c r="I109" i="32"/>
  <c r="I139" i="32"/>
  <c r="I173" i="32"/>
  <c r="I203" i="32"/>
  <c r="I4" i="32"/>
  <c r="I13" i="32"/>
  <c r="I19" i="32"/>
  <c r="I20" i="32"/>
  <c r="I35" i="32"/>
  <c r="I36" i="32"/>
  <c r="I46" i="32"/>
  <c r="I47" i="32"/>
  <c r="I78" i="32"/>
  <c r="I79" i="32"/>
  <c r="I117" i="32"/>
  <c r="I147" i="32"/>
  <c r="I211" i="32"/>
  <c r="I23" i="32"/>
  <c r="I108" i="32"/>
  <c r="I556" i="32"/>
  <c r="I548" i="32"/>
  <c r="I540" i="32"/>
  <c r="I532" i="32"/>
  <c r="I524" i="32"/>
  <c r="I516" i="32"/>
  <c r="I508" i="32"/>
  <c r="I500" i="32"/>
  <c r="I492" i="32"/>
  <c r="I484" i="32"/>
  <c r="I476" i="32"/>
  <c r="I468" i="32"/>
  <c r="I460" i="32"/>
  <c r="I452" i="32"/>
  <c r="I444" i="32"/>
  <c r="I436" i="32"/>
  <c r="I428" i="32"/>
  <c r="I420" i="32"/>
  <c r="I412" i="32"/>
  <c r="I404" i="32"/>
  <c r="I396" i="32"/>
  <c r="I388" i="32"/>
  <c r="I380" i="32"/>
  <c r="I372" i="32"/>
  <c r="I364" i="32"/>
  <c r="I356" i="32"/>
  <c r="I348" i="32"/>
  <c r="I340" i="32"/>
  <c r="I332" i="32"/>
  <c r="I324" i="32"/>
  <c r="I316" i="32"/>
  <c r="I308" i="32"/>
  <c r="I300" i="32"/>
  <c r="I292" i="32"/>
  <c r="I284" i="32"/>
  <c r="I276" i="32"/>
  <c r="I268" i="32"/>
  <c r="I260" i="32"/>
  <c r="I252" i="32"/>
  <c r="I244" i="32"/>
  <c r="I236" i="32"/>
  <c r="I228" i="32"/>
  <c r="I220" i="32"/>
  <c r="I212" i="32"/>
  <c r="I204" i="32"/>
  <c r="I196" i="32"/>
  <c r="I188" i="32"/>
  <c r="I180" i="32"/>
  <c r="I172" i="32"/>
  <c r="I164" i="32"/>
  <c r="I156" i="32"/>
  <c r="I148" i="32"/>
  <c r="I140" i="32"/>
  <c r="I132" i="32"/>
  <c r="I124" i="32"/>
  <c r="I116" i="32"/>
  <c r="I559" i="32"/>
  <c r="I551" i="32"/>
  <c r="I543" i="32"/>
  <c r="I535" i="32"/>
  <c r="I527" i="32"/>
  <c r="I519" i="32"/>
  <c r="I511" i="32"/>
  <c r="I503" i="32"/>
  <c r="I495" i="32"/>
  <c r="I487" i="32"/>
  <c r="I479" i="32"/>
  <c r="I471" i="32"/>
  <c r="I463" i="32"/>
  <c r="I455" i="32"/>
  <c r="I447" i="32"/>
  <c r="I439" i="32"/>
  <c r="I431" i="32"/>
  <c r="I423" i="32"/>
  <c r="I415" i="32"/>
  <c r="I407" i="32"/>
  <c r="I399" i="32"/>
  <c r="I391" i="32"/>
  <c r="I383" i="32"/>
  <c r="I375" i="32"/>
  <c r="I367" i="32"/>
  <c r="I359" i="32"/>
  <c r="I351" i="32"/>
  <c r="I343" i="32"/>
  <c r="I335" i="32"/>
  <c r="I327" i="32"/>
  <c r="I319" i="32"/>
  <c r="I311" i="32"/>
  <c r="I303" i="32"/>
  <c r="I295" i="32"/>
  <c r="I287" i="32"/>
  <c r="I279" i="32"/>
  <c r="I271" i="32"/>
  <c r="I263" i="32"/>
  <c r="I255" i="32"/>
  <c r="I247" i="32"/>
  <c r="I239" i="32"/>
  <c r="I231" i="32"/>
  <c r="I223" i="32"/>
  <c r="I215" i="32"/>
  <c r="I207" i="32"/>
  <c r="I199" i="32"/>
  <c r="I191" i="32"/>
  <c r="I183" i="32"/>
  <c r="I175" i="32"/>
  <c r="I167" i="32"/>
  <c r="I159" i="32"/>
  <c r="I151" i="32"/>
  <c r="I143" i="32"/>
  <c r="I135" i="32"/>
  <c r="I127" i="32"/>
  <c r="I119" i="32"/>
  <c r="I111" i="32"/>
  <c r="I562" i="32"/>
  <c r="I554" i="32"/>
  <c r="I546" i="32"/>
  <c r="I538" i="32"/>
  <c r="I530" i="32"/>
  <c r="I522" i="32"/>
  <c r="I514" i="32"/>
  <c r="I506" i="32"/>
  <c r="I498" i="32"/>
  <c r="I490" i="32"/>
  <c r="I482" i="32"/>
  <c r="I474" i="32"/>
  <c r="I466" i="32"/>
  <c r="I458" i="32"/>
  <c r="I450" i="32"/>
  <c r="I442" i="32"/>
  <c r="I434" i="32"/>
  <c r="I426" i="32"/>
  <c r="I418" i="32"/>
  <c r="I410" i="32"/>
  <c r="I402" i="32"/>
  <c r="I394" i="32"/>
  <c r="I386" i="32"/>
  <c r="I378" i="32"/>
  <c r="I370" i="32"/>
  <c r="I362" i="32"/>
  <c r="I354" i="32"/>
  <c r="I346" i="32"/>
  <c r="I338" i="32"/>
  <c r="I330" i="32"/>
  <c r="I322" i="32"/>
  <c r="I314" i="32"/>
  <c r="I306" i="32"/>
  <c r="I298" i="32"/>
  <c r="I557" i="32"/>
  <c r="I549" i="32"/>
  <c r="I541" i="32"/>
  <c r="I501" i="32"/>
  <c r="I437" i="32"/>
  <c r="I373" i="32"/>
  <c r="I309" i="32"/>
  <c r="I269" i="32"/>
  <c r="I237" i="32"/>
  <c r="I493" i="32"/>
  <c r="I429" i="32"/>
  <c r="I365" i="32"/>
  <c r="I301" i="32"/>
  <c r="I282" i="32"/>
  <c r="I250" i="32"/>
  <c r="I218" i="32"/>
  <c r="I186" i="32"/>
  <c r="I154" i="32"/>
  <c r="I122" i="32"/>
  <c r="I98" i="32"/>
  <c r="I82" i="32"/>
  <c r="I66" i="32"/>
  <c r="I50" i="32"/>
  <c r="I485" i="32"/>
  <c r="I421" i="32"/>
  <c r="I357" i="32"/>
  <c r="I293" i="32"/>
  <c r="I261" i="32"/>
  <c r="I477" i="32"/>
  <c r="I413" i="32"/>
  <c r="I349" i="32"/>
  <c r="I274" i="32"/>
  <c r="I242" i="32"/>
  <c r="I210" i="32"/>
  <c r="I178" i="32"/>
  <c r="I146" i="32"/>
  <c r="I114" i="32"/>
  <c r="I101" i="32"/>
  <c r="I85" i="32"/>
  <c r="I69" i="32"/>
  <c r="I53" i="32"/>
  <c r="I533" i="32"/>
  <c r="I469" i="32"/>
  <c r="I405" i="32"/>
  <c r="I341" i="32"/>
  <c r="I285" i="32"/>
  <c r="I253" i="32"/>
  <c r="I525" i="32"/>
  <c r="I461" i="32"/>
  <c r="I397" i="32"/>
  <c r="I333" i="32"/>
  <c r="I266" i="32"/>
  <c r="I234" i="32"/>
  <c r="I202" i="32"/>
  <c r="I170" i="32"/>
  <c r="I138" i="32"/>
  <c r="I106" i="32"/>
  <c r="I90" i="32"/>
  <c r="I74" i="32"/>
  <c r="I58" i="32"/>
  <c r="I42" i="32"/>
  <c r="I517" i="32"/>
  <c r="I453" i="32"/>
  <c r="I389" i="32"/>
  <c r="I325" i="32"/>
  <c r="I277" i="32"/>
  <c r="I245" i="32"/>
  <c r="I509" i="32"/>
  <c r="I445" i="32"/>
  <c r="I381" i="32"/>
  <c r="I317" i="32"/>
  <c r="I290" i="32"/>
  <c r="I258" i="32"/>
  <c r="I226" i="32"/>
  <c r="I194" i="32"/>
  <c r="I162" i="32"/>
  <c r="I130" i="32"/>
  <c r="I93" i="32"/>
  <c r="I77" i="32"/>
  <c r="I61" i="32"/>
  <c r="I45" i="32"/>
  <c r="I29" i="32"/>
  <c r="I67" i="32"/>
  <c r="I68" i="32"/>
  <c r="I99" i="32"/>
  <c r="I100" i="32"/>
  <c r="I125" i="32"/>
  <c r="I155" i="32"/>
  <c r="I189" i="32"/>
  <c r="I219" i="32"/>
  <c r="I86" i="32"/>
  <c r="I133" i="32"/>
  <c r="I163" i="32"/>
  <c r="I197" i="32"/>
  <c r="I110" i="32"/>
  <c r="I112" i="32"/>
  <c r="I129" i="32"/>
  <c r="I142" i="32"/>
  <c r="I144" i="32"/>
  <c r="I161" i="32"/>
  <c r="I174" i="32"/>
  <c r="I176" i="32"/>
  <c r="I193" i="32"/>
  <c r="I206" i="32"/>
  <c r="I208" i="32"/>
  <c r="I225" i="32"/>
  <c r="I238" i="32"/>
  <c r="I240" i="32"/>
  <c r="I257" i="32"/>
  <c r="I270" i="32"/>
  <c r="I272" i="32"/>
  <c r="I289" i="32"/>
  <c r="I310" i="32"/>
  <c r="I312" i="32"/>
  <c r="I345" i="32"/>
  <c r="I347" i="32"/>
  <c r="I374" i="32"/>
  <c r="I376" i="32"/>
  <c r="I409" i="32"/>
  <c r="I411" i="32"/>
  <c r="I438" i="32"/>
  <c r="I440" i="32"/>
  <c r="I473" i="32"/>
  <c r="I475" i="32"/>
  <c r="I502" i="32"/>
  <c r="I504" i="32"/>
  <c r="I537" i="32"/>
  <c r="I539" i="32"/>
  <c r="I545" i="32"/>
  <c r="I547" i="32"/>
  <c r="I553" i="32"/>
  <c r="I555" i="32"/>
  <c r="I561" i="32"/>
  <c r="I227" i="32"/>
  <c r="I259" i="32"/>
  <c r="I291" i="32"/>
  <c r="I318" i="32"/>
  <c r="I320" i="32"/>
  <c r="I353" i="32"/>
  <c r="I355" i="32"/>
  <c r="I382" i="32"/>
  <c r="I384" i="32"/>
  <c r="I417" i="32"/>
  <c r="I419" i="32"/>
  <c r="I446" i="32"/>
  <c r="I448" i="32"/>
  <c r="I481" i="32"/>
  <c r="I483" i="32"/>
  <c r="I510" i="32"/>
  <c r="I512" i="32"/>
  <c r="I32" i="32"/>
  <c r="I41" i="32"/>
  <c r="I48" i="32"/>
  <c r="I57" i="32"/>
  <c r="I64" i="32"/>
  <c r="I73" i="32"/>
  <c r="I80" i="32"/>
  <c r="I89" i="32"/>
  <c r="I96" i="32"/>
  <c r="I105" i="32"/>
  <c r="I118" i="32"/>
  <c r="I120" i="32"/>
  <c r="I137" i="32"/>
  <c r="I150" i="32"/>
  <c r="I152" i="32"/>
  <c r="I169" i="32"/>
  <c r="I182" i="32"/>
  <c r="I184" i="32"/>
  <c r="I201" i="32"/>
  <c r="I214" i="32"/>
  <c r="I216" i="32"/>
  <c r="I233" i="32"/>
  <c r="I246" i="32"/>
  <c r="I248" i="32"/>
  <c r="I265" i="32"/>
  <c r="I278" i="32"/>
  <c r="I280" i="32"/>
  <c r="I297" i="32"/>
  <c r="I299" i="32"/>
  <c r="I326" i="32"/>
  <c r="I328" i="32"/>
  <c r="I361" i="32"/>
  <c r="I363" i="32"/>
  <c r="I390" i="32"/>
  <c r="I392" i="32"/>
  <c r="I425" i="32"/>
  <c r="I427" i="32"/>
  <c r="I454" i="32"/>
  <c r="I456" i="32"/>
  <c r="I489" i="32"/>
  <c r="I491" i="32"/>
  <c r="I518" i="32"/>
  <c r="I520" i="32"/>
  <c r="I235" i="32"/>
  <c r="I267" i="32"/>
  <c r="I305" i="32"/>
  <c r="I307" i="32"/>
  <c r="I334" i="32"/>
  <c r="I336" i="32"/>
  <c r="I369" i="32"/>
  <c r="I371" i="32"/>
  <c r="I398" i="32"/>
  <c r="I400" i="32"/>
  <c r="I433" i="32"/>
  <c r="I435" i="32"/>
  <c r="I462" i="32"/>
  <c r="I464" i="32"/>
  <c r="I497" i="32"/>
  <c r="I499" i="32"/>
  <c r="I526" i="32"/>
  <c r="I528" i="32"/>
  <c r="I113" i="32"/>
  <c r="I126" i="32"/>
  <c r="I128" i="32"/>
  <c r="I145" i="32"/>
  <c r="I158" i="32"/>
  <c r="I160" i="32"/>
  <c r="I177" i="32"/>
  <c r="I190" i="32"/>
  <c r="I192" i="32"/>
  <c r="I209" i="32"/>
  <c r="I222" i="32"/>
  <c r="I224" i="32"/>
  <c r="I241" i="32"/>
  <c r="I254" i="32"/>
  <c r="I256" i="32"/>
  <c r="I273" i="32"/>
  <c r="I286" i="32"/>
  <c r="I288" i="32"/>
  <c r="I313" i="32"/>
  <c r="I315" i="32"/>
  <c r="I342" i="32"/>
  <c r="I344" i="32"/>
  <c r="I377" i="32"/>
  <c r="I379" i="32"/>
  <c r="I406" i="32"/>
  <c r="I408" i="32"/>
  <c r="I441" i="32"/>
  <c r="I443" i="32"/>
  <c r="I470" i="32"/>
  <c r="I472" i="32"/>
  <c r="I505" i="32"/>
  <c r="I507" i="32"/>
  <c r="I534" i="32"/>
  <c r="I536" i="32"/>
  <c r="I542" i="32"/>
  <c r="I544" i="32"/>
  <c r="I550" i="32"/>
  <c r="I552" i="32"/>
  <c r="I558" i="32"/>
  <c r="I560" i="32"/>
  <c r="I243" i="32"/>
  <c r="I275" i="32"/>
  <c r="I321" i="32"/>
  <c r="I323" i="32"/>
  <c r="I350" i="32"/>
  <c r="I352" i="32"/>
  <c r="I385" i="32"/>
  <c r="I387" i="32"/>
  <c r="I414" i="32"/>
  <c r="I416" i="32"/>
  <c r="I449" i="32"/>
  <c r="I451" i="32"/>
  <c r="I478" i="32"/>
  <c r="I480" i="32"/>
  <c r="I513" i="32"/>
  <c r="I515" i="32"/>
  <c r="I40" i="32"/>
  <c r="I49" i="32"/>
  <c r="I56" i="32"/>
  <c r="I65" i="32"/>
  <c r="I72" i="32"/>
  <c r="I81" i="32"/>
  <c r="I88" i="32"/>
  <c r="I97" i="32"/>
  <c r="I104" i="32"/>
  <c r="I121" i="32"/>
  <c r="I134" i="32"/>
  <c r="I136" i="32"/>
  <c r="I153" i="32"/>
  <c r="I166" i="32"/>
  <c r="I168" i="32"/>
  <c r="I185" i="32"/>
  <c r="I198" i="32"/>
  <c r="I200" i="32"/>
  <c r="I217" i="32"/>
  <c r="I230" i="32"/>
  <c r="I232" i="32"/>
  <c r="I249" i="32"/>
  <c r="I262" i="32"/>
  <c r="I264" i="32"/>
  <c r="I281" i="32"/>
  <c r="I294" i="32"/>
  <c r="I296" i="32"/>
  <c r="I329" i="32"/>
  <c r="I331" i="32"/>
  <c r="I358" i="32"/>
  <c r="I360" i="32"/>
  <c r="I393" i="32"/>
  <c r="I395" i="32"/>
  <c r="I422" i="32"/>
  <c r="I424" i="32"/>
  <c r="I457" i="32"/>
  <c r="I459" i="32"/>
  <c r="I486" i="32"/>
  <c r="I488" i="32"/>
  <c r="I521" i="32"/>
  <c r="I523" i="32"/>
  <c r="I251" i="32"/>
  <c r="I283" i="32"/>
  <c r="I302" i="32"/>
  <c r="I304" i="32"/>
  <c r="I337" i="32"/>
  <c r="I339" i="32"/>
  <c r="I366" i="32"/>
  <c r="I368" i="32"/>
  <c r="I401" i="32"/>
  <c r="I403" i="32"/>
  <c r="I430" i="32"/>
  <c r="I432" i="32"/>
  <c r="I465" i="32"/>
  <c r="I467" i="32"/>
  <c r="I494" i="32"/>
  <c r="I496" i="32"/>
  <c r="I529" i="32"/>
  <c r="I531" i="32"/>
  <c r="F14" i="35"/>
  <c r="B6" i="46" l="1"/>
  <c r="B5" i="46"/>
  <c r="A9" i="33"/>
  <c r="A6" i="2"/>
  <c r="A7" i="2" l="1"/>
  <c r="B7" i="46" s="1"/>
  <c r="A10" i="33"/>
  <c r="F6" i="19"/>
  <c r="G6" i="19" s="1"/>
  <c r="F7" i="19"/>
  <c r="G7" i="19" s="1"/>
  <c r="F8" i="19"/>
  <c r="G8" i="19" s="1"/>
  <c r="F9" i="19"/>
  <c r="G9" i="19" s="1"/>
  <c r="F10" i="19"/>
  <c r="G10" i="19" s="1"/>
  <c r="F11" i="19"/>
  <c r="G11" i="19" s="1"/>
  <c r="F12" i="19"/>
  <c r="G12" i="19" s="1"/>
  <c r="D6" i="35"/>
  <c r="A11" i="33" l="1"/>
  <c r="A8" i="2"/>
  <c r="B8" i="46" s="1"/>
  <c r="F5" i="19"/>
  <c r="G5" i="19" s="1"/>
  <c r="F4" i="19"/>
  <c r="G4" i="19" s="1"/>
  <c r="F3" i="19"/>
  <c r="G3" i="19" s="1"/>
  <c r="F2" i="19"/>
  <c r="F6" i="35"/>
  <c r="G2" i="19" l="1"/>
  <c r="I5" i="19" s="1"/>
  <c r="A9" i="2"/>
  <c r="A12" i="33"/>
  <c r="E206" i="18"/>
  <c r="F206" i="18"/>
  <c r="G206" i="18"/>
  <c r="E207" i="18"/>
  <c r="F207" i="18"/>
  <c r="G207" i="18"/>
  <c r="E208" i="18"/>
  <c r="F208" i="18"/>
  <c r="G208" i="18"/>
  <c r="E209" i="18"/>
  <c r="F209" i="18"/>
  <c r="G209" i="18"/>
  <c r="E210" i="18"/>
  <c r="F210" i="18"/>
  <c r="G210" i="18"/>
  <c r="E211" i="18"/>
  <c r="F211" i="18"/>
  <c r="G211" i="18"/>
  <c r="E212" i="18"/>
  <c r="F212" i="18"/>
  <c r="G212" i="18"/>
  <c r="E213" i="18"/>
  <c r="F213" i="18"/>
  <c r="G213" i="18"/>
  <c r="E214" i="18"/>
  <c r="F214" i="18"/>
  <c r="G214" i="18"/>
  <c r="E215" i="18"/>
  <c r="F215" i="18"/>
  <c r="G215" i="18"/>
  <c r="E216" i="18"/>
  <c r="F216" i="18"/>
  <c r="G216" i="18"/>
  <c r="E217" i="18"/>
  <c r="F217" i="18"/>
  <c r="G217" i="18"/>
  <c r="E218" i="18"/>
  <c r="F218" i="18"/>
  <c r="G218" i="18"/>
  <c r="E219" i="18"/>
  <c r="F219" i="18"/>
  <c r="G219" i="18"/>
  <c r="E220" i="18"/>
  <c r="F220" i="18"/>
  <c r="G220" i="18"/>
  <c r="E221" i="18"/>
  <c r="F221" i="18"/>
  <c r="G221" i="18"/>
  <c r="E222" i="18"/>
  <c r="F222" i="18"/>
  <c r="G222" i="18"/>
  <c r="E223" i="18"/>
  <c r="F223" i="18"/>
  <c r="G223" i="18"/>
  <c r="E224" i="18"/>
  <c r="F224" i="18"/>
  <c r="G224" i="18"/>
  <c r="E225" i="18"/>
  <c r="F225" i="18"/>
  <c r="G225" i="18"/>
  <c r="E226" i="18"/>
  <c r="F226" i="18"/>
  <c r="G226" i="18"/>
  <c r="E227" i="18"/>
  <c r="F227" i="18"/>
  <c r="G227" i="18"/>
  <c r="E228" i="18"/>
  <c r="F228" i="18"/>
  <c r="G228" i="18"/>
  <c r="E229" i="18"/>
  <c r="F229" i="18"/>
  <c r="G229" i="18"/>
  <c r="E230" i="18"/>
  <c r="F230" i="18"/>
  <c r="G230" i="18"/>
  <c r="E231" i="18"/>
  <c r="F231" i="18"/>
  <c r="G231" i="18"/>
  <c r="E232" i="18"/>
  <c r="F232" i="18"/>
  <c r="G232" i="18"/>
  <c r="E233" i="18"/>
  <c r="F233" i="18"/>
  <c r="G233" i="18"/>
  <c r="E234" i="18"/>
  <c r="F234" i="18"/>
  <c r="G234" i="18"/>
  <c r="E235" i="18"/>
  <c r="F235" i="18"/>
  <c r="G235" i="18"/>
  <c r="E236" i="18"/>
  <c r="F236" i="18"/>
  <c r="G236" i="18"/>
  <c r="E237" i="18"/>
  <c r="F237" i="18"/>
  <c r="G237" i="18"/>
  <c r="E238" i="18"/>
  <c r="F238" i="18"/>
  <c r="G238" i="18"/>
  <c r="E239" i="18"/>
  <c r="F239" i="18"/>
  <c r="G239" i="18"/>
  <c r="E240" i="18"/>
  <c r="F240" i="18"/>
  <c r="G240" i="18"/>
  <c r="E241" i="18"/>
  <c r="F241" i="18"/>
  <c r="G241" i="18"/>
  <c r="E242" i="18"/>
  <c r="F242" i="18"/>
  <c r="G242" i="18"/>
  <c r="E243" i="18"/>
  <c r="F243" i="18"/>
  <c r="G243" i="18"/>
  <c r="E244" i="18"/>
  <c r="F244" i="18"/>
  <c r="G244" i="18"/>
  <c r="E245" i="18"/>
  <c r="F245" i="18"/>
  <c r="G245" i="18"/>
  <c r="E246" i="18"/>
  <c r="F246" i="18"/>
  <c r="G246" i="18"/>
  <c r="E247" i="18"/>
  <c r="F247" i="18"/>
  <c r="G247" i="18"/>
  <c r="E248" i="18"/>
  <c r="F248" i="18"/>
  <c r="G248" i="18"/>
  <c r="E249" i="18"/>
  <c r="F249" i="18"/>
  <c r="G249" i="18"/>
  <c r="E250" i="18"/>
  <c r="F250" i="18"/>
  <c r="G250" i="18"/>
  <c r="E251" i="18"/>
  <c r="F251" i="18"/>
  <c r="G251" i="18"/>
  <c r="E252" i="18"/>
  <c r="F252" i="18"/>
  <c r="G252" i="18"/>
  <c r="E253" i="18"/>
  <c r="F253" i="18"/>
  <c r="G253" i="18"/>
  <c r="E254" i="18"/>
  <c r="F254" i="18"/>
  <c r="G254" i="18"/>
  <c r="E255" i="18"/>
  <c r="F255" i="18"/>
  <c r="G255" i="18"/>
  <c r="E256" i="18"/>
  <c r="F256" i="18"/>
  <c r="G256" i="18"/>
  <c r="E257" i="18"/>
  <c r="F257" i="18"/>
  <c r="G257" i="18"/>
  <c r="E258" i="18"/>
  <c r="F258" i="18"/>
  <c r="G258" i="18"/>
  <c r="E259" i="18"/>
  <c r="F259" i="18"/>
  <c r="G259" i="18"/>
  <c r="E260" i="18"/>
  <c r="F260" i="18"/>
  <c r="G260" i="18"/>
  <c r="E261" i="18"/>
  <c r="F261" i="18"/>
  <c r="G261" i="18"/>
  <c r="E262" i="18"/>
  <c r="F262" i="18"/>
  <c r="G262" i="18"/>
  <c r="E263" i="18"/>
  <c r="F263" i="18"/>
  <c r="G263" i="18"/>
  <c r="E264" i="18"/>
  <c r="F264" i="18"/>
  <c r="G264" i="18"/>
  <c r="E265" i="18"/>
  <c r="F265" i="18"/>
  <c r="G265" i="18"/>
  <c r="E266" i="18"/>
  <c r="F266" i="18"/>
  <c r="G266" i="18"/>
  <c r="E267" i="18"/>
  <c r="F267" i="18"/>
  <c r="G267" i="18"/>
  <c r="E268" i="18"/>
  <c r="F268" i="18"/>
  <c r="G268" i="18"/>
  <c r="E269" i="18"/>
  <c r="F269" i="18"/>
  <c r="G269" i="18"/>
  <c r="E270" i="18"/>
  <c r="F270" i="18"/>
  <c r="G270" i="18"/>
  <c r="E271" i="18"/>
  <c r="F271" i="18"/>
  <c r="G271" i="18"/>
  <c r="E272" i="18"/>
  <c r="F272" i="18"/>
  <c r="G272" i="18"/>
  <c r="E273" i="18"/>
  <c r="F273" i="18"/>
  <c r="G273" i="18"/>
  <c r="E274" i="18"/>
  <c r="F274" i="18"/>
  <c r="G274" i="18"/>
  <c r="E275" i="18"/>
  <c r="F275" i="18"/>
  <c r="G275" i="18"/>
  <c r="E276" i="18"/>
  <c r="F276" i="18"/>
  <c r="G276" i="18"/>
  <c r="E277" i="18"/>
  <c r="F277" i="18"/>
  <c r="G277" i="18"/>
  <c r="E278" i="18"/>
  <c r="F278" i="18"/>
  <c r="G278" i="18"/>
  <c r="E279" i="18"/>
  <c r="F279" i="18"/>
  <c r="G279" i="18"/>
  <c r="E280" i="18"/>
  <c r="F280" i="18"/>
  <c r="G280" i="18"/>
  <c r="E281" i="18"/>
  <c r="F281" i="18"/>
  <c r="G281" i="18"/>
  <c r="E282" i="18"/>
  <c r="F282" i="18"/>
  <c r="G282" i="18"/>
  <c r="E283" i="18"/>
  <c r="F283" i="18"/>
  <c r="G283" i="18"/>
  <c r="E284" i="18"/>
  <c r="F284" i="18"/>
  <c r="G284" i="18"/>
  <c r="E285" i="18"/>
  <c r="F285" i="18"/>
  <c r="G285" i="18"/>
  <c r="E286" i="18"/>
  <c r="F286" i="18"/>
  <c r="G286" i="18"/>
  <c r="E287" i="18"/>
  <c r="F287" i="18"/>
  <c r="G287" i="18"/>
  <c r="E288" i="18"/>
  <c r="F288" i="18"/>
  <c r="G288" i="18"/>
  <c r="E289" i="18"/>
  <c r="F289" i="18"/>
  <c r="G289" i="18"/>
  <c r="E290" i="18"/>
  <c r="F290" i="18"/>
  <c r="G290" i="18"/>
  <c r="E291" i="18"/>
  <c r="F291" i="18"/>
  <c r="G291" i="18"/>
  <c r="E292" i="18"/>
  <c r="F292" i="18"/>
  <c r="G292" i="18"/>
  <c r="E293" i="18"/>
  <c r="F293" i="18"/>
  <c r="G293" i="18"/>
  <c r="E294" i="18"/>
  <c r="F294" i="18"/>
  <c r="G294" i="18"/>
  <c r="E295" i="18"/>
  <c r="F295" i="18"/>
  <c r="G295" i="18"/>
  <c r="E296" i="18"/>
  <c r="F296" i="18"/>
  <c r="G296" i="18"/>
  <c r="E297" i="18"/>
  <c r="F297" i="18"/>
  <c r="G297" i="18"/>
  <c r="E298" i="18"/>
  <c r="F298" i="18"/>
  <c r="G298" i="18"/>
  <c r="E299" i="18"/>
  <c r="F299" i="18"/>
  <c r="G299" i="18"/>
  <c r="E300" i="18"/>
  <c r="F300" i="18"/>
  <c r="G300" i="18"/>
  <c r="E301" i="18"/>
  <c r="F301" i="18"/>
  <c r="G301" i="18"/>
  <c r="E302" i="18"/>
  <c r="F302" i="18"/>
  <c r="G302" i="18"/>
  <c r="E303" i="18"/>
  <c r="F303" i="18"/>
  <c r="G303" i="18"/>
  <c r="E304" i="18"/>
  <c r="F304" i="18"/>
  <c r="G304" i="18"/>
  <c r="E305" i="18"/>
  <c r="F305" i="18"/>
  <c r="G305" i="18"/>
  <c r="E306" i="18"/>
  <c r="F306" i="18"/>
  <c r="G306" i="18"/>
  <c r="E307" i="18"/>
  <c r="F307" i="18"/>
  <c r="G307" i="18"/>
  <c r="E308" i="18"/>
  <c r="F308" i="18"/>
  <c r="G308" i="18"/>
  <c r="E309" i="18"/>
  <c r="F309" i="18"/>
  <c r="G309" i="18"/>
  <c r="E310" i="18"/>
  <c r="F310" i="18"/>
  <c r="G310" i="18"/>
  <c r="E311" i="18"/>
  <c r="F311" i="18"/>
  <c r="G311" i="18"/>
  <c r="E312" i="18"/>
  <c r="F312" i="18"/>
  <c r="G312" i="18"/>
  <c r="E313" i="18"/>
  <c r="F313" i="18"/>
  <c r="G313" i="18"/>
  <c r="E314" i="18"/>
  <c r="F314" i="18"/>
  <c r="G314" i="18"/>
  <c r="E315" i="18"/>
  <c r="F315" i="18"/>
  <c r="G315" i="18"/>
  <c r="E316" i="18"/>
  <c r="F316" i="18"/>
  <c r="G316" i="18"/>
  <c r="E317" i="18"/>
  <c r="F317" i="18"/>
  <c r="G317" i="18"/>
  <c r="E318" i="18"/>
  <c r="F318" i="18"/>
  <c r="G318" i="18"/>
  <c r="E319" i="18"/>
  <c r="F319" i="18"/>
  <c r="G319" i="18"/>
  <c r="E320" i="18"/>
  <c r="F320" i="18"/>
  <c r="G320" i="18"/>
  <c r="E321" i="18"/>
  <c r="F321" i="18"/>
  <c r="G321" i="18"/>
  <c r="E322" i="18"/>
  <c r="F322" i="18"/>
  <c r="G322" i="18"/>
  <c r="E323" i="18"/>
  <c r="F323" i="18"/>
  <c r="G323" i="18"/>
  <c r="E324" i="18"/>
  <c r="F324" i="18"/>
  <c r="G324" i="18"/>
  <c r="E325" i="18"/>
  <c r="F325" i="18"/>
  <c r="G325" i="18"/>
  <c r="E326" i="18"/>
  <c r="F326" i="18"/>
  <c r="G326" i="18"/>
  <c r="E327" i="18"/>
  <c r="F327" i="18"/>
  <c r="G327" i="18"/>
  <c r="E328" i="18"/>
  <c r="F328" i="18"/>
  <c r="G328" i="18"/>
  <c r="E329" i="18"/>
  <c r="F329" i="18"/>
  <c r="G329" i="18"/>
  <c r="E330" i="18"/>
  <c r="F330" i="18"/>
  <c r="G330" i="18"/>
  <c r="E331" i="18"/>
  <c r="F331" i="18"/>
  <c r="G331" i="18"/>
  <c r="E332" i="18"/>
  <c r="F332" i="18"/>
  <c r="G332" i="18"/>
  <c r="E333" i="18"/>
  <c r="F333" i="18"/>
  <c r="G333" i="18"/>
  <c r="E334" i="18"/>
  <c r="F334" i="18"/>
  <c r="G334" i="18"/>
  <c r="E335" i="18"/>
  <c r="F335" i="18"/>
  <c r="G335" i="18"/>
  <c r="E336" i="18"/>
  <c r="F336" i="18"/>
  <c r="G336" i="18"/>
  <c r="E337" i="18"/>
  <c r="F337" i="18"/>
  <c r="G337" i="18"/>
  <c r="E338" i="18"/>
  <c r="F338" i="18"/>
  <c r="G338" i="18"/>
  <c r="E339" i="18"/>
  <c r="F339" i="18"/>
  <c r="G339" i="18"/>
  <c r="E340" i="18"/>
  <c r="F340" i="18"/>
  <c r="G340" i="18"/>
  <c r="E341" i="18"/>
  <c r="F341" i="18"/>
  <c r="G341" i="18"/>
  <c r="E342" i="18"/>
  <c r="F342" i="18"/>
  <c r="G342" i="18"/>
  <c r="E343" i="18"/>
  <c r="F343" i="18"/>
  <c r="G343" i="18"/>
  <c r="E344" i="18"/>
  <c r="F344" i="18"/>
  <c r="G344" i="18"/>
  <c r="E345" i="18"/>
  <c r="F345" i="18"/>
  <c r="G345" i="18"/>
  <c r="E346" i="18"/>
  <c r="F346" i="18"/>
  <c r="G346" i="18"/>
  <c r="E347" i="18"/>
  <c r="F347" i="18"/>
  <c r="G347" i="18"/>
  <c r="E348" i="18"/>
  <c r="F348" i="18"/>
  <c r="G348" i="18"/>
  <c r="E349" i="18"/>
  <c r="F349" i="18"/>
  <c r="G349" i="18"/>
  <c r="E350" i="18"/>
  <c r="F350" i="18"/>
  <c r="G350" i="18"/>
  <c r="E351" i="18"/>
  <c r="F351" i="18"/>
  <c r="G351" i="18"/>
  <c r="E352" i="18"/>
  <c r="F352" i="18"/>
  <c r="G352" i="18"/>
  <c r="E353" i="18"/>
  <c r="F353" i="18"/>
  <c r="G353" i="18"/>
  <c r="E354" i="18"/>
  <c r="F354" i="18"/>
  <c r="G354" i="18"/>
  <c r="E355" i="18"/>
  <c r="F355" i="18"/>
  <c r="G355" i="18"/>
  <c r="E356" i="18"/>
  <c r="F356" i="18"/>
  <c r="G356" i="18"/>
  <c r="E357" i="18"/>
  <c r="F357" i="18"/>
  <c r="G357" i="18"/>
  <c r="E358" i="18"/>
  <c r="F358" i="18"/>
  <c r="G358" i="18"/>
  <c r="E359" i="18"/>
  <c r="F359" i="18"/>
  <c r="G359" i="18"/>
  <c r="E360" i="18"/>
  <c r="F360" i="18"/>
  <c r="G360" i="18"/>
  <c r="E361" i="18"/>
  <c r="F361" i="18"/>
  <c r="G361" i="18"/>
  <c r="E362" i="18"/>
  <c r="F362" i="18"/>
  <c r="G362" i="18"/>
  <c r="E363" i="18"/>
  <c r="F363" i="18"/>
  <c r="G363" i="18"/>
  <c r="E364" i="18"/>
  <c r="F364" i="18"/>
  <c r="G364" i="18"/>
  <c r="E365" i="18"/>
  <c r="F365" i="18"/>
  <c r="G365" i="18"/>
  <c r="E366" i="18"/>
  <c r="F366" i="18"/>
  <c r="G366" i="18"/>
  <c r="E367" i="18"/>
  <c r="F367" i="18"/>
  <c r="G367" i="18"/>
  <c r="E368" i="18"/>
  <c r="F368" i="18"/>
  <c r="G368" i="18"/>
  <c r="E369" i="18"/>
  <c r="F369" i="18"/>
  <c r="G369" i="18"/>
  <c r="E370" i="18"/>
  <c r="F370" i="18"/>
  <c r="G370" i="18"/>
  <c r="E371" i="18"/>
  <c r="F371" i="18"/>
  <c r="G371" i="18"/>
  <c r="E372" i="18"/>
  <c r="F372" i="18"/>
  <c r="G372" i="18"/>
  <c r="E373" i="18"/>
  <c r="F373" i="18"/>
  <c r="G373" i="18"/>
  <c r="E374" i="18"/>
  <c r="F374" i="18"/>
  <c r="G374" i="18"/>
  <c r="E375" i="18"/>
  <c r="F375" i="18"/>
  <c r="G375" i="18"/>
  <c r="E376" i="18"/>
  <c r="F376" i="18"/>
  <c r="G376" i="18"/>
  <c r="E377" i="18"/>
  <c r="F377" i="18"/>
  <c r="G377" i="18"/>
  <c r="E378" i="18"/>
  <c r="F378" i="18"/>
  <c r="G378" i="18"/>
  <c r="E379" i="18"/>
  <c r="F379" i="18"/>
  <c r="G379" i="18"/>
  <c r="E380" i="18"/>
  <c r="F380" i="18"/>
  <c r="G380" i="18"/>
  <c r="E381" i="18"/>
  <c r="F381" i="18"/>
  <c r="G381" i="18"/>
  <c r="E382" i="18"/>
  <c r="F382" i="18"/>
  <c r="G382" i="18"/>
  <c r="E383" i="18"/>
  <c r="F383" i="18"/>
  <c r="G383" i="18"/>
  <c r="E384" i="18"/>
  <c r="F384" i="18"/>
  <c r="G384" i="18"/>
  <c r="E385" i="18"/>
  <c r="F385" i="18"/>
  <c r="G385" i="18"/>
  <c r="E386" i="18"/>
  <c r="F386" i="18"/>
  <c r="G386" i="18"/>
  <c r="E387" i="18"/>
  <c r="F387" i="18"/>
  <c r="G387" i="18"/>
  <c r="E388" i="18"/>
  <c r="F388" i="18"/>
  <c r="G388" i="18"/>
  <c r="E389" i="18"/>
  <c r="F389" i="18"/>
  <c r="G389" i="18"/>
  <c r="E390" i="18"/>
  <c r="F390" i="18"/>
  <c r="G390" i="18"/>
  <c r="E391" i="18"/>
  <c r="F391" i="18"/>
  <c r="G391" i="18"/>
  <c r="E392" i="18"/>
  <c r="F392" i="18"/>
  <c r="G392" i="18"/>
  <c r="E393" i="18"/>
  <c r="F393" i="18"/>
  <c r="G393" i="18"/>
  <c r="E394" i="18"/>
  <c r="F394" i="18"/>
  <c r="G394" i="18"/>
  <c r="E395" i="18"/>
  <c r="F395" i="18"/>
  <c r="G395" i="18"/>
  <c r="E396" i="18"/>
  <c r="F396" i="18"/>
  <c r="G396" i="18"/>
  <c r="E397" i="18"/>
  <c r="F397" i="18"/>
  <c r="G397" i="18"/>
  <c r="E398" i="18"/>
  <c r="F398" i="18"/>
  <c r="G398" i="18"/>
  <c r="E399" i="18"/>
  <c r="F399" i="18"/>
  <c r="G399" i="18"/>
  <c r="E400" i="18"/>
  <c r="F400" i="18"/>
  <c r="G400" i="18"/>
  <c r="E401" i="18"/>
  <c r="F401" i="18"/>
  <c r="G401" i="18"/>
  <c r="E402" i="18"/>
  <c r="F402" i="18"/>
  <c r="G402" i="18"/>
  <c r="E403" i="18"/>
  <c r="F403" i="18"/>
  <c r="G403" i="18"/>
  <c r="E404" i="18"/>
  <c r="F404" i="18"/>
  <c r="G404" i="18"/>
  <c r="E405" i="18"/>
  <c r="F405" i="18"/>
  <c r="G405" i="18"/>
  <c r="E406" i="18"/>
  <c r="F406" i="18"/>
  <c r="G406" i="18"/>
  <c r="E407" i="18"/>
  <c r="F407" i="18"/>
  <c r="G407" i="18"/>
  <c r="E408" i="18"/>
  <c r="F408" i="18"/>
  <c r="G408" i="18"/>
  <c r="E409" i="18"/>
  <c r="F409" i="18"/>
  <c r="G409" i="18"/>
  <c r="E410" i="18"/>
  <c r="F410" i="18"/>
  <c r="G410" i="18"/>
  <c r="E411" i="18"/>
  <c r="F411" i="18"/>
  <c r="G411" i="18"/>
  <c r="E412" i="18"/>
  <c r="F412" i="18"/>
  <c r="G412" i="18"/>
  <c r="E413" i="18"/>
  <c r="F413" i="18"/>
  <c r="G413" i="18"/>
  <c r="E414" i="18"/>
  <c r="F414" i="18"/>
  <c r="G414" i="18"/>
  <c r="E415" i="18"/>
  <c r="F415" i="18"/>
  <c r="G415" i="18"/>
  <c r="E416" i="18"/>
  <c r="F416" i="18"/>
  <c r="G416" i="18"/>
  <c r="E417" i="18"/>
  <c r="F417" i="18"/>
  <c r="G417" i="18"/>
  <c r="E418" i="18"/>
  <c r="F418" i="18"/>
  <c r="G418" i="18"/>
  <c r="E419" i="18"/>
  <c r="F419" i="18"/>
  <c r="G419" i="18"/>
  <c r="E420" i="18"/>
  <c r="F420" i="18"/>
  <c r="G420" i="18"/>
  <c r="E421" i="18"/>
  <c r="F421" i="18"/>
  <c r="G421" i="18"/>
  <c r="E422" i="18"/>
  <c r="F422" i="18"/>
  <c r="G422" i="18"/>
  <c r="E423" i="18"/>
  <c r="F423" i="18"/>
  <c r="G423" i="18"/>
  <c r="E424" i="18"/>
  <c r="F424" i="18"/>
  <c r="G424" i="18"/>
  <c r="E425" i="18"/>
  <c r="F425" i="18"/>
  <c r="G425" i="18"/>
  <c r="E426" i="18"/>
  <c r="F426" i="18"/>
  <c r="G426" i="18"/>
  <c r="E427" i="18"/>
  <c r="F427" i="18"/>
  <c r="G427" i="18"/>
  <c r="E428" i="18"/>
  <c r="F428" i="18"/>
  <c r="G428" i="18"/>
  <c r="E429" i="18"/>
  <c r="F429" i="18"/>
  <c r="G429" i="18"/>
  <c r="E430" i="18"/>
  <c r="F430" i="18"/>
  <c r="G430" i="18"/>
  <c r="E431" i="18"/>
  <c r="F431" i="18"/>
  <c r="G431" i="18"/>
  <c r="E432" i="18"/>
  <c r="F432" i="18"/>
  <c r="G432" i="18"/>
  <c r="E433" i="18"/>
  <c r="F433" i="18"/>
  <c r="G433" i="18"/>
  <c r="E434" i="18"/>
  <c r="F434" i="18"/>
  <c r="G434" i="18"/>
  <c r="E435" i="18"/>
  <c r="F435" i="18"/>
  <c r="G435" i="18"/>
  <c r="E436" i="18"/>
  <c r="F436" i="18"/>
  <c r="G436" i="18"/>
  <c r="E437" i="18"/>
  <c r="F437" i="18"/>
  <c r="G437" i="18"/>
  <c r="E438" i="18"/>
  <c r="F438" i="18"/>
  <c r="G438" i="18"/>
  <c r="E439" i="18"/>
  <c r="F439" i="18"/>
  <c r="G439" i="18"/>
  <c r="E440" i="18"/>
  <c r="F440" i="18"/>
  <c r="G440" i="18"/>
  <c r="E441" i="18"/>
  <c r="F441" i="18"/>
  <c r="G441" i="18"/>
  <c r="E442" i="18"/>
  <c r="F442" i="18"/>
  <c r="G442" i="18"/>
  <c r="E443" i="18"/>
  <c r="F443" i="18"/>
  <c r="G443" i="18"/>
  <c r="E444" i="18"/>
  <c r="F444" i="18"/>
  <c r="G444" i="18"/>
  <c r="E445" i="18"/>
  <c r="F445" i="18"/>
  <c r="G445" i="18"/>
  <c r="E446" i="18"/>
  <c r="F446" i="18"/>
  <c r="G446" i="18"/>
  <c r="E447" i="18"/>
  <c r="F447" i="18"/>
  <c r="G447" i="18"/>
  <c r="E448" i="18"/>
  <c r="F448" i="18"/>
  <c r="G448" i="18"/>
  <c r="E449" i="18"/>
  <c r="F449" i="18"/>
  <c r="G449" i="18"/>
  <c r="E450" i="18"/>
  <c r="F450" i="18"/>
  <c r="G450" i="18"/>
  <c r="E451" i="18"/>
  <c r="F451" i="18"/>
  <c r="G451" i="18"/>
  <c r="E452" i="18"/>
  <c r="F452" i="18"/>
  <c r="G452" i="18"/>
  <c r="E453" i="18"/>
  <c r="F453" i="18"/>
  <c r="G453" i="18"/>
  <c r="E454" i="18"/>
  <c r="F454" i="18"/>
  <c r="G454" i="18"/>
  <c r="E455" i="18"/>
  <c r="F455" i="18"/>
  <c r="G455" i="18"/>
  <c r="E456" i="18"/>
  <c r="F456" i="18"/>
  <c r="G456" i="18"/>
  <c r="E457" i="18"/>
  <c r="F457" i="18"/>
  <c r="G457" i="18"/>
  <c r="E458" i="18"/>
  <c r="F458" i="18"/>
  <c r="G458" i="18"/>
  <c r="E459" i="18"/>
  <c r="F459" i="18"/>
  <c r="G459" i="18"/>
  <c r="E460" i="18"/>
  <c r="F460" i="18"/>
  <c r="G460" i="18"/>
  <c r="E461" i="18"/>
  <c r="F461" i="18"/>
  <c r="G461" i="18"/>
  <c r="E462" i="18"/>
  <c r="F462" i="18"/>
  <c r="G462" i="18"/>
  <c r="E463" i="18"/>
  <c r="F463" i="18"/>
  <c r="G463" i="18"/>
  <c r="E464" i="18"/>
  <c r="F464" i="18"/>
  <c r="G464" i="18"/>
  <c r="E465" i="18"/>
  <c r="F465" i="18"/>
  <c r="G465" i="18"/>
  <c r="E466" i="18"/>
  <c r="F466" i="18"/>
  <c r="G466" i="18"/>
  <c r="E467" i="18"/>
  <c r="F467" i="18"/>
  <c r="G467" i="18"/>
  <c r="E468" i="18"/>
  <c r="F468" i="18"/>
  <c r="G468" i="18"/>
  <c r="E469" i="18"/>
  <c r="F469" i="18"/>
  <c r="G469" i="18"/>
  <c r="E470" i="18"/>
  <c r="F470" i="18"/>
  <c r="G470" i="18"/>
  <c r="E471" i="18"/>
  <c r="F471" i="18"/>
  <c r="G471" i="18"/>
  <c r="E472" i="18"/>
  <c r="F472" i="18"/>
  <c r="G472" i="18"/>
  <c r="E473" i="18"/>
  <c r="F473" i="18"/>
  <c r="G473" i="18"/>
  <c r="E474" i="18"/>
  <c r="F474" i="18"/>
  <c r="G474" i="18"/>
  <c r="E475" i="18"/>
  <c r="F475" i="18"/>
  <c r="G475" i="18"/>
  <c r="E476" i="18"/>
  <c r="F476" i="18"/>
  <c r="G476" i="18"/>
  <c r="E477" i="18"/>
  <c r="F477" i="18"/>
  <c r="G477" i="18"/>
  <c r="E478" i="18"/>
  <c r="F478" i="18"/>
  <c r="G478" i="18"/>
  <c r="E479" i="18"/>
  <c r="F479" i="18"/>
  <c r="G479" i="18"/>
  <c r="E480" i="18"/>
  <c r="F480" i="18"/>
  <c r="G480" i="18"/>
  <c r="E481" i="18"/>
  <c r="F481" i="18"/>
  <c r="G481" i="18"/>
  <c r="E482" i="18"/>
  <c r="F482" i="18"/>
  <c r="G482" i="18"/>
  <c r="E483" i="18"/>
  <c r="F483" i="18"/>
  <c r="G483" i="18"/>
  <c r="E484" i="18"/>
  <c r="F484" i="18"/>
  <c r="G484" i="18"/>
  <c r="E485" i="18"/>
  <c r="F485" i="18"/>
  <c r="G485" i="18"/>
  <c r="E486" i="18"/>
  <c r="F486" i="18"/>
  <c r="G486" i="18"/>
  <c r="E487" i="18"/>
  <c r="F487" i="18"/>
  <c r="G487" i="18"/>
  <c r="E488" i="18"/>
  <c r="F488" i="18"/>
  <c r="G488" i="18"/>
  <c r="E489" i="18"/>
  <c r="F489" i="18"/>
  <c r="G489" i="18"/>
  <c r="D206" i="18"/>
  <c r="D207" i="18"/>
  <c r="D208" i="18"/>
  <c r="D209" i="18"/>
  <c r="D210" i="18"/>
  <c r="D211" i="18"/>
  <c r="D212" i="18"/>
  <c r="D213" i="18"/>
  <c r="D214" i="18"/>
  <c r="D215" i="18"/>
  <c r="D216" i="18"/>
  <c r="D217" i="18"/>
  <c r="D218" i="18"/>
  <c r="D219"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0" i="18"/>
  <c r="D321" i="18"/>
  <c r="D322" i="18"/>
  <c r="D323" i="18"/>
  <c r="D324" i="18"/>
  <c r="D325" i="18"/>
  <c r="D326" i="18"/>
  <c r="D327" i="18"/>
  <c r="D328" i="18"/>
  <c r="D329" i="18"/>
  <c r="D330" i="18"/>
  <c r="D331" i="18"/>
  <c r="D332" i="18"/>
  <c r="D333" i="18"/>
  <c r="D334" i="18"/>
  <c r="D335" i="18"/>
  <c r="D336" i="18"/>
  <c r="D337"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399" i="18"/>
  <c r="D400" i="18"/>
  <c r="D401" i="18"/>
  <c r="D402" i="18"/>
  <c r="D403" i="18"/>
  <c r="D404" i="18"/>
  <c r="D405" i="18"/>
  <c r="D406" i="18"/>
  <c r="D407" i="18"/>
  <c r="D408" i="18"/>
  <c r="D409" i="18"/>
  <c r="D410" i="18"/>
  <c r="D411" i="18"/>
  <c r="D412" i="18"/>
  <c r="D413" i="18"/>
  <c r="D414" i="18"/>
  <c r="D415" i="18"/>
  <c r="D416" i="18"/>
  <c r="D417" i="18"/>
  <c r="D418" i="18"/>
  <c r="D419" i="18"/>
  <c r="D420" i="18"/>
  <c r="D421" i="18"/>
  <c r="D422"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0" i="18"/>
  <c r="D451" i="18"/>
  <c r="D452" i="18"/>
  <c r="D453" i="18"/>
  <c r="D454" i="18"/>
  <c r="D455" i="18"/>
  <c r="D456" i="18"/>
  <c r="D457" i="18"/>
  <c r="D458" i="18"/>
  <c r="D459" i="18"/>
  <c r="D460" i="18"/>
  <c r="D461" i="18"/>
  <c r="D462" i="18"/>
  <c r="D463" i="18"/>
  <c r="D464" i="18"/>
  <c r="D465" i="18"/>
  <c r="D466" i="18"/>
  <c r="D467" i="18"/>
  <c r="D468" i="18"/>
  <c r="D469" i="18"/>
  <c r="D470" i="18"/>
  <c r="D471" i="18"/>
  <c r="D472" i="18"/>
  <c r="D473" i="18"/>
  <c r="D474" i="18"/>
  <c r="D475" i="18"/>
  <c r="D476" i="18"/>
  <c r="D477" i="18"/>
  <c r="D478" i="18"/>
  <c r="D479" i="18"/>
  <c r="D480" i="18"/>
  <c r="D481" i="18"/>
  <c r="D482" i="18"/>
  <c r="D483" i="18"/>
  <c r="D484" i="18"/>
  <c r="D485" i="18"/>
  <c r="D486" i="18"/>
  <c r="D487" i="18"/>
  <c r="D488" i="18"/>
  <c r="D489" i="18"/>
  <c r="G205" i="18"/>
  <c r="F205" i="18"/>
  <c r="E205" i="18"/>
  <c r="G204" i="18"/>
  <c r="F204" i="18"/>
  <c r="E204" i="18"/>
  <c r="G203" i="18"/>
  <c r="F203" i="18"/>
  <c r="E203" i="18"/>
  <c r="G202" i="18"/>
  <c r="F202" i="18"/>
  <c r="E202" i="18"/>
  <c r="G201" i="18"/>
  <c r="F201" i="18"/>
  <c r="E201" i="18"/>
  <c r="G200" i="18"/>
  <c r="F200" i="18"/>
  <c r="E200" i="18"/>
  <c r="G199" i="18"/>
  <c r="F199" i="18"/>
  <c r="E199" i="18"/>
  <c r="G198" i="18"/>
  <c r="F198" i="18"/>
  <c r="E198" i="18"/>
  <c r="G197" i="18"/>
  <c r="F197" i="18"/>
  <c r="E197" i="18"/>
  <c r="G196" i="18"/>
  <c r="F196" i="18"/>
  <c r="E196" i="18"/>
  <c r="G195" i="18"/>
  <c r="F195" i="18"/>
  <c r="E195" i="18"/>
  <c r="G194" i="18"/>
  <c r="F194" i="18"/>
  <c r="E194" i="18"/>
  <c r="G193" i="18"/>
  <c r="F193" i="18"/>
  <c r="E193" i="18"/>
  <c r="G192" i="18"/>
  <c r="F192" i="18"/>
  <c r="E192" i="18"/>
  <c r="G191" i="18"/>
  <c r="F191" i="18"/>
  <c r="E191" i="18"/>
  <c r="G190" i="18"/>
  <c r="F190" i="18"/>
  <c r="E190" i="18"/>
  <c r="G189" i="18"/>
  <c r="F189" i="18"/>
  <c r="E189" i="18"/>
  <c r="G188" i="18"/>
  <c r="F188" i="18"/>
  <c r="E188" i="18"/>
  <c r="G187" i="18"/>
  <c r="F187" i="18"/>
  <c r="E187" i="18"/>
  <c r="G186" i="18"/>
  <c r="F186" i="18"/>
  <c r="E186" i="18"/>
  <c r="G185" i="18"/>
  <c r="F185" i="18"/>
  <c r="E185" i="18"/>
  <c r="G184" i="18"/>
  <c r="F184" i="18"/>
  <c r="E184" i="18"/>
  <c r="G183" i="18"/>
  <c r="F183" i="18"/>
  <c r="E183" i="18"/>
  <c r="G182" i="18"/>
  <c r="F182" i="18"/>
  <c r="E182" i="18"/>
  <c r="G181" i="18"/>
  <c r="F181" i="18"/>
  <c r="E181" i="18"/>
  <c r="G180" i="18"/>
  <c r="F180" i="18"/>
  <c r="E180" i="18"/>
  <c r="G179" i="18"/>
  <c r="F179" i="18"/>
  <c r="E179" i="18"/>
  <c r="G178" i="18"/>
  <c r="F178" i="18"/>
  <c r="E178" i="18"/>
  <c r="G177" i="18"/>
  <c r="F177" i="18"/>
  <c r="E177" i="18"/>
  <c r="G176" i="18"/>
  <c r="F176" i="18"/>
  <c r="E176" i="18"/>
  <c r="G175" i="18"/>
  <c r="F175" i="18"/>
  <c r="E175" i="18"/>
  <c r="G174" i="18"/>
  <c r="F174" i="18"/>
  <c r="E174" i="18"/>
  <c r="G173" i="18"/>
  <c r="F173" i="18"/>
  <c r="E173" i="18"/>
  <c r="G172" i="18"/>
  <c r="F172" i="18"/>
  <c r="E172" i="18"/>
  <c r="G171" i="18"/>
  <c r="F171" i="18"/>
  <c r="E171" i="18"/>
  <c r="G170" i="18"/>
  <c r="F170" i="18"/>
  <c r="E170" i="18"/>
  <c r="G169" i="18"/>
  <c r="F169" i="18"/>
  <c r="E169" i="18"/>
  <c r="G168" i="18"/>
  <c r="F168" i="18"/>
  <c r="E168" i="18"/>
  <c r="G167" i="18"/>
  <c r="F167" i="18"/>
  <c r="E167" i="18"/>
  <c r="G166" i="18"/>
  <c r="F166" i="18"/>
  <c r="E166" i="18"/>
  <c r="G165" i="18"/>
  <c r="F165" i="18"/>
  <c r="E165" i="18"/>
  <c r="G164" i="18"/>
  <c r="F164" i="18"/>
  <c r="E164" i="18"/>
  <c r="G163" i="18"/>
  <c r="F163" i="18"/>
  <c r="E163" i="18"/>
  <c r="G162" i="18"/>
  <c r="F162" i="18"/>
  <c r="E162" i="18"/>
  <c r="G161" i="18"/>
  <c r="F161" i="18"/>
  <c r="E161" i="18"/>
  <c r="G160" i="18"/>
  <c r="F160" i="18"/>
  <c r="E160" i="18"/>
  <c r="G159" i="18"/>
  <c r="F159" i="18"/>
  <c r="E159" i="18"/>
  <c r="G158" i="18"/>
  <c r="F158" i="18"/>
  <c r="E158" i="18"/>
  <c r="G157" i="18"/>
  <c r="F157" i="18"/>
  <c r="E157" i="18"/>
  <c r="G156" i="18"/>
  <c r="F156" i="18"/>
  <c r="E156" i="18"/>
  <c r="G155" i="18"/>
  <c r="F155" i="18"/>
  <c r="E155" i="18"/>
  <c r="G154" i="18"/>
  <c r="F154" i="18"/>
  <c r="E154" i="18"/>
  <c r="G153" i="18"/>
  <c r="F153" i="18"/>
  <c r="E153" i="18"/>
  <c r="G152" i="18"/>
  <c r="F152" i="18"/>
  <c r="E152" i="18"/>
  <c r="G151" i="18"/>
  <c r="F151" i="18"/>
  <c r="E151" i="18"/>
  <c r="G150" i="18"/>
  <c r="F150" i="18"/>
  <c r="E150" i="18"/>
  <c r="G149" i="18"/>
  <c r="F149" i="18"/>
  <c r="E149" i="18"/>
  <c r="G148" i="18"/>
  <c r="F148" i="18"/>
  <c r="E148" i="18"/>
  <c r="G147" i="18"/>
  <c r="F147" i="18"/>
  <c r="E147" i="18"/>
  <c r="G146" i="18"/>
  <c r="F146" i="18"/>
  <c r="E146" i="18"/>
  <c r="G145" i="18"/>
  <c r="F145" i="18"/>
  <c r="E145" i="18"/>
  <c r="G144" i="18"/>
  <c r="F144" i="18"/>
  <c r="E144" i="18"/>
  <c r="G143" i="18"/>
  <c r="F143" i="18"/>
  <c r="E143" i="18"/>
  <c r="G142" i="18"/>
  <c r="F142" i="18"/>
  <c r="E142" i="18"/>
  <c r="G141" i="18"/>
  <c r="F141" i="18"/>
  <c r="E141" i="18"/>
  <c r="G140" i="18"/>
  <c r="F140" i="18"/>
  <c r="E140" i="18"/>
  <c r="G139" i="18"/>
  <c r="F139" i="18"/>
  <c r="E139" i="18"/>
  <c r="G138" i="18"/>
  <c r="F138" i="18"/>
  <c r="E138" i="18"/>
  <c r="G137" i="18"/>
  <c r="F137" i="18"/>
  <c r="E137" i="18"/>
  <c r="G136" i="18"/>
  <c r="F136" i="18"/>
  <c r="E136" i="18"/>
  <c r="G135" i="18"/>
  <c r="F135" i="18"/>
  <c r="E135" i="18"/>
  <c r="G134" i="18"/>
  <c r="F134" i="18"/>
  <c r="E134" i="18"/>
  <c r="G133" i="18"/>
  <c r="F133" i="18"/>
  <c r="E133" i="18"/>
  <c r="G132" i="18"/>
  <c r="F132" i="18"/>
  <c r="E132" i="18"/>
  <c r="G131" i="18"/>
  <c r="F131" i="18"/>
  <c r="E131" i="18"/>
  <c r="G130" i="18"/>
  <c r="F130" i="18"/>
  <c r="E130" i="18"/>
  <c r="G129" i="18"/>
  <c r="F129" i="18"/>
  <c r="E129" i="18"/>
  <c r="G128" i="18"/>
  <c r="F128" i="18"/>
  <c r="E128" i="18"/>
  <c r="G127" i="18"/>
  <c r="F127" i="18"/>
  <c r="E127" i="18"/>
  <c r="G126" i="18"/>
  <c r="F126" i="18"/>
  <c r="E126" i="18"/>
  <c r="G125" i="18"/>
  <c r="F125" i="18"/>
  <c r="E125" i="18"/>
  <c r="G124" i="18"/>
  <c r="F124" i="18"/>
  <c r="E124" i="18"/>
  <c r="G123" i="18"/>
  <c r="F123" i="18"/>
  <c r="E123" i="18"/>
  <c r="G122" i="18"/>
  <c r="F122" i="18"/>
  <c r="E122" i="18"/>
  <c r="G121" i="18"/>
  <c r="F121" i="18"/>
  <c r="E121" i="18"/>
  <c r="G120" i="18"/>
  <c r="F120" i="18"/>
  <c r="E120" i="18"/>
  <c r="G119" i="18"/>
  <c r="F119" i="18"/>
  <c r="E119" i="18"/>
  <c r="G118" i="18"/>
  <c r="F118" i="18"/>
  <c r="E118" i="18"/>
  <c r="G117" i="18"/>
  <c r="F117" i="18"/>
  <c r="E117" i="18"/>
  <c r="G116" i="18"/>
  <c r="F116" i="18"/>
  <c r="E116" i="18"/>
  <c r="G115" i="18"/>
  <c r="F115" i="18"/>
  <c r="E115" i="18"/>
  <c r="G114" i="18"/>
  <c r="F114" i="18"/>
  <c r="E114" i="18"/>
  <c r="G113" i="18"/>
  <c r="F113" i="18"/>
  <c r="E113" i="18"/>
  <c r="G112" i="18"/>
  <c r="F112" i="18"/>
  <c r="E112" i="18"/>
  <c r="G111" i="18"/>
  <c r="F111" i="18"/>
  <c r="E111" i="18"/>
  <c r="G110" i="18"/>
  <c r="F110" i="18"/>
  <c r="E110" i="18"/>
  <c r="G109" i="18"/>
  <c r="F109" i="18"/>
  <c r="E109" i="18"/>
  <c r="G108" i="18"/>
  <c r="F108" i="18"/>
  <c r="E108" i="18"/>
  <c r="G107" i="18"/>
  <c r="F107" i="18"/>
  <c r="E107" i="18"/>
  <c r="G106" i="18"/>
  <c r="F106" i="18"/>
  <c r="E106" i="18"/>
  <c r="G105" i="18"/>
  <c r="F105" i="18"/>
  <c r="E105" i="18"/>
  <c r="G104" i="18"/>
  <c r="F104" i="18"/>
  <c r="E104" i="18"/>
  <c r="G103" i="18"/>
  <c r="F103" i="18"/>
  <c r="E103" i="18"/>
  <c r="G102" i="18"/>
  <c r="F102" i="18"/>
  <c r="E102" i="18"/>
  <c r="G101" i="18"/>
  <c r="F101" i="18"/>
  <c r="E101" i="18"/>
  <c r="G100" i="18"/>
  <c r="F100" i="18"/>
  <c r="E100" i="18"/>
  <c r="G99" i="18"/>
  <c r="F99" i="18"/>
  <c r="E99" i="18"/>
  <c r="G98" i="18"/>
  <c r="F98" i="18"/>
  <c r="E98" i="18"/>
  <c r="G97" i="18"/>
  <c r="F97" i="18"/>
  <c r="E97" i="18"/>
  <c r="G96" i="18"/>
  <c r="F96" i="18"/>
  <c r="E96" i="18"/>
  <c r="G95" i="18"/>
  <c r="F95" i="18"/>
  <c r="E95" i="18"/>
  <c r="G94" i="18"/>
  <c r="F94" i="18"/>
  <c r="E94" i="18"/>
  <c r="G93" i="18"/>
  <c r="F93" i="18"/>
  <c r="E93" i="18"/>
  <c r="G92" i="18"/>
  <c r="F92" i="18"/>
  <c r="E92" i="18"/>
  <c r="G91" i="18"/>
  <c r="F91" i="18"/>
  <c r="E91" i="18"/>
  <c r="G90" i="18"/>
  <c r="F90" i="18"/>
  <c r="E90" i="18"/>
  <c r="G89" i="18"/>
  <c r="F89" i="18"/>
  <c r="E89" i="18"/>
  <c r="G88" i="18"/>
  <c r="F88" i="18"/>
  <c r="E88" i="18"/>
  <c r="G87" i="18"/>
  <c r="F87" i="18"/>
  <c r="E87" i="18"/>
  <c r="G86" i="18"/>
  <c r="F86" i="18"/>
  <c r="E86" i="18"/>
  <c r="G85" i="18"/>
  <c r="F85" i="18"/>
  <c r="E85" i="18"/>
  <c r="G84" i="18"/>
  <c r="F84" i="18"/>
  <c r="E84" i="18"/>
  <c r="G83" i="18"/>
  <c r="F83" i="18"/>
  <c r="E83" i="18"/>
  <c r="G82" i="18"/>
  <c r="F82" i="18"/>
  <c r="E82" i="18"/>
  <c r="G81" i="18"/>
  <c r="F81" i="18"/>
  <c r="E81" i="18"/>
  <c r="G80" i="18"/>
  <c r="F80" i="18"/>
  <c r="E80" i="18"/>
  <c r="G79" i="18"/>
  <c r="F79" i="18"/>
  <c r="E79" i="18"/>
  <c r="G78" i="18"/>
  <c r="F78" i="18"/>
  <c r="E78" i="18"/>
  <c r="G77" i="18"/>
  <c r="F77" i="18"/>
  <c r="E77" i="18"/>
  <c r="G76" i="18"/>
  <c r="F76" i="18"/>
  <c r="E76" i="18"/>
  <c r="G75" i="18"/>
  <c r="F75" i="18"/>
  <c r="E75" i="18"/>
  <c r="G74" i="18"/>
  <c r="F74" i="18"/>
  <c r="E74" i="18"/>
  <c r="G73" i="18"/>
  <c r="F73" i="18"/>
  <c r="E73" i="18"/>
  <c r="G72" i="18"/>
  <c r="F72" i="18"/>
  <c r="E72" i="18"/>
  <c r="G71" i="18"/>
  <c r="F71" i="18"/>
  <c r="E71" i="18"/>
  <c r="G70" i="18"/>
  <c r="F70" i="18"/>
  <c r="E70" i="18"/>
  <c r="G69" i="18"/>
  <c r="F69" i="18"/>
  <c r="E69" i="18"/>
  <c r="G68" i="18"/>
  <c r="F68" i="18"/>
  <c r="E68" i="18"/>
  <c r="G67" i="18"/>
  <c r="F67" i="18"/>
  <c r="E67" i="18"/>
  <c r="G66" i="18"/>
  <c r="F66" i="18"/>
  <c r="E66" i="18"/>
  <c r="G65" i="18"/>
  <c r="F65" i="18"/>
  <c r="E65" i="18"/>
  <c r="G64" i="18"/>
  <c r="F64" i="18"/>
  <c r="E64" i="18"/>
  <c r="G63" i="18"/>
  <c r="F63" i="18"/>
  <c r="E63" i="18"/>
  <c r="G62" i="18"/>
  <c r="F62" i="18"/>
  <c r="E62" i="18"/>
  <c r="G61" i="18"/>
  <c r="F61" i="18"/>
  <c r="E61" i="18"/>
  <c r="G60" i="18"/>
  <c r="F60" i="18"/>
  <c r="E60" i="18"/>
  <c r="G59" i="18"/>
  <c r="F59" i="18"/>
  <c r="E59" i="18"/>
  <c r="G58" i="18"/>
  <c r="F58" i="18"/>
  <c r="E58" i="18"/>
  <c r="G57" i="18"/>
  <c r="F57" i="18"/>
  <c r="E57" i="18"/>
  <c r="G56" i="18"/>
  <c r="F56" i="18"/>
  <c r="E56" i="18"/>
  <c r="G55" i="18"/>
  <c r="F55" i="18"/>
  <c r="E55" i="18"/>
  <c r="G54" i="18"/>
  <c r="F54" i="18"/>
  <c r="E54" i="18"/>
  <c r="G53" i="18"/>
  <c r="F53" i="18"/>
  <c r="E53" i="18"/>
  <c r="G52" i="18"/>
  <c r="F52" i="18"/>
  <c r="E52" i="18"/>
  <c r="G51" i="18"/>
  <c r="F51" i="18"/>
  <c r="E51" i="18"/>
  <c r="G50" i="18"/>
  <c r="F50" i="18"/>
  <c r="E50" i="18"/>
  <c r="G49" i="18"/>
  <c r="F49" i="18"/>
  <c r="E49" i="18"/>
  <c r="G48" i="18"/>
  <c r="F48" i="18"/>
  <c r="E48" i="18"/>
  <c r="G47" i="18"/>
  <c r="F47" i="18"/>
  <c r="E47" i="18"/>
  <c r="G46" i="18"/>
  <c r="F46" i="18"/>
  <c r="E46" i="18"/>
  <c r="G45" i="18"/>
  <c r="F45" i="18"/>
  <c r="E45" i="18"/>
  <c r="G44" i="18"/>
  <c r="F44" i="18"/>
  <c r="E44" i="18"/>
  <c r="G43" i="18"/>
  <c r="F43" i="18"/>
  <c r="E43" i="18"/>
  <c r="G42" i="18"/>
  <c r="F42" i="18"/>
  <c r="E42" i="18"/>
  <c r="G41" i="18"/>
  <c r="F41" i="18"/>
  <c r="E41" i="18"/>
  <c r="G40" i="18"/>
  <c r="F40" i="18"/>
  <c r="E40" i="18"/>
  <c r="G39" i="18"/>
  <c r="F39" i="18"/>
  <c r="E39" i="18"/>
  <c r="G38" i="18"/>
  <c r="F38" i="18"/>
  <c r="E38" i="18"/>
  <c r="G37" i="18"/>
  <c r="F37" i="18"/>
  <c r="E37" i="18"/>
  <c r="G36" i="18"/>
  <c r="F36" i="18"/>
  <c r="E36" i="18"/>
  <c r="G35" i="18"/>
  <c r="F35" i="18"/>
  <c r="E35" i="18"/>
  <c r="G34" i="18"/>
  <c r="F34" i="18"/>
  <c r="E34" i="18"/>
  <c r="G33" i="18"/>
  <c r="F33" i="18"/>
  <c r="E33" i="18"/>
  <c r="G32" i="18"/>
  <c r="F32" i="18"/>
  <c r="E32" i="18"/>
  <c r="G31" i="18"/>
  <c r="F31" i="18"/>
  <c r="E31" i="18"/>
  <c r="G30" i="18"/>
  <c r="F30" i="18"/>
  <c r="E30" i="18"/>
  <c r="G29" i="18"/>
  <c r="F29" i="18"/>
  <c r="E29" i="18"/>
  <c r="G28" i="18"/>
  <c r="F28" i="18"/>
  <c r="E28" i="18"/>
  <c r="G27" i="18"/>
  <c r="F27" i="18"/>
  <c r="E27" i="18"/>
  <c r="G26" i="18"/>
  <c r="F26" i="18"/>
  <c r="E26" i="18"/>
  <c r="G25" i="18"/>
  <c r="F25" i="18"/>
  <c r="E25" i="18"/>
  <c r="G24" i="18"/>
  <c r="F24" i="18"/>
  <c r="E24" i="18"/>
  <c r="G23" i="18"/>
  <c r="F23" i="18"/>
  <c r="E23" i="18"/>
  <c r="G22" i="18"/>
  <c r="F22" i="18"/>
  <c r="E22" i="18"/>
  <c r="G21" i="18"/>
  <c r="F21" i="18"/>
  <c r="E21" i="18"/>
  <c r="G20" i="18"/>
  <c r="F20" i="18"/>
  <c r="E20" i="18"/>
  <c r="G19" i="18"/>
  <c r="F19" i="18"/>
  <c r="E19" i="18"/>
  <c r="G18" i="18"/>
  <c r="F18" i="18"/>
  <c r="E18" i="18"/>
  <c r="G17" i="18"/>
  <c r="F17" i="18"/>
  <c r="E17" i="18"/>
  <c r="G16" i="18"/>
  <c r="F16" i="18"/>
  <c r="E16" i="18"/>
  <c r="G15" i="18"/>
  <c r="F15" i="18"/>
  <c r="E15" i="18"/>
  <c r="G14" i="18"/>
  <c r="F14" i="18"/>
  <c r="E14" i="18"/>
  <c r="G13" i="18"/>
  <c r="F13" i="18"/>
  <c r="E13" i="18"/>
  <c r="G12" i="18"/>
  <c r="F12" i="18"/>
  <c r="E12" i="18"/>
  <c r="G11" i="18"/>
  <c r="F11" i="18"/>
  <c r="E11" i="18"/>
  <c r="G10" i="18"/>
  <c r="F10" i="18"/>
  <c r="E10" i="18"/>
  <c r="G9" i="18"/>
  <c r="F9" i="18"/>
  <c r="E9" i="18"/>
  <c r="G8" i="18"/>
  <c r="F8" i="18"/>
  <c r="E8" i="18"/>
  <c r="G7" i="18"/>
  <c r="F7" i="18"/>
  <c r="E7" i="18"/>
  <c r="G6" i="18"/>
  <c r="F6" i="18"/>
  <c r="E6" i="18"/>
  <c r="G5" i="18"/>
  <c r="F5" i="18"/>
  <c r="E5" i="18"/>
  <c r="G4" i="18"/>
  <c r="F4" i="18"/>
  <c r="E4" i="18"/>
  <c r="G3" i="18"/>
  <c r="F3" i="18"/>
  <c r="E3" i="18"/>
  <c r="G2" i="18"/>
  <c r="F2" i="18"/>
  <c r="E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D148" i="18"/>
  <c r="D149" i="18"/>
  <c r="D150" i="18"/>
  <c r="D151" i="18"/>
  <c r="D152" i="18"/>
  <c r="D153" i="18"/>
  <c r="D154" i="18"/>
  <c r="D155" i="18"/>
  <c r="D156" i="18"/>
  <c r="D157" i="18"/>
  <c r="D158" i="18"/>
  <c r="D159" i="18"/>
  <c r="D160" i="18"/>
  <c r="D161" i="18"/>
  <c r="D162" i="18"/>
  <c r="D163" i="18"/>
  <c r="D164" i="18"/>
  <c r="D165" i="18"/>
  <c r="D166" i="18"/>
  <c r="D167" i="18"/>
  <c r="D168" i="18"/>
  <c r="D169" i="18"/>
  <c r="D170" i="18"/>
  <c r="D171" i="18"/>
  <c r="D172" i="18"/>
  <c r="D173" i="18"/>
  <c r="D174" i="18"/>
  <c r="D175" i="18"/>
  <c r="D176" i="18"/>
  <c r="D177" i="18"/>
  <c r="D178" i="18"/>
  <c r="D179" i="18"/>
  <c r="D180" i="18"/>
  <c r="D181" i="18"/>
  <c r="D182" i="18"/>
  <c r="D183" i="18"/>
  <c r="D184" i="18"/>
  <c r="D185" i="18"/>
  <c r="D186" i="18"/>
  <c r="D187" i="18"/>
  <c r="D188" i="18"/>
  <c r="D189" i="18"/>
  <c r="D190" i="18"/>
  <c r="D191" i="18"/>
  <c r="D192" i="18"/>
  <c r="D193" i="18"/>
  <c r="D194" i="18"/>
  <c r="D195" i="18"/>
  <c r="D196" i="18"/>
  <c r="D197" i="18"/>
  <c r="D198" i="18"/>
  <c r="D199" i="18"/>
  <c r="D200" i="18"/>
  <c r="D201" i="18"/>
  <c r="D202" i="18"/>
  <c r="D203" i="18"/>
  <c r="D204" i="18"/>
  <c r="D205" i="18"/>
  <c r="D2" i="18"/>
  <c r="F7" i="35"/>
  <c r="B9" i="46" l="1"/>
  <c r="A10" i="2"/>
  <c r="B10" i="46" s="1"/>
  <c r="I23" i="19"/>
  <c r="I19" i="19"/>
  <c r="I13" i="19"/>
  <c r="I22" i="19"/>
  <c r="I18" i="19"/>
  <c r="I21" i="19"/>
  <c r="I17" i="19"/>
  <c r="I16" i="19"/>
  <c r="I20" i="19"/>
  <c r="I15" i="19"/>
  <c r="I14" i="19"/>
  <c r="H2" i="19"/>
  <c r="I2" i="19"/>
  <c r="H10" i="19"/>
  <c r="I8" i="19"/>
  <c r="I7" i="19"/>
  <c r="I9" i="19"/>
  <c r="I10" i="19"/>
  <c r="H6" i="19"/>
  <c r="H11" i="19"/>
  <c r="I6" i="19"/>
  <c r="I11" i="19"/>
  <c r="H7" i="19"/>
  <c r="H9" i="19"/>
  <c r="H12" i="19"/>
  <c r="H8" i="19"/>
  <c r="I12" i="19"/>
  <c r="H5" i="19"/>
  <c r="I4" i="19"/>
  <c r="H4" i="19"/>
  <c r="I3" i="19"/>
  <c r="A13" i="33"/>
  <c r="H3" i="19"/>
  <c r="L32" i="5"/>
  <c r="K32" i="5"/>
  <c r="L31" i="5"/>
  <c r="K31" i="5"/>
  <c r="L30" i="5"/>
  <c r="K30" i="5"/>
  <c r="L29" i="5"/>
  <c r="K29" i="5"/>
  <c r="L28" i="5"/>
  <c r="K28" i="5"/>
  <c r="L27" i="5"/>
  <c r="K27" i="5"/>
  <c r="L26" i="5"/>
  <c r="K26" i="5"/>
  <c r="L25" i="5"/>
  <c r="K25" i="5"/>
  <c r="L24" i="5"/>
  <c r="K24" i="5"/>
  <c r="L23" i="5"/>
  <c r="K23" i="5"/>
  <c r="L22" i="5"/>
  <c r="K22" i="5"/>
  <c r="F15" i="35"/>
  <c r="A14" i="33" l="1"/>
  <c r="A11" i="2"/>
  <c r="A3" i="5"/>
  <c r="L21" i="5"/>
  <c r="K21" i="5"/>
  <c r="B11" i="46" l="1"/>
  <c r="B3" i="33"/>
  <c r="A12" i="2"/>
  <c r="A4" i="5"/>
  <c r="A5"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15" i="33"/>
  <c r="K20" i="5"/>
  <c r="K19" i="5"/>
  <c r="L20" i="5"/>
  <c r="L19" i="5"/>
  <c r="L18" i="5"/>
  <c r="L17" i="5"/>
  <c r="L16" i="5"/>
  <c r="L15" i="5"/>
  <c r="L14" i="5"/>
  <c r="L12" i="5"/>
  <c r="L11" i="5"/>
  <c r="L10" i="5"/>
  <c r="L9" i="5"/>
  <c r="L8" i="5"/>
  <c r="L7" i="5"/>
  <c r="L4" i="5"/>
  <c r="L3" i="5"/>
  <c r="L2" i="5"/>
  <c r="B12" i="46" l="1"/>
  <c r="A16" i="33"/>
  <c r="A13" i="2"/>
  <c r="B5" i="33"/>
  <c r="B4" i="33"/>
  <c r="K18" i="5"/>
  <c r="K17" i="5"/>
  <c r="K16" i="5"/>
  <c r="K15" i="5"/>
  <c r="K14" i="5"/>
  <c r="K12" i="5"/>
  <c r="K11" i="5"/>
  <c r="K10" i="5"/>
  <c r="K9" i="5"/>
  <c r="K8" i="5"/>
  <c r="K7" i="5"/>
  <c r="K4" i="5"/>
  <c r="K3" i="5"/>
  <c r="K2" i="5"/>
  <c r="F11" i="35"/>
  <c r="D11" i="35"/>
  <c r="B13" i="46" l="1"/>
  <c r="B6" i="33"/>
  <c r="A14" i="2"/>
  <c r="A17" i="33"/>
  <c r="E11" i="35"/>
  <c r="B14" i="46" l="1"/>
  <c r="A18" i="33"/>
  <c r="A15" i="2"/>
  <c r="B15" i="46" s="1"/>
  <c r="B8" i="33" l="1"/>
  <c r="B7" i="33"/>
  <c r="A16" i="2"/>
  <c r="B16" i="46" s="1"/>
  <c r="A19" i="33"/>
  <c r="A20" i="33" l="1"/>
  <c r="A17" i="2"/>
  <c r="B17" i="46" l="1"/>
  <c r="B10" i="33"/>
  <c r="B9" i="33"/>
  <c r="A18" i="2"/>
  <c r="A21" i="33"/>
  <c r="B18" i="46" l="1"/>
  <c r="A22" i="33"/>
  <c r="A19" i="2"/>
  <c r="B19" i="46" l="1"/>
  <c r="A20" i="2"/>
  <c r="A23" i="33"/>
  <c r="B20" i="46" l="1"/>
  <c r="A24" i="33"/>
  <c r="A21" i="2"/>
  <c r="B21" i="46" l="1"/>
  <c r="A22" i="2"/>
  <c r="A25" i="33"/>
  <c r="B22" i="46" l="1"/>
  <c r="A26" i="33"/>
  <c r="A23" i="2"/>
  <c r="B23" i="46" l="1"/>
  <c r="A24" i="2"/>
  <c r="B24" i="46" s="1"/>
  <c r="A27" i="33"/>
  <c r="A28" i="33" l="1"/>
  <c r="A25" i="2"/>
  <c r="B25" i="46" l="1"/>
  <c r="A29" i="33"/>
  <c r="A26" i="2"/>
  <c r="D10" i="35"/>
  <c r="B26" i="46" l="1"/>
  <c r="E10" i="35"/>
  <c r="A27" i="2"/>
  <c r="B27" i="46" l="1"/>
  <c r="A28" i="2"/>
  <c r="B28" i="46" s="1"/>
  <c r="B29" i="46" l="1"/>
  <c r="A29" i="2"/>
  <c r="A30" i="2" l="1"/>
  <c r="B30" i="46" l="1"/>
  <c r="A31" i="2"/>
  <c r="B31" i="46" l="1"/>
  <c r="A32" i="2"/>
  <c r="B32" i="46" l="1"/>
  <c r="A33" i="2"/>
  <c r="B33" i="46" l="1"/>
  <c r="A34" i="2"/>
  <c r="B34" i="46" l="1"/>
  <c r="A35" i="2"/>
  <c r="B35" i="46" l="1"/>
  <c r="A36" i="2"/>
  <c r="B36" i="46" l="1"/>
  <c r="A37" i="2"/>
  <c r="D9" i="35"/>
  <c r="F9" i="35"/>
  <c r="B37" i="46" l="1"/>
  <c r="E9" i="35"/>
  <c r="B12" i="33"/>
  <c r="B11" i="33"/>
  <c r="B13" i="33"/>
  <c r="B14" i="33"/>
  <c r="B15" i="33"/>
  <c r="B16" i="33"/>
  <c r="B17" i="33"/>
  <c r="B19" i="33"/>
  <c r="B18" i="33"/>
  <c r="B21" i="33"/>
  <c r="B20" i="33"/>
  <c r="B22" i="33"/>
  <c r="B23" i="33"/>
  <c r="B24" i="33"/>
  <c r="B25" i="33"/>
  <c r="B26" i="33"/>
  <c r="B28" i="33"/>
  <c r="B27" i="33"/>
  <c r="B29" i="33"/>
  <c r="A38" i="2"/>
  <c r="F10" i="35"/>
  <c r="B38" i="46" l="1"/>
  <c r="A39" i="2"/>
  <c r="B39" i="46" s="1"/>
  <c r="A40" i="2" l="1"/>
  <c r="B40" i="46" l="1"/>
  <c r="A41" i="2"/>
  <c r="B41" i="46" s="1"/>
  <c r="A42" i="2" l="1"/>
  <c r="B42" i="46" l="1"/>
  <c r="A43" i="2"/>
  <c r="B43" i="46" l="1"/>
  <c r="A44" i="2"/>
  <c r="B44" i="46" s="1"/>
  <c r="A45" i="2" l="1"/>
  <c r="B45" i="46" l="1"/>
  <c r="A46" i="2"/>
  <c r="B46" i="46" l="1"/>
  <c r="A47" i="2"/>
  <c r="B47" i="46" s="1"/>
  <c r="B48" i="46" l="1"/>
  <c r="A48" i="2"/>
  <c r="B49" i="46" l="1"/>
  <c r="A49" i="2"/>
  <c r="A50" i="2" l="1"/>
  <c r="B50" i="46" l="1"/>
  <c r="A51" i="2"/>
  <c r="B52" i="46" l="1"/>
  <c r="B51" i="46"/>
  <c r="A52" i="2"/>
  <c r="A53" i="2" l="1"/>
  <c r="B53" i="46" s="1"/>
  <c r="A54" i="2" l="1"/>
  <c r="B54" i="46" l="1"/>
  <c r="A55" i="2"/>
  <c r="B55" i="46" l="1"/>
  <c r="A56" i="2"/>
  <c r="B57" i="46" l="1"/>
  <c r="B56" i="46"/>
  <c r="A57" i="2"/>
  <c r="A58" i="2" l="1"/>
  <c r="B58" i="46" l="1"/>
  <c r="A59" i="2"/>
  <c r="B59" i="46" l="1"/>
  <c r="A60" i="2"/>
  <c r="B60" i="46" l="1"/>
  <c r="A61" i="2"/>
  <c r="B61" i="46" l="1"/>
  <c r="A62" i="2"/>
  <c r="B62" i="46" s="1"/>
  <c r="A63" i="2" l="1"/>
  <c r="B63" i="46" l="1"/>
  <c r="A64" i="2"/>
  <c r="B64" i="46" l="1"/>
  <c r="A65" i="2"/>
  <c r="B65" i="46" s="1"/>
  <c r="A66" i="2" l="1"/>
  <c r="B66" i="46" l="1"/>
  <c r="A67" i="2"/>
  <c r="B67" i="46" s="1"/>
  <c r="A68" i="2" l="1"/>
  <c r="B68" i="46" s="1"/>
  <c r="B69" i="46" l="1"/>
  <c r="A69" i="2"/>
  <c r="A70" i="2" l="1"/>
  <c r="B70" i="46" l="1"/>
  <c r="A71" i="2"/>
  <c r="B71" i="46" l="1"/>
  <c r="A72" i="2"/>
  <c r="B72" i="46" l="1"/>
  <c r="A73" i="2"/>
  <c r="B73" i="46" l="1"/>
  <c r="A74" i="2"/>
  <c r="B74" i="46" s="1"/>
  <c r="A75" i="2" l="1"/>
  <c r="B75" i="46" l="1"/>
  <c r="A76" i="2"/>
  <c r="B76" i="46" s="1"/>
  <c r="B77" i="46" l="1"/>
  <c r="A77" i="2"/>
  <c r="B78" i="46" l="1"/>
  <c r="A78" i="2"/>
  <c r="A79" i="2" l="1"/>
  <c r="B79" i="46" l="1"/>
  <c r="A80" i="2"/>
  <c r="B80" i="46" l="1"/>
  <c r="A81" i="2"/>
  <c r="B81" i="46" l="1"/>
  <c r="A82" i="2"/>
  <c r="B82" i="46" l="1"/>
  <c r="A83" i="2"/>
  <c r="B83" i="46" l="1"/>
  <c r="A84" i="2"/>
  <c r="B84" i="46" l="1"/>
  <c r="A85" i="2"/>
  <c r="B85" i="46" l="1"/>
  <c r="A86" i="2"/>
  <c r="B86" i="46" l="1"/>
  <c r="A87" i="2"/>
  <c r="B87" i="46" l="1"/>
  <c r="A88" i="2"/>
  <c r="B88" i="46" l="1"/>
  <c r="A89" i="2"/>
  <c r="B89" i="46" s="1"/>
  <c r="A90" i="2" l="1"/>
  <c r="B90" i="46" l="1"/>
  <c r="A91" i="2"/>
  <c r="B91" i="46" l="1"/>
  <c r="A92" i="2"/>
  <c r="B92" i="46" l="1"/>
  <c r="A93" i="2"/>
  <c r="B93" i="46" l="1"/>
  <c r="A94" i="2"/>
  <c r="B95" i="46" l="1"/>
  <c r="B94" i="46"/>
  <c r="A95" i="2"/>
  <c r="A96" i="2" l="1"/>
  <c r="B96" i="46" s="1"/>
  <c r="A97" i="2" l="1"/>
  <c r="B97" i="46" l="1"/>
  <c r="A98" i="2"/>
  <c r="B98" i="46" l="1"/>
  <c r="A99" i="2"/>
  <c r="B99" i="46" l="1"/>
  <c r="A100" i="2"/>
  <c r="B100" i="46" l="1"/>
  <c r="A101" i="2"/>
  <c r="B102" i="46" l="1"/>
  <c r="B101" i="46"/>
  <c r="A102" i="2"/>
  <c r="A103" i="2" l="1"/>
  <c r="B103" i="46" l="1"/>
  <c r="A104" i="2"/>
  <c r="B104" i="46" s="1"/>
  <c r="A105" i="2" l="1"/>
  <c r="B105" i="46" l="1"/>
  <c r="A106" i="2"/>
  <c r="B107" i="46" l="1"/>
  <c r="B106" i="46"/>
  <c r="A107" i="2"/>
  <c r="B108" i="46" l="1"/>
  <c r="A108" i="2"/>
  <c r="A109" i="2" l="1"/>
  <c r="B109" i="46" l="1"/>
  <c r="A110" i="2"/>
  <c r="B110" i="46" l="1"/>
  <c r="A111" i="2"/>
  <c r="B111" i="46" l="1"/>
  <c r="A112" i="2"/>
  <c r="B112" i="46" l="1"/>
  <c r="A113" i="2"/>
  <c r="B113" i="46" l="1"/>
  <c r="A114" i="2"/>
  <c r="B114" i="46" l="1"/>
  <c r="A115" i="2"/>
  <c r="B115" i="46" l="1"/>
  <c r="A116" i="2"/>
  <c r="B116" i="46" l="1"/>
  <c r="A117" i="2"/>
  <c r="B117" i="46" l="1"/>
  <c r="A118" i="2"/>
  <c r="B118" i="46" s="1"/>
  <c r="A119" i="2" l="1"/>
  <c r="B119" i="46" l="1"/>
  <c r="A120" i="2"/>
  <c r="B120" i="46" l="1"/>
  <c r="A121" i="2"/>
  <c r="B121" i="46" l="1"/>
  <c r="A122" i="2"/>
  <c r="B122" i="46" l="1"/>
  <c r="A123" i="2"/>
  <c r="B123" i="46" l="1"/>
  <c r="A124" i="2"/>
  <c r="B124" i="46" s="1"/>
  <c r="A125" i="2" l="1"/>
  <c r="B125" i="46" l="1"/>
  <c r="A126" i="2"/>
  <c r="B126" i="46" s="1"/>
  <c r="A127" i="2" l="1"/>
  <c r="B127" i="46" l="1"/>
  <c r="A128" i="2"/>
  <c r="B128" i="46" l="1"/>
  <c r="A129" i="2"/>
  <c r="B129" i="46" l="1"/>
  <c r="A130" i="2"/>
  <c r="B130" i="46" l="1"/>
  <c r="A131" i="2"/>
  <c r="B131" i="46" l="1"/>
  <c r="A132" i="2"/>
  <c r="B132" i="46" l="1"/>
  <c r="A133" i="2"/>
  <c r="B133" i="46" s="1"/>
  <c r="A134" i="2" l="1"/>
  <c r="B134" i="46" s="1"/>
  <c r="A135" i="2" l="1"/>
  <c r="B135" i="46" l="1"/>
  <c r="A136" i="2"/>
  <c r="B136" i="46" l="1"/>
  <c r="A137" i="2"/>
  <c r="B137" i="46" s="1"/>
  <c r="B138" i="46" l="1"/>
  <c r="A138" i="2"/>
  <c r="B139" i="46" l="1"/>
  <c r="A139" i="2"/>
  <c r="A140" i="2" l="1"/>
  <c r="B140" i="46" s="1"/>
  <c r="B141" i="46" l="1"/>
  <c r="A141" i="2"/>
  <c r="B142" i="46" l="1"/>
  <c r="A142" i="2"/>
  <c r="A143" i="2" l="1"/>
  <c r="B143" i="46" l="1"/>
  <c r="A144" i="2"/>
  <c r="B144" i="46" l="1"/>
  <c r="A145" i="2"/>
  <c r="B145" i="46" l="1"/>
  <c r="A146" i="2"/>
  <c r="B146" i="46" s="1"/>
  <c r="B147" i="46" l="1"/>
  <c r="A147" i="2"/>
  <c r="B148" i="46" l="1"/>
  <c r="A148" i="2"/>
  <c r="A149" i="2" l="1"/>
  <c r="B149" i="46" s="1"/>
  <c r="A150" i="2" l="1"/>
  <c r="B150" i="46" s="1"/>
  <c r="A151" i="2" l="1"/>
  <c r="B151" i="46" l="1"/>
  <c r="A152" i="2"/>
  <c r="B152" i="46" l="1"/>
  <c r="A153" i="2"/>
  <c r="B153" i="46" l="1"/>
  <c r="A154" i="2"/>
  <c r="B154" i="46" l="1"/>
  <c r="A155" i="2"/>
  <c r="B155" i="46" l="1"/>
  <c r="A156" i="2"/>
  <c r="B156" i="46" l="1"/>
  <c r="A157" i="2"/>
  <c r="B157" i="46" l="1"/>
  <c r="A158" i="2"/>
  <c r="B158" i="46" l="1"/>
  <c r="A159" i="2"/>
  <c r="B159" i="46" l="1"/>
  <c r="A160" i="2"/>
  <c r="B160" i="46" s="1"/>
  <c r="A161" i="2" l="1"/>
  <c r="B161" i="46" s="1"/>
  <c r="B162" i="46" l="1"/>
  <c r="A162" i="2"/>
  <c r="A163" i="2" l="1"/>
  <c r="B163" i="46" l="1"/>
  <c r="A164" i="2"/>
  <c r="B165" i="46" l="1"/>
  <c r="B164" i="46"/>
  <c r="A165" i="2"/>
  <c r="A166" i="2" l="1"/>
  <c r="B166" i="46" s="1"/>
  <c r="A167" i="2" l="1"/>
  <c r="B167" i="46" l="1"/>
  <c r="A168" i="2"/>
  <c r="B168" i="46" s="1"/>
  <c r="A169" i="2" l="1"/>
  <c r="B169" i="46" s="1"/>
  <c r="A170" i="2" l="1"/>
  <c r="B170" i="46" l="1"/>
  <c r="A171" i="2"/>
  <c r="B171" i="46" l="1"/>
  <c r="A172" i="2"/>
  <c r="B172" i="46" l="1"/>
  <c r="A173" i="2"/>
  <c r="B173" i="46" s="1"/>
  <c r="A174" i="2" l="1"/>
  <c r="B174" i="46" l="1"/>
  <c r="A175" i="2"/>
  <c r="B175" i="46" l="1"/>
  <c r="A176" i="2"/>
  <c r="B176" i="46" l="1"/>
  <c r="A177" i="2"/>
  <c r="B177" i="46" l="1"/>
  <c r="A178" i="2"/>
  <c r="B178" i="46" l="1"/>
  <c r="A179" i="2"/>
  <c r="B179" i="46" l="1"/>
  <c r="A180" i="2"/>
  <c r="B180" i="46" l="1"/>
  <c r="A181" i="2"/>
  <c r="B181" i="46" l="1"/>
  <c r="A182" i="2"/>
  <c r="B182" i="46" s="1"/>
  <c r="A183" i="2" l="1"/>
  <c r="B183" i="46" l="1"/>
  <c r="A184" i="2"/>
  <c r="B184" i="46" l="1"/>
  <c r="A185" i="2"/>
  <c r="B185" i="46" s="1"/>
  <c r="A186" i="2" l="1"/>
  <c r="B186" i="46" l="1"/>
  <c r="A187" i="2"/>
  <c r="B187" i="46" s="1"/>
  <c r="A188" i="2" l="1"/>
  <c r="B188" i="46" s="1"/>
  <c r="A189" i="2" l="1"/>
  <c r="B189" i="46" s="1"/>
  <c r="A190" i="2" l="1"/>
  <c r="B190" i="46" l="1"/>
  <c r="A191" i="2"/>
  <c r="B191" i="46" l="1"/>
  <c r="A192" i="2"/>
  <c r="B192" i="46" l="1"/>
  <c r="A193" i="2"/>
  <c r="B193" i="46" s="1"/>
  <c r="A194" i="2" l="1"/>
  <c r="B194" i="46" l="1"/>
  <c r="A195" i="2"/>
  <c r="B195" i="46" l="1"/>
  <c r="A196" i="2"/>
  <c r="B196" i="46" l="1"/>
  <c r="A197" i="2"/>
  <c r="B197" i="46" l="1"/>
  <c r="A198" i="2"/>
  <c r="B198" i="46" s="1"/>
  <c r="A199" i="2" l="1"/>
  <c r="B199" i="46" s="1"/>
  <c r="A200" i="2" l="1"/>
  <c r="B200" i="46" l="1"/>
  <c r="A201" i="2"/>
  <c r="B201" i="46" l="1"/>
  <c r="A202" i="2"/>
  <c r="B202" i="46" l="1"/>
  <c r="A203" i="2"/>
  <c r="B203" i="46" s="1"/>
  <c r="B204" i="46" l="1"/>
  <c r="A204" i="2"/>
  <c r="A205" i="2" l="1"/>
  <c r="B205" i="46" l="1"/>
  <c r="A206" i="2"/>
  <c r="B206" i="46" l="1"/>
  <c r="A207" i="2"/>
  <c r="B207" i="46" s="1"/>
  <c r="A208" i="2" l="1"/>
  <c r="B208" i="46" l="1"/>
  <c r="A209" i="2"/>
  <c r="B209" i="46" l="1"/>
  <c r="A210" i="2"/>
  <c r="B210" i="46" l="1"/>
  <c r="A211" i="2"/>
  <c r="B211" i="46" s="1"/>
  <c r="A212" i="2" l="1"/>
  <c r="B212" i="46" l="1"/>
  <c r="A213" i="2"/>
  <c r="B213" i="46" l="1"/>
  <c r="A214" i="2"/>
  <c r="B214" i="46" l="1"/>
  <c r="A215" i="2"/>
  <c r="B216" i="46" l="1"/>
  <c r="B215" i="46"/>
  <c r="A216" i="2"/>
  <c r="A217" i="2" l="1"/>
  <c r="B217" i="46" l="1"/>
  <c r="A218" i="2"/>
  <c r="B218" i="46" l="1"/>
  <c r="A219" i="2"/>
  <c r="B219" i="46" l="1"/>
  <c r="A220" i="2"/>
  <c r="B220" i="46" s="1"/>
  <c r="A221" i="2" l="1"/>
  <c r="B221" i="46" l="1"/>
  <c r="A222" i="2"/>
  <c r="B222" i="46" l="1"/>
  <c r="A223" i="2"/>
  <c r="B223" i="46" s="1"/>
  <c r="B224" i="46" l="1"/>
  <c r="A224" i="2"/>
  <c r="B225" i="46" l="1"/>
  <c r="A225" i="2"/>
  <c r="A226" i="2" l="1"/>
  <c r="B226" i="46" l="1"/>
  <c r="A227" i="2"/>
  <c r="B227" i="46" l="1"/>
  <c r="A228" i="2"/>
  <c r="B228" i="46" l="1"/>
  <c r="A229" i="2"/>
  <c r="B229" i="46" l="1"/>
  <c r="A230" i="2"/>
  <c r="B230" i="46" s="1"/>
  <c r="A231" i="2" l="1"/>
  <c r="B231" i="46" l="1"/>
  <c r="A232" i="2"/>
  <c r="B232" i="46" l="1"/>
  <c r="A233" i="2"/>
  <c r="B233" i="46" l="1"/>
  <c r="A234" i="2"/>
  <c r="B234" i="46" s="1"/>
  <c r="B235" i="46" l="1"/>
  <c r="A235" i="2"/>
  <c r="A236" i="2" l="1"/>
  <c r="B236" i="46" l="1"/>
  <c r="A237" i="2"/>
  <c r="B237" i="46" s="1"/>
  <c r="A238" i="2" l="1"/>
  <c r="B238" i="46" s="1"/>
  <c r="A239" i="2" l="1"/>
  <c r="B239" i="46" l="1"/>
  <c r="A240" i="2"/>
  <c r="B240" i="46" l="1"/>
  <c r="A241" i="2"/>
  <c r="B241" i="46" l="1"/>
  <c r="A242" i="2"/>
  <c r="B242" i="46" l="1"/>
  <c r="A243" i="2"/>
  <c r="B243" i="46" l="1"/>
  <c r="A244" i="2"/>
  <c r="B244" i="46" l="1"/>
  <c r="A245" i="2"/>
  <c r="B245" i="46" l="1"/>
  <c r="A246" i="2"/>
  <c r="B246" i="46" l="1"/>
  <c r="A247" i="2"/>
  <c r="B247" i="46" l="1"/>
  <c r="A248" i="2"/>
  <c r="B248" i="46" l="1"/>
  <c r="A249" i="2"/>
  <c r="B249" i="46" l="1"/>
  <c r="A250" i="2"/>
  <c r="B250" i="46" s="1"/>
  <c r="D2" i="35"/>
  <c r="F2" i="35"/>
  <c r="E2" i="35" l="1"/>
</calcChain>
</file>

<file path=xl/sharedStrings.xml><?xml version="1.0" encoding="utf-8"?>
<sst xmlns="http://schemas.openxmlformats.org/spreadsheetml/2006/main" count="4364" uniqueCount="1028">
  <si>
    <t>Afghanistan</t>
  </si>
  <si>
    <t>AFG</t>
  </si>
  <si>
    <t>Albania</t>
  </si>
  <si>
    <t>AL</t>
  </si>
  <si>
    <t>ALB</t>
  </si>
  <si>
    <t>Algeria</t>
  </si>
  <si>
    <t>DZA</t>
  </si>
  <si>
    <t>American Samoa</t>
  </si>
  <si>
    <t>ASM</t>
  </si>
  <si>
    <t>Andorra</t>
  </si>
  <si>
    <t>AND</t>
  </si>
  <si>
    <t>Angola</t>
  </si>
  <si>
    <t>AGO</t>
  </si>
  <si>
    <t>Anguilla</t>
  </si>
  <si>
    <t>AIA</t>
  </si>
  <si>
    <t>Antarctica</t>
  </si>
  <si>
    <t>ATA</t>
  </si>
  <si>
    <t>Antigua and Barbuda</t>
  </si>
  <si>
    <t>ATG</t>
  </si>
  <si>
    <t>Argentina</t>
  </si>
  <si>
    <t>AR</t>
  </si>
  <si>
    <t>ARG</t>
  </si>
  <si>
    <t>Armenia</t>
  </si>
  <si>
    <t>ARM</t>
  </si>
  <si>
    <t>Aruba</t>
  </si>
  <si>
    <t>ABW</t>
  </si>
  <si>
    <t>Australia</t>
  </si>
  <si>
    <t>AUS</t>
  </si>
  <si>
    <t>Austria</t>
  </si>
  <si>
    <t>AUT</t>
  </si>
  <si>
    <t>Azerbaijan</t>
  </si>
  <si>
    <t>AZ</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</si>
  <si>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</si>
  <si>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</si>
  <si>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</si>
  <si>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</si>
  <si>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</si>
  <si>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</si>
  <si>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</si>
  <si>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</si>
  <si>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</si>
  <si>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</si>
  <si>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</si>
  <si>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</si>
  <si>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</si>
  <si>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</si>
  <si>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</si>
  <si>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</si>
  <si>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</si>
  <si>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</si>
  <si>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</si>
  <si>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</si>
  <si>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</si>
  <si>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 (Plurinational State of)</t>
  </si>
  <si>
    <t>BOL</t>
  </si>
  <si>
    <t>Bonaire, Sint Eustatius and Saba</t>
  </si>
  <si>
    <t>BES</t>
  </si>
  <si>
    <t>Bosnia and Herzegovina</t>
  </si>
  <si>
    <t>BIH</t>
  </si>
  <si>
    <t>Botswana</t>
  </si>
  <si>
    <t>BWA</t>
  </si>
  <si>
    <t>Bouvet Island</t>
  </si>
  <si>
    <t>BVT</t>
  </si>
  <si>
    <t>Brazil</t>
  </si>
  <si>
    <t>BRA</t>
  </si>
  <si>
    <t>British Indian Ocean Territory (the)</t>
  </si>
  <si>
    <t>IOT</t>
  </si>
  <si>
    <t>Brunei Darussalam</t>
  </si>
  <si>
    <t>BRN</t>
  </si>
  <si>
    <t>Bulgaria</t>
  </si>
  <si>
    <t>BGR</t>
  </si>
  <si>
    <t>Burkina Faso</t>
  </si>
  <si>
    <t>BFA</t>
  </si>
  <si>
    <t>Burundi</t>
  </si>
  <si>
    <t>BDI</t>
  </si>
  <si>
    <t>Cabo Verde</t>
  </si>
  <si>
    <t>CPV</t>
  </si>
  <si>
    <t>Cambodia</t>
  </si>
  <si>
    <t>KHM</t>
  </si>
  <si>
    <t>Cameroon</t>
  </si>
  <si>
    <t>CMR</t>
  </si>
  <si>
    <t>Canada</t>
  </si>
  <si>
    <t>CA</t>
  </si>
  <si>
    <t>CAN</t>
  </si>
  <si>
    <t>Cayman Islands (the)</t>
  </si>
  <si>
    <t>KY</t>
  </si>
  <si>
    <t>CYM</t>
  </si>
  <si>
    <t>Central African Republic (the)</t>
  </si>
  <si>
    <t>CAF</t>
  </si>
  <si>
    <t>Chad</t>
  </si>
  <si>
    <t>TCD</t>
  </si>
  <si>
    <t>Chile</t>
  </si>
  <si>
    <t>CHL</t>
  </si>
  <si>
    <t>China</t>
  </si>
  <si>
    <t>CHN</t>
  </si>
  <si>
    <t>Christmas Island</t>
  </si>
  <si>
    <t>CXR</t>
  </si>
  <si>
    <t>Cocos (Keeling) Islands (the)</t>
  </si>
  <si>
    <t>CCK</t>
  </si>
  <si>
    <t>Colombia</t>
  </si>
  <si>
    <t>CO</t>
  </si>
  <si>
    <t>COL</t>
  </si>
  <si>
    <t>Comoros (the)</t>
  </si>
  <si>
    <t>COM</t>
  </si>
  <si>
    <t>Congo (the Democratic Republic of the)</t>
  </si>
  <si>
    <t>COD</t>
  </si>
  <si>
    <t>Congo (the)</t>
  </si>
  <si>
    <t>COG</t>
  </si>
  <si>
    <t>Cook Islands (the)</t>
  </si>
  <si>
    <t>COK</t>
  </si>
  <si>
    <t>Costa Rica</t>
  </si>
  <si>
    <t>CRI</t>
  </si>
  <si>
    <t>Croatia</t>
  </si>
  <si>
    <t>HRV</t>
  </si>
  <si>
    <t>Cuba</t>
  </si>
  <si>
    <t>CUB</t>
  </si>
  <si>
    <t>Curaçao</t>
  </si>
  <si>
    <t>CUW</t>
  </si>
  <si>
    <t>Cyprus</t>
  </si>
  <si>
    <t>CYP</t>
  </si>
  <si>
    <t>Czechia</t>
  </si>
  <si>
    <t>CZE</t>
  </si>
  <si>
    <t>Côte d'Ivoire</t>
  </si>
  <si>
    <t>CIV</t>
  </si>
  <si>
    <t>Denmark</t>
  </si>
  <si>
    <t>DNK</t>
  </si>
  <si>
    <t>Djibouti</t>
  </si>
  <si>
    <t>DJI</t>
  </si>
  <si>
    <t>Dominica</t>
  </si>
  <si>
    <t>DMA</t>
  </si>
  <si>
    <t>Dominican Republic (the)</t>
  </si>
  <si>
    <t>DOM</t>
  </si>
  <si>
    <t>Ecuador</t>
  </si>
  <si>
    <t>ECU</t>
  </si>
  <si>
    <t>Egypt</t>
  </si>
  <si>
    <t>EGY</t>
  </si>
  <si>
    <t>El Salvador</t>
  </si>
  <si>
    <t>SLV</t>
  </si>
  <si>
    <t>Equatorial Guinea</t>
  </si>
  <si>
    <t>GNQ</t>
  </si>
  <si>
    <t>Eritrea</t>
  </si>
  <si>
    <t>ERI</t>
  </si>
  <si>
    <t>Estonia</t>
  </si>
  <si>
    <t>EST</t>
  </si>
  <si>
    <t>Eswatini</t>
  </si>
  <si>
    <t>SWZ</t>
  </si>
  <si>
    <t>Ethiopia</t>
  </si>
  <si>
    <t>ETH</t>
  </si>
  <si>
    <t>Falkland Islands (the) [Malvinas]</t>
  </si>
  <si>
    <t>FLK</t>
  </si>
  <si>
    <t>Faroe Islands (the)</t>
  </si>
  <si>
    <t>FRO</t>
  </si>
  <si>
    <t>Fiji</t>
  </si>
  <si>
    <t>FJI</t>
  </si>
  <si>
    <t>Finland</t>
  </si>
  <si>
    <t>FIN</t>
  </si>
  <si>
    <t>France</t>
  </si>
  <si>
    <t>FRA</t>
  </si>
  <si>
    <t>French Guiana</t>
  </si>
  <si>
    <t>GUF</t>
  </si>
  <si>
    <t>French Polynesia</t>
  </si>
  <si>
    <t>PYF</t>
  </si>
  <si>
    <t>French Southern Territories (the)</t>
  </si>
  <si>
    <t>ATF</t>
  </si>
  <si>
    <t>Gabon</t>
  </si>
  <si>
    <t>GA</t>
  </si>
  <si>
    <t>GAB</t>
  </si>
  <si>
    <t>Gambia (the)</t>
  </si>
  <si>
    <t>GMB</t>
  </si>
  <si>
    <t>Georgia</t>
  </si>
  <si>
    <t>GEO</t>
  </si>
  <si>
    <t>Germany</t>
  </si>
  <si>
    <t>DE</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</si>
  <si>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</si>
  <si>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</si>
  <si>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</si>
  <si>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</si>
  <si>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</si>
  <si>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</si>
  <si>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</si>
  <si>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</si>
  <si>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</si>
  <si>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</si>
  <si>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</si>
  <si>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</si>
  <si>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</si>
  <si>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</si>
  <si>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</si>
  <si>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</si>
  <si>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</si>
  <si>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</si>
  <si>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</si>
  <si>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</si>
  <si>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</si>
  <si>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</si>
  <si>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</si>
  <si>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</si>
  <si>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</si>
  <si>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</si>
  <si>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</si>
  <si>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Heard Island and McDonald Islands</t>
  </si>
  <si>
    <t>HMD</t>
  </si>
  <si>
    <t>Holy See (the)</t>
  </si>
  <si>
    <t>VA</t>
  </si>
  <si>
    <t>VAT</t>
  </si>
  <si>
    <t>Honduras</t>
  </si>
  <si>
    <t>HND</t>
  </si>
  <si>
    <t>Hong Kong</t>
  </si>
  <si>
    <t>HKG</t>
  </si>
  <si>
    <t>Hungary</t>
  </si>
  <si>
    <t>HUN</t>
  </si>
  <si>
    <t>Iceland</t>
  </si>
  <si>
    <t>ISL</t>
  </si>
  <si>
    <t>India</t>
  </si>
  <si>
    <t>IN</t>
  </si>
  <si>
    <t>IND</t>
  </si>
  <si>
    <t>Indonesia</t>
  </si>
  <si>
    <t>ID</t>
  </si>
  <si>
    <t>IDN</t>
  </si>
  <si>
    <t>Iran (Islamic Republic of)</t>
  </si>
  <si>
    <t>IRN</t>
  </si>
  <si>
    <t>Iraq</t>
  </si>
  <si>
    <t>IRQ</t>
  </si>
  <si>
    <t>Ireland</t>
  </si>
  <si>
    <t>IRL</t>
  </si>
  <si>
    <t>Isle of Man</t>
  </si>
  <si>
    <t>IMN</t>
  </si>
  <si>
    <t>Israel</t>
  </si>
  <si>
    <t>IL</t>
  </si>
  <si>
    <t>ISR</t>
  </si>
  <si>
    <t>Italy</t>
  </si>
  <si>
    <t>ITA</t>
  </si>
  <si>
    <t>Jamaica</t>
  </si>
  <si>
    <t>JAM</t>
  </si>
  <si>
    <t>Japan</t>
  </si>
  <si>
    <t>JPN</t>
  </si>
  <si>
    <t>Jersey</t>
  </si>
  <si>
    <t>JEY</t>
  </si>
  <si>
    <t>Jordan</t>
  </si>
  <si>
    <t>JOR</t>
  </si>
  <si>
    <t>Kazakhstan</t>
  </si>
  <si>
    <t>KAZ</t>
  </si>
  <si>
    <t>Kenya</t>
  </si>
  <si>
    <t>KEN</t>
  </si>
  <si>
    <t>Kiribati</t>
  </si>
  <si>
    <t>KIR</t>
  </si>
  <si>
    <t>Korea (the Democratic People's Republic of)</t>
  </si>
  <si>
    <t>PRK</t>
  </si>
  <si>
    <t>Korea (the Republic of)</t>
  </si>
  <si>
    <t>KOR</t>
  </si>
  <si>
    <t>Kuwait</t>
  </si>
  <si>
    <t>KWT</t>
  </si>
  <si>
    <t>Kyrgyzstan</t>
  </si>
  <si>
    <t>KGZ</t>
  </si>
  <si>
    <t>Lao People's Democratic Republic (the)</t>
  </si>
  <si>
    <t>LA</t>
  </si>
  <si>
    <t>LAO</t>
  </si>
  <si>
    <t>Latvia</t>
  </si>
  <si>
    <t>LVA</t>
  </si>
  <si>
    <t>Lebanon</t>
  </si>
  <si>
    <t>LBN</t>
  </si>
  <si>
    <t>Lesotho</t>
  </si>
  <si>
    <t>LSO</t>
  </si>
  <si>
    <t>Liberia</t>
  </si>
  <si>
    <t>LBR</t>
  </si>
  <si>
    <t>Libya</t>
  </si>
  <si>
    <t>LBY</t>
  </si>
  <si>
    <t>Liechtenstein</t>
  </si>
  <si>
    <t>LIE</t>
  </si>
  <si>
    <t>Lithuania</t>
  </si>
  <si>
    <t>LTU</t>
  </si>
  <si>
    <t>Luxembourg</t>
  </si>
  <si>
    <t>LUX</t>
  </si>
  <si>
    <t>Macao</t>
  </si>
  <si>
    <t>MO</t>
  </si>
  <si>
    <t>MAC</t>
  </si>
  <si>
    <t>Madagascar</t>
  </si>
  <si>
    <t>MDG</t>
  </si>
  <si>
    <t>Malawi</t>
  </si>
  <si>
    <t>MWI</t>
  </si>
  <si>
    <t>Malaysia</t>
  </si>
  <si>
    <t>MYS</t>
  </si>
  <si>
    <t>Maldives</t>
  </si>
  <si>
    <t>MDV</t>
  </si>
  <si>
    <t>Mali</t>
  </si>
  <si>
    <t>MLI</t>
  </si>
  <si>
    <t>Malta</t>
  </si>
  <si>
    <t>MT</t>
  </si>
  <si>
    <t>MLT</t>
  </si>
  <si>
    <t>Marshall Islands (the)</t>
  </si>
  <si>
    <t>MHL</t>
  </si>
  <si>
    <t>Martinique</t>
  </si>
  <si>
    <t>MTQ</t>
  </si>
  <si>
    <t>Mauritania</t>
  </si>
  <si>
    <t>MRT</t>
  </si>
  <si>
    <t>Mauritius</t>
  </si>
  <si>
    <t>MUS</t>
  </si>
  <si>
    <t>Mayotte</t>
  </si>
  <si>
    <t>MYT</t>
  </si>
  <si>
    <t>Mexico</t>
  </si>
  <si>
    <t>MEX</t>
  </si>
  <si>
    <t>Micronesia (Federated States of)</t>
  </si>
  <si>
    <t>FSM</t>
  </si>
  <si>
    <t>Moldova (the Republic of)</t>
  </si>
  <si>
    <t>MD</t>
  </si>
  <si>
    <t>MDA</t>
  </si>
  <si>
    <t>Monaco</t>
  </si>
  <si>
    <t>MCO</t>
  </si>
  <si>
    <t>Mongolia</t>
  </si>
  <si>
    <t>MN</t>
  </si>
  <si>
    <t>MNG</t>
  </si>
  <si>
    <t>Montenegro</t>
  </si>
  <si>
    <t>ME</t>
  </si>
  <si>
    <t>MNE</t>
  </si>
  <si>
    <t>Montserrat</t>
  </si>
  <si>
    <t>MS</t>
  </si>
  <si>
    <t>MSR</t>
  </si>
  <si>
    <t>Morocco</t>
  </si>
  <si>
    <t>MA</t>
  </si>
  <si>
    <t>MAR</t>
  </si>
  <si>
    <t>Mozambique</t>
  </si>
  <si>
    <t>MOZ</t>
  </si>
  <si>
    <t>Myanmar</t>
  </si>
  <si>
    <t>MMR</t>
  </si>
  <si>
    <t>Namibia</t>
  </si>
  <si>
    <t>NAM</t>
  </si>
  <si>
    <t>Nauru</t>
  </si>
  <si>
    <t>NRU</t>
  </si>
  <si>
    <t>Nepal</t>
  </si>
  <si>
    <t>NPL</t>
  </si>
  <si>
    <t>Netherlands (the)</t>
  </si>
  <si>
    <t>NLD</t>
  </si>
  <si>
    <t>New Caledonia</t>
  </si>
  <si>
    <t>NC</t>
  </si>
  <si>
    <t>NCL</t>
  </si>
  <si>
    <t>New Zealand</t>
  </si>
  <si>
    <t>NZL</t>
  </si>
  <si>
    <t>Nicaragua</t>
  </si>
  <si>
    <t>NIC</t>
  </si>
  <si>
    <t>Niger (the)</t>
  </si>
  <si>
    <t>NE</t>
  </si>
  <si>
    <t>NER</t>
  </si>
  <si>
    <t>Nigeria</t>
  </si>
  <si>
    <t>NGA</t>
  </si>
  <si>
    <t>Niue</t>
  </si>
  <si>
    <t>NIU</t>
  </si>
  <si>
    <t>Norfolk Island</t>
  </si>
  <si>
    <t>NFK</t>
  </si>
  <si>
    <t>Northern Mariana Islands (the)</t>
  </si>
  <si>
    <t>MNP</t>
  </si>
  <si>
    <t>Norway</t>
  </si>
  <si>
    <t>NOR</t>
  </si>
  <si>
    <t>Oman</t>
  </si>
  <si>
    <t>OMN</t>
  </si>
  <si>
    <t>Pakistan</t>
  </si>
  <si>
    <t>PAK</t>
  </si>
  <si>
    <t>Palau</t>
  </si>
  <si>
    <t>PLW</t>
  </si>
  <si>
    <t>Palestine, State of</t>
  </si>
  <si>
    <t>PSE</t>
  </si>
  <si>
    <t>Panama</t>
  </si>
  <si>
    <t>PA</t>
  </si>
  <si>
    <t>PAN</t>
  </si>
  <si>
    <t>Papua New Guinea</t>
  </si>
  <si>
    <t>PNG</t>
  </si>
  <si>
    <t>Paraguay</t>
  </si>
  <si>
    <t>PRY</t>
  </si>
  <si>
    <t>Peru</t>
  </si>
  <si>
    <t>PER</t>
  </si>
  <si>
    <t>Philippines (the)</t>
  </si>
  <si>
    <t>PHL</t>
  </si>
  <si>
    <t>Pitcairn</t>
  </si>
  <si>
    <t>PCN</t>
  </si>
  <si>
    <t>Poland</t>
  </si>
  <si>
    <t>POL</t>
  </si>
  <si>
    <t>Portugal</t>
  </si>
  <si>
    <t>PRT</t>
  </si>
  <si>
    <t>Puerto Rico</t>
  </si>
  <si>
    <t>PRI</t>
  </si>
  <si>
    <t>Qatar</t>
  </si>
  <si>
    <t>QAT</t>
  </si>
  <si>
    <t>Republic of North Macedonia</t>
  </si>
  <si>
    <t>MKD</t>
  </si>
  <si>
    <t>Romania</t>
  </si>
  <si>
    <t>ROU</t>
  </si>
  <si>
    <t>Russian Federation (the)</t>
  </si>
  <si>
    <t>RUS</t>
  </si>
  <si>
    <t>Rwanda</t>
  </si>
  <si>
    <t>RWA</t>
  </si>
  <si>
    <t>Réunion</t>
  </si>
  <si>
    <t>REU</t>
  </si>
  <si>
    <t>Saint Barthélemy</t>
  </si>
  <si>
    <t>BLM</t>
  </si>
  <si>
    <t>Saint Helena, Ascension and Tristan da Cunha</t>
  </si>
  <si>
    <t>SHN</t>
  </si>
  <si>
    <t>Saint Kitts and Nevis</t>
  </si>
  <si>
    <t>KNA</t>
  </si>
  <si>
    <t>Saint Lucia</t>
  </si>
  <si>
    <t>LCA</t>
  </si>
  <si>
    <t>Saint Martin (French part)</t>
  </si>
  <si>
    <t>MAF</t>
  </si>
  <si>
    <t>Saint Pierre and Miquelon</t>
  </si>
  <si>
    <t>SPM</t>
  </si>
  <si>
    <t>Saint Vincent and the Grenadines</t>
  </si>
  <si>
    <t>VCT</t>
  </si>
  <si>
    <t>Samoa</t>
  </si>
  <si>
    <t>WSM</t>
  </si>
  <si>
    <t>San Marino</t>
  </si>
  <si>
    <t>SMR</t>
  </si>
  <si>
    <t>Sao Tome and Principe</t>
  </si>
  <si>
    <t>STP</t>
  </si>
  <si>
    <t>Saudi Arabia</t>
  </si>
  <si>
    <t>SAU</t>
  </si>
  <si>
    <t>Senegal</t>
  </si>
  <si>
    <t>SEN</t>
  </si>
  <si>
    <t>Serbia</t>
  </si>
  <si>
    <t>SRB</t>
  </si>
  <si>
    <t>Seychelles</t>
  </si>
  <si>
    <t>SC</t>
  </si>
  <si>
    <t>SYC</t>
  </si>
  <si>
    <t>Sierra Leone</t>
  </si>
  <si>
    <t>SLE</t>
  </si>
  <si>
    <t>Singapore</t>
  </si>
  <si>
    <t>SGP</t>
  </si>
  <si>
    <t>Sint Maarten (Dutch part)</t>
  </si>
  <si>
    <t>SXM</t>
  </si>
  <si>
    <t>Slovakia</t>
  </si>
  <si>
    <t>SVK</t>
  </si>
  <si>
    <t>Slovenia</t>
  </si>
  <si>
    <t>SVN</t>
  </si>
  <si>
    <t>Solomon Islands</t>
  </si>
  <si>
    <t>SLB</t>
  </si>
  <si>
    <t>Somalia</t>
  </si>
  <si>
    <t>SOM</t>
  </si>
  <si>
    <t>South Africa</t>
  </si>
  <si>
    <t>ZAF</t>
  </si>
  <si>
    <t>South Georgia and the South Sandwich Islands</t>
  </si>
  <si>
    <t>SGS</t>
  </si>
  <si>
    <t>South Sudan</t>
  </si>
  <si>
    <t>SSD</t>
  </si>
  <si>
    <t>Spain</t>
  </si>
  <si>
    <t>ESP</t>
  </si>
  <si>
    <t>Sri Lanka</t>
  </si>
  <si>
    <t>LKA</t>
  </si>
  <si>
    <t>Sudan (the)</t>
  </si>
  <si>
    <t>SD</t>
  </si>
  <si>
    <t>SDN</t>
  </si>
  <si>
    <t>Suriname</t>
  </si>
  <si>
    <t>SUR</t>
  </si>
  <si>
    <t>Svalbard and Jan Mayen</t>
  </si>
  <si>
    <t>SJM</t>
  </si>
  <si>
    <t>Sweden</t>
  </si>
  <si>
    <t>SWE</t>
  </si>
  <si>
    <t>Switzerland</t>
  </si>
  <si>
    <t>CHE</t>
  </si>
  <si>
    <t>Syrian Arab Republic</t>
  </si>
  <si>
    <t>SYR</t>
  </si>
  <si>
    <t>Taiwan (Province of China)</t>
  </si>
  <si>
    <t>TWN</t>
  </si>
  <si>
    <t>Tajikistan</t>
  </si>
  <si>
    <t>TJK</t>
  </si>
  <si>
    <t>Tanzania, United Republic of</t>
  </si>
  <si>
    <t>TZA</t>
  </si>
  <si>
    <t>Thailand</t>
  </si>
  <si>
    <t>THA</t>
  </si>
  <si>
    <t>Timor-Leste</t>
  </si>
  <si>
    <t>TLS</t>
  </si>
  <si>
    <t>Togo</t>
  </si>
  <si>
    <t>TGO</t>
  </si>
  <si>
    <t>Tokelau</t>
  </si>
  <si>
    <t>TKL</t>
  </si>
  <si>
    <t>Tonga</t>
  </si>
  <si>
    <t>TON</t>
  </si>
  <si>
    <t>Trinidad and Tobago</t>
  </si>
  <si>
    <t>TTO</t>
  </si>
  <si>
    <t>Tunisia</t>
  </si>
  <si>
    <t>TN</t>
  </si>
  <si>
    <t>TUN</t>
  </si>
  <si>
    <t>Turkey</t>
  </si>
  <si>
    <t>TUR</t>
  </si>
  <si>
    <t>Turkmenistan</t>
  </si>
  <si>
    <t>TKM</t>
  </si>
  <si>
    <t>Turks and Caicos Islands (the)</t>
  </si>
  <si>
    <t>TCA</t>
  </si>
  <si>
    <t>Tuvalu</t>
  </si>
  <si>
    <t>TUV</t>
  </si>
  <si>
    <t>Uganda</t>
  </si>
  <si>
    <t>UGA</t>
  </si>
  <si>
    <t>Ukraine</t>
  </si>
  <si>
    <t>UKR</t>
  </si>
  <si>
    <t>United Arab Emirates (the)</t>
  </si>
  <si>
    <t>ARE</t>
  </si>
  <si>
    <t>United Kingdom of Great Britain and Northern Ireland (the)</t>
  </si>
  <si>
    <t>GBR</t>
  </si>
  <si>
    <t>United States Minor Outlying Islands (the)</t>
  </si>
  <si>
    <t>UMI</t>
  </si>
  <si>
    <t>USA</t>
  </si>
  <si>
    <t>Uruguay</t>
  </si>
  <si>
    <t>URY</t>
  </si>
  <si>
    <t>Uzbekistan</t>
  </si>
  <si>
    <t>UZB</t>
  </si>
  <si>
    <t>Vanuatu</t>
  </si>
  <si>
    <t>VUT</t>
  </si>
  <si>
    <t>Venezuela (Bolivarian Republic of)</t>
  </si>
  <si>
    <t>VEN</t>
  </si>
  <si>
    <t>Viet Nam</t>
  </si>
  <si>
    <t>VNM</t>
  </si>
  <si>
    <t>Virgin Islands (British)</t>
  </si>
  <si>
    <t>VGB</t>
  </si>
  <si>
    <t>Virgin Islands (U.S.)</t>
  </si>
  <si>
    <t>VIR</t>
  </si>
  <si>
    <t>Wallis and Futuna</t>
  </si>
  <si>
    <t>WLF</t>
  </si>
  <si>
    <t>Western Sahara</t>
  </si>
  <si>
    <t>ESH</t>
  </si>
  <si>
    <t>Yemen</t>
  </si>
  <si>
    <t>YEM</t>
  </si>
  <si>
    <t>Zambia</t>
  </si>
  <si>
    <t>ZMB</t>
  </si>
  <si>
    <t>Zimbabwe</t>
  </si>
  <si>
    <t>ZWE</t>
  </si>
  <si>
    <t>Åland Islands</t>
  </si>
  <si>
    <t>ALA</t>
  </si>
  <si>
    <t>Alabama</t>
  </si>
  <si>
    <t>Alaska</t>
  </si>
  <si>
    <t>AK</t>
  </si>
  <si>
    <t>Arizona</t>
  </si>
  <si>
    <t>Arkansas</t>
  </si>
  <si>
    <t>California</t>
  </si>
  <si>
    <t>Colorado</t>
  </si>
  <si>
    <t>Connecticut</t>
  </si>
  <si>
    <t>CT</t>
  </si>
  <si>
    <t>Delaware</t>
  </si>
  <si>
    <t>District of Columbia</t>
  </si>
  <si>
    <t>DC</t>
  </si>
  <si>
    <t>Florida</t>
  </si>
  <si>
    <t>FL</t>
  </si>
  <si>
    <t>Hawaii</t>
  </si>
  <si>
    <t>HI</t>
  </si>
  <si>
    <t>Idaho</t>
  </si>
  <si>
    <t>Illinois</t>
  </si>
  <si>
    <t>Indiana</t>
  </si>
  <si>
    <t>Iowa</t>
  </si>
  <si>
    <t>IA</t>
  </si>
  <si>
    <t>Kansas</t>
  </si>
  <si>
    <t>KS</t>
  </si>
  <si>
    <t>Kentucky</t>
  </si>
  <si>
    <t>Louisiana</t>
  </si>
  <si>
    <t>Maine</t>
  </si>
  <si>
    <t>Maryland</t>
  </si>
  <si>
    <t>Massachusetts</t>
  </si>
  <si>
    <t>Michigan</t>
  </si>
  <si>
    <t>MI</t>
  </si>
  <si>
    <t>Minnesota</t>
  </si>
  <si>
    <t>Mississippi</t>
  </si>
  <si>
    <t>Missouri</t>
  </si>
  <si>
    <t>Montana</t>
  </si>
  <si>
    <t>Nebraska</t>
  </si>
  <si>
    <t>Nevada</t>
  </si>
  <si>
    <t>NV</t>
  </si>
  <si>
    <t>New Hampshire</t>
  </si>
  <si>
    <t>NH</t>
  </si>
  <si>
    <t>New Jersey</t>
  </si>
  <si>
    <t>NJ</t>
  </si>
  <si>
    <t>New Mexico</t>
  </si>
  <si>
    <t>NM</t>
  </si>
  <si>
    <t>New York</t>
  </si>
  <si>
    <t>NY</t>
  </si>
  <si>
    <t>North Carolina</t>
  </si>
  <si>
    <t>North Dakota</t>
  </si>
  <si>
    <t>ND</t>
  </si>
  <si>
    <t>Ohio</t>
  </si>
  <si>
    <t>OH</t>
  </si>
  <si>
    <t>Oklahoma</t>
  </si>
  <si>
    <t>OK</t>
  </si>
  <si>
    <t>Oregon</t>
  </si>
  <si>
    <t>OR</t>
  </si>
  <si>
    <t>Pennsylvania</t>
  </si>
  <si>
    <t>Rhode Island</t>
  </si>
  <si>
    <t>RI</t>
  </si>
  <si>
    <t>South Carolina</t>
  </si>
  <si>
    <t>South Dakota</t>
  </si>
  <si>
    <t>Tennessee</t>
  </si>
  <si>
    <t>Texas</t>
  </si>
  <si>
    <t>TX</t>
  </si>
  <si>
    <t>Utah</t>
  </si>
  <si>
    <t>UT</t>
  </si>
  <si>
    <t>Vermont</t>
  </si>
  <si>
    <t>VT</t>
  </si>
  <si>
    <t>Virginia</t>
  </si>
  <si>
    <t>Washington</t>
  </si>
  <si>
    <t>WA</t>
  </si>
  <si>
    <t>West Virginia</t>
  </si>
  <si>
    <t>WV</t>
  </si>
  <si>
    <t>Wisconsin</t>
  </si>
  <si>
    <t>WI</t>
  </si>
  <si>
    <t>Wyoming</t>
  </si>
  <si>
    <t>WY</t>
  </si>
  <si>
    <t>MetricID</t>
  </si>
  <si>
    <t>MetricShortName</t>
  </si>
  <si>
    <t>MetricName</t>
  </si>
  <si>
    <t>MetricCategory</t>
  </si>
  <si>
    <t>Date</t>
  </si>
  <si>
    <t>NegativeTests</t>
  </si>
  <si>
    <t>PendingTests</t>
  </si>
  <si>
    <t>PositiveTests</t>
  </si>
  <si>
    <t>Deaths</t>
  </si>
  <si>
    <t>Health</t>
  </si>
  <si>
    <t>Population</t>
  </si>
  <si>
    <t>DeathsPer100K</t>
  </si>
  <si>
    <t>PositivesPer100K</t>
  </si>
  <si>
    <t>NegativesPer100K</t>
  </si>
  <si>
    <t>CumulativeDeaths</t>
  </si>
  <si>
    <t>Total Deaths</t>
  </si>
  <si>
    <t>Negative Tests / day</t>
  </si>
  <si>
    <t>Pending Tests / day</t>
  </si>
  <si>
    <t>Deaths / day</t>
  </si>
  <si>
    <t>CumulativeDeathsPer100K</t>
  </si>
  <si>
    <t>CumulativePositiveTestsPer100K</t>
  </si>
  <si>
    <t>CumulativeNegativeTestsPer100K</t>
  </si>
  <si>
    <t>IsOutput</t>
  </si>
  <si>
    <t>Total Deaths / 100 K People</t>
  </si>
  <si>
    <t>Daily Deaths / 100 K People</t>
  </si>
  <si>
    <t>Daily Confirmed Cases / 100 K People</t>
  </si>
  <si>
    <t>Daily Negative Tests / 100 K People</t>
  </si>
  <si>
    <t>Total Cases / 100 K People</t>
  </si>
  <si>
    <t>CumulativePositiveTests</t>
  </si>
  <si>
    <t>CumulativeNegativeTests</t>
  </si>
  <si>
    <t>Total Cases</t>
  </si>
  <si>
    <t>Total Negative Tests</t>
  </si>
  <si>
    <t>United States of America</t>
  </si>
  <si>
    <t xml:space="preserve">m </t>
  </si>
  <si>
    <t>m.h</t>
  </si>
  <si>
    <t>m.tS</t>
  </si>
  <si>
    <t>m.tA</t>
  </si>
  <si>
    <t>d.incum</t>
  </si>
  <si>
    <t>d</t>
  </si>
  <si>
    <t>d.sym</t>
  </si>
  <si>
    <t>d.to.hos</t>
  </si>
  <si>
    <t>d.hos</t>
  </si>
  <si>
    <t>kappaMu</t>
  </si>
  <si>
    <t>kappaH</t>
  </si>
  <si>
    <t>R0</t>
  </si>
  <si>
    <t>R0.control</t>
  </si>
  <si>
    <t>zeta</t>
  </si>
  <si>
    <t>seas</t>
  </si>
  <si>
    <t>TotalHospitalBeds</t>
  </si>
  <si>
    <t>TotalICUBeds</t>
  </si>
  <si>
    <t>HospitalBedOccupancyRate</t>
  </si>
  <si>
    <t>ICUBedOccupancyRate</t>
  </si>
  <si>
    <t>AvailableHospitalBeds</t>
  </si>
  <si>
    <t>PotentiallyAvailableHospitalBeds</t>
  </si>
  <si>
    <t>AvailableICUBeds</t>
  </si>
  <si>
    <t>PotentiallyAvailableICUBeds</t>
  </si>
  <si>
    <t>AdultPopulation</t>
  </si>
  <si>
    <t>Population65</t>
  </si>
  <si>
    <t>Name</t>
  </si>
  <si>
    <t>Longitude</t>
  </si>
  <si>
    <t>Latitude</t>
  </si>
  <si>
    <t>https://globalepidemics.org/2020/03/17/caring-for-covid-19-patients/</t>
  </si>
  <si>
    <t>Hospitalized</t>
  </si>
  <si>
    <t>Cases / day</t>
  </si>
  <si>
    <t>HospitalizedPerBeds</t>
  </si>
  <si>
    <t>Hospitalized / Total Number of Beds</t>
  </si>
  <si>
    <t>HospitalizedPerICUBeds</t>
  </si>
  <si>
    <t>Hospitalized / Total ICU Beds</t>
  </si>
  <si>
    <t>IsActualData</t>
  </si>
  <si>
    <t>Total Negative Tests / 100 K People</t>
  </si>
  <si>
    <t>Total Daily Tests</t>
  </si>
  <si>
    <t>Formula</t>
  </si>
  <si>
    <t>Testing Rate</t>
  </si>
  <si>
    <t>TotalDailyTests / Population</t>
  </si>
  <si>
    <t>PositiveTests + NegativeTests</t>
  </si>
  <si>
    <t>Hospitalized / TotalICUBeds</t>
  </si>
  <si>
    <t>Hospitalized / TotalHospitalBeds</t>
  </si>
  <si>
    <t>CountryLevel</t>
  </si>
  <si>
    <t>StateLevel</t>
  </si>
  <si>
    <t>Yes</t>
  </si>
  <si>
    <t>No</t>
  </si>
  <si>
    <t>SourceForStateLevel</t>
  </si>
  <si>
    <t>SourceForCountryLevel</t>
  </si>
  <si>
    <t>Raw Data</t>
  </si>
  <si>
    <t>100000 * Deaths / Population</t>
  </si>
  <si>
    <t>100000 * PositiveTests / Population</t>
  </si>
  <si>
    <t>100000 * Negative Tests / Population</t>
  </si>
  <si>
    <t>cumsum(Deaths)</t>
  </si>
  <si>
    <t>cumsum(NegativeTests)</t>
  </si>
  <si>
    <t>cumsum(PositiveTests)</t>
  </si>
  <si>
    <t>100000 * CumulativeDeaths / Population</t>
  </si>
  <si>
    <t>100000 * CumulativePositiveTests / Population</t>
  </si>
  <si>
    <t>100000 * CumulativeNegative Tests / Population</t>
  </si>
  <si>
    <t>Raw Data, see Harvard Study</t>
  </si>
  <si>
    <t>SourceShortName</t>
  </si>
  <si>
    <t>EUCDC</t>
  </si>
  <si>
    <t>HarvardHospitalCapacity</t>
  </si>
  <si>
    <t>SourceLink</t>
  </si>
  <si>
    <t>SourceName</t>
  </si>
  <si>
    <t>CARING FOR COVID-19 PATIENTS: Can hospitals Around the Nation Keep Up?</t>
  </si>
  <si>
    <t>https://covidtracking.com/</t>
  </si>
  <si>
    <t>https://www.ecdc.europa.eu/en/publications-data/download-todays-data-geographic-distribution-covid-19-cases-worldwide</t>
  </si>
  <si>
    <t>EU CDC</t>
  </si>
  <si>
    <t>COVIDTRACKING</t>
  </si>
  <si>
    <t>Covid Tracking Project</t>
  </si>
  <si>
    <t>Lawrence</t>
  </si>
  <si>
    <t>Calculated in R (by Pedro)</t>
  </si>
  <si>
    <t>None, Yet</t>
  </si>
  <si>
    <t>Description</t>
  </si>
  <si>
    <t>PortfolioID</t>
  </si>
  <si>
    <t>ChangeInInputA</t>
  </si>
  <si>
    <t>ChangeInInputB</t>
  </si>
  <si>
    <t>ChangeInR</t>
  </si>
  <si>
    <t>WeeklyChangeInOutputB</t>
  </si>
  <si>
    <t>AverageChangeInGDP</t>
  </si>
  <si>
    <t>LocationID</t>
  </si>
  <si>
    <t>Total Hospital Beds</t>
  </si>
  <si>
    <t>Total ICU Beds</t>
  </si>
  <si>
    <t>Hospital Bed Occupancy Rate</t>
  </si>
  <si>
    <t>ICU Bed Occupancy Rate</t>
  </si>
  <si>
    <t>Available Hospital Beds</t>
  </si>
  <si>
    <t>Potentially Available Hospital Beds</t>
  </si>
  <si>
    <t>Available ICU Beds</t>
  </si>
  <si>
    <t>Potentially Available ICU Beds</t>
  </si>
  <si>
    <t>Adult Population</t>
  </si>
  <si>
    <t>65 + Population</t>
  </si>
  <si>
    <t>CompartmentID</t>
  </si>
  <si>
    <t>SubPopulationID</t>
  </si>
  <si>
    <t>Location</t>
  </si>
  <si>
    <t>SubPopulation</t>
  </si>
  <si>
    <t>Initial_S</t>
  </si>
  <si>
    <t>Initial_E</t>
  </si>
  <si>
    <t>Initial_P</t>
  </si>
  <si>
    <t>Initial_IS</t>
  </si>
  <si>
    <t>Initial_IA</t>
  </si>
  <si>
    <t>Initial_H</t>
  </si>
  <si>
    <t>Initial_R</t>
  </si>
  <si>
    <t>Initial_D</t>
  </si>
  <si>
    <t>SubPopulationName</t>
  </si>
  <si>
    <t>A</t>
  </si>
  <si>
    <t>Level</t>
  </si>
  <si>
    <t>State</t>
  </si>
  <si>
    <t>LocationShortName</t>
  </si>
  <si>
    <t>EconSensitivity</t>
  </si>
  <si>
    <t>Abc</t>
  </si>
  <si>
    <t>ParameterID</t>
  </si>
  <si>
    <t>InternalName</t>
  </si>
  <si>
    <t>ReferenceValue</t>
  </si>
  <si>
    <t>PortfolioDescription</t>
  </si>
  <si>
    <t>0_19_healthy</t>
  </si>
  <si>
    <t>20_24_healthy</t>
  </si>
  <si>
    <t>25_54_healthy</t>
  </si>
  <si>
    <t>55_64_healthy</t>
  </si>
  <si>
    <t>65up_healthy</t>
  </si>
  <si>
    <t>0_19_chronic</t>
  </si>
  <si>
    <t>20_24_chronic</t>
  </si>
  <si>
    <t>25_54_chronic</t>
  </si>
  <si>
    <t>55_64_chronic</t>
  </si>
  <si>
    <t>65up_chronic</t>
  </si>
  <si>
    <t>HCW</t>
  </si>
  <si>
    <t>LocationLevel</t>
  </si>
  <si>
    <t>AbsolutePopulation</t>
  </si>
  <si>
    <t>PopulationShareInLocation</t>
  </si>
  <si>
    <t>PopulationTotalShare</t>
  </si>
  <si>
    <t>Country</t>
  </si>
  <si>
    <t>CountryID</t>
  </si>
  <si>
    <t>MinCalibrationValue</t>
  </si>
  <si>
    <t>MaxCalibrationValue</t>
  </si>
  <si>
    <t>MinExplorationValue</t>
  </si>
  <si>
    <t>MaxExplorationValue</t>
  </si>
  <si>
    <t>lambda</t>
  </si>
  <si>
    <t>gamma</t>
  </si>
  <si>
    <t>alpha</t>
  </si>
  <si>
    <t>Lambda</t>
  </si>
  <si>
    <t>Gamma</t>
  </si>
  <si>
    <t>Alpha</t>
  </si>
  <si>
    <t>Model</t>
  </si>
  <si>
    <t>covid19SEIRDmodel</t>
  </si>
  <si>
    <t>Zeta</t>
  </si>
  <si>
    <t>COVID19SEIRmodel</t>
  </si>
  <si>
    <t>Tab</t>
  </si>
  <si>
    <t>Category</t>
  </si>
  <si>
    <t>Economic Inputs</t>
  </si>
  <si>
    <t>NPI Portfolios</t>
  </si>
  <si>
    <t>NPI Portfolios Weights</t>
  </si>
  <si>
    <t>NPI Portfolio vs Locations</t>
  </si>
  <si>
    <t>Metric</t>
  </si>
  <si>
    <t>Country Time Series</t>
  </si>
  <si>
    <t>Location Time Series</t>
  </si>
  <si>
    <t>TabName</t>
  </si>
  <si>
    <t>country</t>
  </si>
  <si>
    <t>location</t>
  </si>
  <si>
    <t>metric</t>
  </si>
  <si>
    <t>economicinputs</t>
  </si>
  <si>
    <t>npiportfolio</t>
  </si>
  <si>
    <t>npiportfoliovscontactweights</t>
  </si>
  <si>
    <t>npiportfoliolocation</t>
  </si>
  <si>
    <t>metricmodel</t>
  </si>
  <si>
    <t>parameter</t>
  </si>
  <si>
    <t>Metric vs Model</t>
  </si>
  <si>
    <t>Parameters</t>
  </si>
  <si>
    <t>Location Compartment</t>
  </si>
  <si>
    <t>Country Compartment</t>
  </si>
  <si>
    <t>Sub Populations</t>
  </si>
  <si>
    <t>countrytimeseries</t>
  </si>
  <si>
    <t>locationtimeseries</t>
  </si>
  <si>
    <t>locationcompartment</t>
  </si>
  <si>
    <t>countrycompartment</t>
  </si>
  <si>
    <t>subpopulation</t>
  </si>
  <si>
    <t>Time Series Data</t>
  </si>
  <si>
    <t>Economic Outcomes</t>
  </si>
  <si>
    <t>Demographics</t>
  </si>
  <si>
    <t>Model Structure</t>
  </si>
  <si>
    <t>CorrectNumberofRows</t>
  </si>
  <si>
    <t>Mixing Matrices</t>
  </si>
  <si>
    <t>pop.prop</t>
  </si>
  <si>
    <t>household</t>
  </si>
  <si>
    <t>work</t>
  </si>
  <si>
    <t>school</t>
  </si>
  <si>
    <t>commercial</t>
  </si>
  <si>
    <t>recreation</t>
  </si>
  <si>
    <t>other</t>
  </si>
  <si>
    <t>Mixing - Population Proportion</t>
  </si>
  <si>
    <t>Mixing - Household</t>
  </si>
  <si>
    <t>Mixing - Work</t>
  </si>
  <si>
    <t>Mixing - School</t>
  </si>
  <si>
    <t>Mixing - Commercial</t>
  </si>
  <si>
    <t>Mixing - Recreation</t>
  </si>
  <si>
    <t>Mixing - Other</t>
  </si>
  <si>
    <t>NumberOfCells</t>
  </si>
  <si>
    <t>Weights</t>
  </si>
  <si>
    <t>ModeID</t>
  </si>
  <si>
    <t>ModeName</t>
  </si>
  <si>
    <t>ContactModeID</t>
  </si>
  <si>
    <t>ModeDescription</t>
  </si>
  <si>
    <t>Contact Modes</t>
  </si>
  <si>
    <t>contactmodes</t>
  </si>
  <si>
    <t>contactmult</t>
  </si>
  <si>
    <t>Contact Matrix Multiplier</t>
  </si>
  <si>
    <t>covid19</t>
  </si>
  <si>
    <t>upsilon</t>
  </si>
  <si>
    <t>Asym.prop</t>
  </si>
  <si>
    <t>cbmult</t>
  </si>
  <si>
    <t>schools closing</t>
  </si>
  <si>
    <t>schools, bar/restaurants closed</t>
  </si>
  <si>
    <t>schools, bar/restaurants, non essential businesses closed</t>
  </si>
  <si>
    <t>schools, bar/restaurants, non essential businesses closed, quarantine for most vulnerable</t>
  </si>
  <si>
    <t>schools, bar/restaurants, non essential businesses closed, quarantine for all</t>
  </si>
  <si>
    <t>no Interventions</t>
  </si>
  <si>
    <t>B</t>
  </si>
  <si>
    <t>H</t>
  </si>
  <si>
    <t>L</t>
  </si>
  <si>
    <t>m_household</t>
  </si>
  <si>
    <t>m_work</t>
  </si>
  <si>
    <t>m_school</t>
  </si>
  <si>
    <t>m_commercial</t>
  </si>
  <si>
    <t>m_recreation</t>
  </si>
  <si>
    <t>m_other</t>
  </si>
  <si>
    <t>CountryName</t>
  </si>
  <si>
    <t>T1End</t>
  </si>
  <si>
    <t>T2End</t>
  </si>
  <si>
    <t>T0End</t>
  </si>
  <si>
    <t>NPI Portfolio vs Location Timeseries</t>
  </si>
  <si>
    <t>npilocationtimeseries</t>
  </si>
  <si>
    <t>c19model1</t>
  </si>
  <si>
    <t>WeeklyIncomeLoss</t>
  </si>
  <si>
    <t>WeeklyGRPLoss</t>
  </si>
  <si>
    <t>c19model_amsh1</t>
  </si>
  <si>
    <t xml:space="preserve">m.Sm </t>
  </si>
  <si>
    <t>m.Ss</t>
  </si>
  <si>
    <t>m.tSm</t>
  </si>
  <si>
    <t>m.tSs</t>
  </si>
  <si>
    <t>d.sym.mild</t>
  </si>
  <si>
    <t>incum.non.infec.proportion</t>
  </si>
  <si>
    <t>Severe.prop</t>
  </si>
  <si>
    <t>Critical.prop</t>
  </si>
  <si>
    <t>tested.multi.rate.access.to.hospital</t>
  </si>
  <si>
    <t xml:space="preserve">Multiplicative infectivity factor wrt the asympotomatic infectivity. </t>
  </si>
  <si>
    <t xml:space="preserve">Duration in days of the whole disease course includinf incubation phases and infectious phases. </t>
  </si>
  <si>
    <t>Duration in days of the incubation phase including the non-infectious phase as well as the primary asympotomatic infectious phase</t>
  </si>
  <si>
    <t>Duration in days of the sympotomatic phase with mild sympotoms</t>
  </si>
  <si>
    <t xml:space="preserve">Duration in day from first developing severe sympotoms to being hospitalized. The development of critical sympotoms (e.g., ARDS) is assumed to happen after one additional day. </t>
  </si>
  <si>
    <t xml:space="preserve">Duration in days of being hospitalized before recoverying. </t>
  </si>
  <si>
    <t xml:space="preserve">Proportion of the  number of days in the incubation phase that belong to the non-infectious incubation phase. </t>
  </si>
  <si>
    <t>Mean proportion of infections which are completely asympotomatic. This is a mean across age groups and other population stratifications.</t>
  </si>
  <si>
    <t xml:space="preserve">Mean proportion of all sympotomatic cases that develop severe sympotoms. </t>
  </si>
  <si>
    <t xml:space="preserve">Mean proportion of all severe cases that develop critical sympotoms. </t>
  </si>
  <si>
    <t>Average proportion of fatalities out of all hospitalized cases</t>
  </si>
  <si>
    <t>Proportion of severe cases that get hospitalized provided that the hospital is not at capacity</t>
  </si>
  <si>
    <t xml:space="preserve">multiplicative rate describing how much sooner those who have been tested with severe sympotoms and waiting to be hospitalized are admitted to the hospital compared to those with severe sympotoms but not tested yet. </t>
  </si>
  <si>
    <t>Indicator variable that is either true or false and indicates whether or not the hosptal has beds and services to admit new patients and ius not at capacity</t>
  </si>
  <si>
    <t>PDF</t>
  </si>
  <si>
    <t>PERT</t>
  </si>
  <si>
    <t>Uni</t>
  </si>
  <si>
    <t>Endogenous</t>
  </si>
  <si>
    <t>Logical</t>
  </si>
  <si>
    <t>d.hos.to.crit</t>
  </si>
  <si>
    <t xml:space="preserve">Duration in days of being hospitalized before becoming a critical patient. </t>
  </si>
  <si>
    <t>Hosp.prop</t>
  </si>
  <si>
    <t>Die.in.hos.prop</t>
  </si>
  <si>
    <t>NumberofRows</t>
  </si>
  <si>
    <t>c19model_amsh1s</t>
  </si>
  <si>
    <t>S</t>
  </si>
  <si>
    <t>E</t>
  </si>
  <si>
    <t>P</t>
  </si>
  <si>
    <t>ISm</t>
  </si>
  <si>
    <t>YSm</t>
  </si>
  <si>
    <t>ISs</t>
  </si>
  <si>
    <t>YSs</t>
  </si>
  <si>
    <t>YA</t>
  </si>
  <si>
    <t>R</t>
  </si>
  <si>
    <t>Susceptible</t>
  </si>
  <si>
    <t>Exposed</t>
  </si>
  <si>
    <t>Primary Infectious</t>
  </si>
  <si>
    <t>Infected, untested, with mild symptoms</t>
  </si>
  <si>
    <t>Infected, tested, with mild symptoms</t>
  </si>
  <si>
    <t>Infected, untested, with severe symptoms</t>
  </si>
  <si>
    <t>Infected, tested, with severe symptoms</t>
  </si>
  <si>
    <t>Currently Hospitalized</t>
  </si>
  <si>
    <t>Infected, untested and asymptomatic</t>
  </si>
  <si>
    <t>Infected, tested and symptomatic</t>
  </si>
  <si>
    <t>Simulation Model</t>
  </si>
  <si>
    <t>Data</t>
  </si>
  <si>
    <t>Source</t>
  </si>
  <si>
    <t>Recovered (Reported and unreported)</t>
  </si>
  <si>
    <t>None</t>
  </si>
  <si>
    <t>Hospitalized / day</t>
  </si>
  <si>
    <t>CurrentlyHospitalized</t>
  </si>
  <si>
    <t>CumulativeHospitalized</t>
  </si>
  <si>
    <t>Total Hospitalized</t>
  </si>
  <si>
    <t>cumsum(Hospitalized)</t>
  </si>
  <si>
    <t>RelativeWeights</t>
  </si>
  <si>
    <t>InterventionLevel</t>
  </si>
  <si>
    <t>limited</t>
  </si>
  <si>
    <t>Testing</t>
  </si>
  <si>
    <t>PositiveTestsMovingAverage</t>
  </si>
  <si>
    <t>NegativeTestsMovingAverage</t>
  </si>
  <si>
    <t>DeathsMovingAverage</t>
  </si>
  <si>
    <t>HospitalizedMovingAverage</t>
  </si>
  <si>
    <t>TotalDailyTestsMovingAverage</t>
  </si>
  <si>
    <t>TestingRateMovingAverage</t>
  </si>
  <si>
    <t>PositivesDailyProportion</t>
  </si>
  <si>
    <t>NegativesDailyProportion</t>
  </si>
  <si>
    <t>CumulativePositiveTestsRatio</t>
  </si>
  <si>
    <t>Positive Tests 3-day Moving Average</t>
  </si>
  <si>
    <t>Negative Tests 3-day Moving Average</t>
  </si>
  <si>
    <t>Deaths 3-day Moving Average</t>
  </si>
  <si>
    <t>Hospitalized 3-day Moving Average</t>
  </si>
  <si>
    <t>Positive Tests Daily Rate, using a moving average</t>
  </si>
  <si>
    <t>Negative Tests Daily Rate, using a moving average</t>
  </si>
  <si>
    <t>Cumulative Positive Test Ratio</t>
  </si>
  <si>
    <t>Describe</t>
  </si>
  <si>
    <t>CumulativeTotalTests</t>
  </si>
  <si>
    <t>Total Number of Tests</t>
  </si>
  <si>
    <t>LandArea</t>
  </si>
  <si>
    <t>PopulationDensity</t>
  </si>
  <si>
    <t>zetaS</t>
  </si>
  <si>
    <t>zetaA</t>
  </si>
  <si>
    <t>proportion.testing.symp</t>
  </si>
  <si>
    <t>Proportion of Infected who get tested and are symptomatic</t>
  </si>
  <si>
    <t>MaximumPossibleTestingRate</t>
  </si>
  <si>
    <t>hosp_cap_growth_rate</t>
  </si>
  <si>
    <t>MaxBedsCapacity</t>
  </si>
  <si>
    <t>testing_growth_rate</t>
  </si>
  <si>
    <t>hosp.cap.growth.rate</t>
  </si>
  <si>
    <t>testing.growth.rate</t>
  </si>
  <si>
    <t>neb_closed</t>
  </si>
  <si>
    <t>restaurant_closed</t>
  </si>
  <si>
    <t>school_closed</t>
  </si>
  <si>
    <t>npi_binary_code</t>
  </si>
  <si>
    <t>c19model_amshi1s</t>
  </si>
  <si>
    <t>vent.cap.growth.rate</t>
  </si>
  <si>
    <t>MaxVentilatorCapacity</t>
  </si>
  <si>
    <t>TestingCapacity</t>
  </si>
  <si>
    <t>BedsCapacity</t>
  </si>
  <si>
    <t>VentilatorCapacity</t>
  </si>
  <si>
    <t>d.icu</t>
  </si>
  <si>
    <t>Frac.deaths.icu</t>
  </si>
  <si>
    <t>A.icu</t>
  </si>
  <si>
    <t>CurrentlyHospitalizedMovingAverage</t>
  </si>
  <si>
    <t>Currently Hospitalized Moving Average</t>
  </si>
  <si>
    <t>Intervention Efficacy Factor</t>
  </si>
  <si>
    <t>npi.efficacy.factor</t>
  </si>
  <si>
    <t>Sequestration</t>
  </si>
  <si>
    <t>c19model_amshi2s</t>
  </si>
  <si>
    <t>d.seq.mixing</t>
  </si>
  <si>
    <t>Interval of number of days between any household member leaving the house and</t>
  </si>
  <si>
    <t>n.household</t>
  </si>
  <si>
    <t>number of household members exposes during non-compliant household-member under sequestration scenarios</t>
  </si>
  <si>
    <t>d.asym</t>
  </si>
  <si>
    <t>Duration of Asymptomatic Phase</t>
  </si>
  <si>
    <t>Check1</t>
  </si>
  <si>
    <t>Check2</t>
  </si>
  <si>
    <t>d.icu.mult</t>
  </si>
  <si>
    <t>Confined</t>
  </si>
  <si>
    <t>ICU</t>
  </si>
  <si>
    <t>D</t>
  </si>
  <si>
    <t>CumulativeRealCases</t>
  </si>
  <si>
    <t>CumulativeReportedRecovered</t>
  </si>
  <si>
    <t>CumulativeReportedDeaths</t>
  </si>
  <si>
    <t>CurrentlyInICU</t>
  </si>
  <si>
    <t>ICUAdmissions</t>
  </si>
  <si>
    <t>ActualDeaths</t>
  </si>
  <si>
    <t>CumulativeActualDeaths</t>
  </si>
  <si>
    <t>Indicator variable that is either true or false and indicates whether or not the hosptal has beds and services to admit new patients and is not at capacity</t>
  </si>
  <si>
    <t>Seasonality</t>
  </si>
  <si>
    <t>Time spent in the ICU relative to the total time spent in the hospital.</t>
  </si>
  <si>
    <t>Proportion of deaths in the hospital which occur in the ICU if the ICU is open.</t>
  </si>
  <si>
    <t>Indicator variable that is either true or false and indicates whether or not the icu has beds and services to admit new patients and ius not at capacity</t>
  </si>
  <si>
    <t>d.to.death.not.hosp</t>
  </si>
  <si>
    <t>Length of time to death for those that are not hospitalized (includes the gap between severe symptoms developing and hospital admission</t>
  </si>
  <si>
    <t>severe.die.hosp.shut</t>
  </si>
  <si>
    <t>Mean proportion of severe (inclusive of critical) cases that die when the hospital is shut</t>
  </si>
  <si>
    <t>crit.die.icu.shut</t>
  </si>
  <si>
    <t>Mean proportion of critical cases that die when the ICU shut</t>
  </si>
  <si>
    <t>OldWeights</t>
  </si>
  <si>
    <t>OldRelativeWeights</t>
  </si>
  <si>
    <t>Asym.prop.mult</t>
  </si>
  <si>
    <t>Die.in.hos.prop.mult</t>
  </si>
  <si>
    <t>testing.capacity.mult.factor</t>
  </si>
  <si>
    <t>Testing capacity factor</t>
  </si>
  <si>
    <t>npi.cal.factor</t>
  </si>
  <si>
    <t>Intervention Calibration Factor</t>
  </si>
  <si>
    <t>sho_all</t>
  </si>
  <si>
    <t>sho_at_risk</t>
  </si>
  <si>
    <t>prop.non.hosp.deaths.counted</t>
  </si>
  <si>
    <t>Proportion of Non Hospitalized Deaths that are counted.</t>
  </si>
  <si>
    <t>OriginalWeights</t>
  </si>
  <si>
    <t>REffective</t>
  </si>
  <si>
    <t>R Effective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</si>
</sst>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
    <numFmt numFmtId="168" formatCode="0.0000000%"/>
  </numFmts>
  <fonts count="10" x14ac:knownFonts="1">
    <font>
      <sz val="11"/>
      <color theme="1"/>
      <name val="Calibri"/>
      <family val="2"/>
      <scheme val="minor"/>
    </font>
    <font>
      <b/>
      <sz val="11"/>
      <color theme="1"/>
      <name val="Calibri"/>
      <family val="2"/>
      <scheme val="minor"/>
    </font>
    <font>
      <sz val="11"/>
      <color rgb="FF202124"/>
      <name val="Arial"/>
      <family val="2"/>
    </font>
    <font>
      <u/>
      <sz val="11"/>
      <color theme="10"/>
      <name val="Calibri"/>
      <family val="2"/>
      <scheme val="minor"/>
    </font>
    <font>
      <sz val="11"/>
      <color theme="1"/>
      <name val="Calibri"/>
      <family val="2"/>
      <scheme val="minor"/>
    </font>
    <font>
      <sz val="11"/>
      <color rgb="FF000000"/>
      <name val="Calibri"/>
      <family val="2"/>
      <scheme val="minor"/>
    </font>
    <font>
      <sz val="8"/>
      <name val="Calibri"/>
      <family val="2"/>
      <scheme val="minor"/>
    </font>
    <font>
      <b/>
      <sz val="11"/>
      <color rgb="FF000000"/>
      <name val="Calibri"/>
      <family val="2"/>
      <scheme val="minor"/>
    </font>
    <font>
      <sz val="12"/>
      <color theme="1"/>
      <name val="Calibri"/>
      <family val="2"/>
      <scheme val="minor"/>
    </font>
    <font>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xf numFmtId="9" fontId="4" fillId="0" borderId="0" applyFont="0" applyFill="0" applyBorder="0" applyAlignment="0" applyProtection="0"/>
    <xf numFmtId="0" fontId="5" fillId="0" borderId="0"/>
  </cellStyleXfs>
  <cellXfs count="46">
    <xf numFmtId="0" fontId="0" fillId="0" borderId="0" xfId="0"/>
    <xf numFmtId="14" fontId="0" fillId="0" borderId="0" xfId="0" applyNumberFormat="1"/>
    <xf numFmtId="0" fontId="1" fillId="0" borderId="0" xfId="0" applyFont="1"/>
    <xf numFmtId="0" fontId="0" fillId="0" borderId="0" xfId="0" applyFont="1"/>
    <xf numFmtId="0" fontId="2" fillId="0" borderId="0" xfId="0" applyFont="1"/>
    <xf numFmtId="0" fontId="3" fillId="0" borderId="0" xfId="1"/>
    <xf numFmtId="0" fontId="0" fillId="0" borderId="0" xfId="0" quotePrefix="1"/>
    <xf numFmtId="2" fontId="0" fillId="0" borderId="0" xfId="0" applyNumberFormat="1"/>
    <xf numFmtId="0" fontId="1" fillId="0" borderId="1" xfId="0" applyFont="1" applyBorder="1"/>
    <xf numFmtId="0" fontId="0" fillId="0" borderId="1" xfId="0" applyBorder="1"/>
    <xf numFmtId="9" fontId="0" fillId="0" borderId="0" xfId="0" applyNumberFormat="1"/>
    <xf numFmtId="0" fontId="0" fillId="0" borderId="0" xfId="0" applyFill="1"/>
    <xf numFmtId="0" fontId="0" fillId="2" borderId="0" xfId="0" applyFill="1"/>
    <xf numFmtId="10" fontId="0" fillId="0" borderId="0" xfId="0" applyNumberFormat="1"/>
    <xf numFmtId="0" fontId="0" fillId="0" borderId="0" xfId="2" applyNumberFormat="1" applyFont="1"/>
    <xf numFmtId="0" fontId="1" fillId="0" borderId="0" xfId="0" applyNumberFormat="1" applyFont="1"/>
    <xf numFmtId="0" fontId="0" fillId="0" borderId="0" xfId="0" applyNumberFormat="1"/>
    <xf numFmtId="164" fontId="0" fillId="2" borderId="0" xfId="2" applyNumberFormat="1" applyFont="1" applyFill="1"/>
    <xf numFmtId="165" fontId="0" fillId="2" borderId="0" xfId="2" applyNumberFormat="1" applyFont="1" applyFill="1"/>
    <xf numFmtId="1" fontId="0" fillId="0" borderId="0" xfId="0" applyNumberFormat="1"/>
    <xf numFmtId="0" fontId="5" fillId="0" borderId="0" xfId="3"/>
    <xf numFmtId="0" fontId="1" fillId="0" borderId="0" xfId="0" quotePrefix="1" applyFont="1"/>
    <xf numFmtId="0" fontId="5" fillId="0" borderId="0" xfId="3" applyFont="1"/>
    <xf numFmtId="14" fontId="2" fillId="0" borderId="0" xfId="0" applyNumberFormat="1" applyFont="1"/>
    <xf numFmtId="0" fontId="7" fillId="0" borderId="1" xfId="0" applyFont="1" applyBorder="1"/>
    <xf numFmtId="10" fontId="5" fillId="0" borderId="0" xfId="2" applyNumberFormat="1" applyFont="1"/>
    <xf numFmtId="9" fontId="5" fillId="0" borderId="0" xfId="2" applyFont="1"/>
    <xf numFmtId="10" fontId="5" fillId="0" borderId="0" xfId="0" applyNumberFormat="1" applyFont="1"/>
    <xf numFmtId="0" fontId="1" fillId="0" borderId="0" xfId="0" applyFont="1" applyFill="1" applyBorder="1"/>
    <xf numFmtId="0" fontId="1" fillId="0" borderId="0" xfId="0" applyFont="1" applyAlignment="1">
      <alignment horizontal="center"/>
    </xf>
    <xf numFmtId="168" fontId="0" fillId="2" borderId="0" xfId="2" applyNumberFormat="1" applyFont="1" applyFill="1"/>
    <xf numFmtId="164" fontId="5" fillId="0" borderId="0" xfId="2" applyNumberFormat="1" applyFont="1"/>
    <xf numFmtId="164" fontId="5" fillId="0" borderId="0" xfId="0" applyNumberFormat="1" applyFont="1"/>
    <xf numFmtId="10" fontId="1" fillId="0" borderId="0" xfId="0" applyNumberFormat="1" applyFont="1"/>
    <xf numFmtId="167" fontId="0" fillId="0" borderId="0" xfId="2" applyNumberFormat="1" applyFont="1"/>
    <xf numFmtId="167" fontId="0" fillId="0" borderId="0" xfId="2" applyNumberFormat="1" applyFont="1" applyFill="1"/>
    <xf numFmtId="0" fontId="0" fillId="0" borderId="0" xfId="0"/>
    <xf numFmtId="14" fontId="0" fillId="0" borderId="0" xfId="0" applyNumberFormat="1"/>
    <xf numFmtId="0" fontId="0" fillId="0" borderId="0" xfId="0"/>
    <xf numFmtId="167" fontId="0" fillId="0" borderId="0" xfId="0" applyNumberFormat="1"/>
    <xf numFmtId="2" fontId="0" fillId="0" borderId="0" xfId="0" applyNumberFormat="1" applyFill="1"/>
    <xf numFmtId="166" fontId="0" fillId="0" borderId="0" xfId="0" applyNumberFormat="1" applyFill="1"/>
    <xf numFmtId="167" fontId="0" fillId="0" borderId="0" xfId="0" applyNumberFormat="1" applyFill="1"/>
    <xf numFmtId="0" fontId="8" fillId="0" borderId="0" xfId="0" applyFont="1" applyFill="1" applyAlignment="1">
      <alignment vertical="center" wrapText="1"/>
    </xf>
    <xf numFmtId="0" fontId="0" fillId="0" borderId="0" xfId="0" applyFill="1" applyAlignment="1">
      <alignment wrapText="1"/>
    </xf>
    <xf numFmtId="0" fontId="9" fillId="0" borderId="0" xfId="0" applyFont="1" applyFill="1" applyAlignment="1">
      <alignment wrapText="1"/>
    </xf>
  </cellXfs>
  <cellStyles count="4">
    <cellStyle name="Hyperlink" xfId="1" builtinId="8"/>
    <cellStyle name="Normal" xfId="0" builtinId="0"/>
    <cellStyle name="Normal 2" xfId="3" xr:uid="{AFB40B20-1333-4C1C-B820-F90382B9F651}"/>
    <cellStyle name="Percent" xfId="2"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25400</xdr:rowOff>
    </xdr:from>
    <xdr:to>
      <xdr:col>6</xdr:col>
      <xdr:colOff>224790</xdr:colOff>
      <xdr:row>4</xdr:row>
      <xdr:rowOff>186690</xdr:rowOff>
    </xdr:to>
    <xdr:sp macro="" textlink="">
      <xdr:nvSpPr>
        <xdr:cNvPr id="2" name="AutoShape 102" descr="https://upload.wikimedia.org/wikipedia/commons/thumb/9/9d/Flag_of_Arizona.svg/23px-Flag_of_Arizona.svg.png">
          <a:extLst>
            <a:ext uri="{FF2B5EF4-FFF2-40B4-BE49-F238E27FC236}">
              <a16:creationId xmlns:a16="http://schemas.microsoft.com/office/drawing/2014/main" id="{55BB8B8F-F80D-44DD-BCCC-DE7FFAC3B96C}"/>
            </a:ext>
          </a:extLst>
        </xdr:cNvPr>
        <xdr:cNvSpPr>
          <a:spLocks noChangeAspect="1" noChangeArrowheads="1"/>
        </xdr:cNvSpPr>
      </xdr:nvSpPr>
      <xdr:spPr bwMode="auto">
        <a:xfrm>
          <a:off x="4785360" y="598805"/>
          <a:ext cx="220980" cy="147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19</xdr:row>
      <xdr:rowOff>0</xdr:rowOff>
    </xdr:from>
    <xdr:to>
      <xdr:col>6</xdr:col>
      <xdr:colOff>224790</xdr:colOff>
      <xdr:row>19</xdr:row>
      <xdr:rowOff>148590</xdr:rowOff>
    </xdr:to>
    <xdr:sp macro="" textlink="">
      <xdr:nvSpPr>
        <xdr:cNvPr id="3" name="AutoShape 118" descr="https://upload.wikimedia.org/wikipedia/commons/thumb/e/e0/Flag_of_Louisiana.svg/23px-Flag_of_Louisiana.svg.png">
          <a:extLst>
            <a:ext uri="{FF2B5EF4-FFF2-40B4-BE49-F238E27FC236}">
              <a16:creationId xmlns:a16="http://schemas.microsoft.com/office/drawing/2014/main" id="{6D9F29B4-BCD5-4C44-87F3-82C0E0575C1F}"/>
            </a:ext>
          </a:extLst>
        </xdr:cNvPr>
        <xdr:cNvSpPr>
          <a:spLocks noChangeAspect="1" noChangeArrowheads="1"/>
        </xdr:cNvSpPr>
      </xdr:nvSpPr>
      <xdr:spPr bwMode="auto">
        <a:xfrm>
          <a:off x="4785360" y="3619500"/>
          <a:ext cx="220980" cy="1447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30</xdr:row>
      <xdr:rowOff>196850</xdr:rowOff>
    </xdr:from>
    <xdr:to>
      <xdr:col>6</xdr:col>
      <xdr:colOff>224790</xdr:colOff>
      <xdr:row>31</xdr:row>
      <xdr:rowOff>149225</xdr:rowOff>
    </xdr:to>
    <xdr:sp macro="" textlink="">
      <xdr:nvSpPr>
        <xdr:cNvPr id="4" name="AutoShape 127" descr="https://upload.wikimedia.org/wikipedia/commons/thumb/4/4d/Flag_of_Nebraska.svg/23px-Flag_of_Nebraska.svg.png">
          <a:extLst>
            <a:ext uri="{FF2B5EF4-FFF2-40B4-BE49-F238E27FC236}">
              <a16:creationId xmlns:a16="http://schemas.microsoft.com/office/drawing/2014/main" id="{05B3091C-F1DD-4B4E-96F6-CA1A3A69F2C1}"/>
            </a:ext>
          </a:extLst>
        </xdr:cNvPr>
        <xdr:cNvSpPr>
          <a:spLocks noChangeAspect="1" noChangeArrowheads="1"/>
        </xdr:cNvSpPr>
      </xdr:nvSpPr>
      <xdr:spPr bwMode="auto">
        <a:xfrm>
          <a:off x="4785360" y="5521325"/>
          <a:ext cx="220980" cy="1371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32</xdr:row>
      <xdr:rowOff>260350</xdr:rowOff>
    </xdr:from>
    <xdr:to>
      <xdr:col>6</xdr:col>
      <xdr:colOff>224790</xdr:colOff>
      <xdr:row>33</xdr:row>
      <xdr:rowOff>149225</xdr:rowOff>
    </xdr:to>
    <xdr:sp macro="" textlink="">
      <xdr:nvSpPr>
        <xdr:cNvPr id="5" name="AutoShape 130" descr="https://upload.wikimedia.org/wikipedia/commons/thumb/9/92/Flag_of_New_Jersey.svg/23px-Flag_of_New_Jersey.svg.png">
          <a:extLst>
            <a:ext uri="{FF2B5EF4-FFF2-40B4-BE49-F238E27FC236}">
              <a16:creationId xmlns:a16="http://schemas.microsoft.com/office/drawing/2014/main" id="{A104245E-F40E-40C3-8C53-0840C45AB741}"/>
            </a:ext>
          </a:extLst>
        </xdr:cNvPr>
        <xdr:cNvSpPr>
          <a:spLocks noChangeAspect="1" noChangeArrowheads="1"/>
        </xdr:cNvSpPr>
      </xdr:nvSpPr>
      <xdr:spPr bwMode="auto">
        <a:xfrm>
          <a:off x="4785360" y="6099175"/>
          <a:ext cx="220980" cy="1308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4</xdr:row>
      <xdr:rowOff>0</xdr:rowOff>
    </xdr:from>
    <xdr:to>
      <xdr:col>6</xdr:col>
      <xdr:colOff>225425</xdr:colOff>
      <xdr:row>4</xdr:row>
      <xdr:rowOff>149225</xdr:rowOff>
    </xdr:to>
    <xdr:sp macro="" textlink="">
      <xdr:nvSpPr>
        <xdr:cNvPr id="6" name="AutoShape 154" descr="https://upload.wikimedia.org/wikipedia/commons/thumb/9/9d/Flag_of_Arizona.svg/23px-Flag_of_Arizona.svg.png">
          <a:extLst>
            <a:ext uri="{FF2B5EF4-FFF2-40B4-BE49-F238E27FC236}">
              <a16:creationId xmlns:a16="http://schemas.microsoft.com/office/drawing/2014/main" id="{0152A762-1ADA-4E9A-9BB0-E8AA8EC28648}"/>
            </a:ext>
          </a:extLst>
        </xdr:cNvPr>
        <xdr:cNvSpPr>
          <a:spLocks noChangeAspect="1" noChangeArrowheads="1"/>
        </xdr:cNvSpPr>
      </xdr:nvSpPr>
      <xdr:spPr bwMode="auto">
        <a:xfrm>
          <a:off x="4785360" y="571500"/>
          <a:ext cx="217805" cy="1416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12</xdr:row>
      <xdr:rowOff>0</xdr:rowOff>
    </xdr:from>
    <xdr:to>
      <xdr:col>6</xdr:col>
      <xdr:colOff>225425</xdr:colOff>
      <xdr:row>12</xdr:row>
      <xdr:rowOff>114300</xdr:rowOff>
    </xdr:to>
    <xdr:sp macro="" textlink="">
      <xdr:nvSpPr>
        <xdr:cNvPr id="7" name="AutoShape 163" descr="https://upload.wikimedia.org/wikipedia/commons/thumb/0/07/Flag_of_Guam.svg/23px-Flag_of_Guam.svg.png">
          <a:extLst>
            <a:ext uri="{FF2B5EF4-FFF2-40B4-BE49-F238E27FC236}">
              <a16:creationId xmlns:a16="http://schemas.microsoft.com/office/drawing/2014/main" id="{AB8D7E76-E767-4B2D-BAA1-BCD26B42DE4D}"/>
            </a:ext>
          </a:extLst>
        </xdr:cNvPr>
        <xdr:cNvSpPr>
          <a:spLocks noChangeAspect="1" noChangeArrowheads="1"/>
        </xdr:cNvSpPr>
      </xdr:nvSpPr>
      <xdr:spPr bwMode="auto">
        <a:xfrm>
          <a:off x="4785360" y="2286000"/>
          <a:ext cx="217805"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19</xdr:row>
      <xdr:rowOff>0</xdr:rowOff>
    </xdr:from>
    <xdr:to>
      <xdr:col>6</xdr:col>
      <xdr:colOff>225425</xdr:colOff>
      <xdr:row>19</xdr:row>
      <xdr:rowOff>149225</xdr:rowOff>
    </xdr:to>
    <xdr:sp macro="" textlink="">
      <xdr:nvSpPr>
        <xdr:cNvPr id="8" name="AutoShape 171" descr="https://upload.wikimedia.org/wikipedia/commons/thumb/e/e0/Flag_of_Louisiana.svg/23px-Flag_of_Louisiana.svg.png">
          <a:extLst>
            <a:ext uri="{FF2B5EF4-FFF2-40B4-BE49-F238E27FC236}">
              <a16:creationId xmlns:a16="http://schemas.microsoft.com/office/drawing/2014/main" id="{BD701A90-5DD1-4579-82E2-4B8CA113F7A8}"/>
            </a:ext>
          </a:extLst>
        </xdr:cNvPr>
        <xdr:cNvSpPr>
          <a:spLocks noChangeAspect="1" noChangeArrowheads="1"/>
        </xdr:cNvSpPr>
      </xdr:nvSpPr>
      <xdr:spPr bwMode="auto">
        <a:xfrm>
          <a:off x="4785360" y="3619500"/>
          <a:ext cx="217805" cy="1416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30</xdr:row>
      <xdr:rowOff>196850</xdr:rowOff>
    </xdr:from>
    <xdr:to>
      <xdr:col>6</xdr:col>
      <xdr:colOff>225425</xdr:colOff>
      <xdr:row>31</xdr:row>
      <xdr:rowOff>149225</xdr:rowOff>
    </xdr:to>
    <xdr:sp macro="" textlink="">
      <xdr:nvSpPr>
        <xdr:cNvPr id="9" name="AutoShape 180" descr="https://upload.wikimedia.org/wikipedia/commons/thumb/4/4d/Flag_of_Nebraska.svg/23px-Flag_of_Nebraska.svg.png">
          <a:extLst>
            <a:ext uri="{FF2B5EF4-FFF2-40B4-BE49-F238E27FC236}">
              <a16:creationId xmlns:a16="http://schemas.microsoft.com/office/drawing/2014/main" id="{C30D4FAA-94A2-4B6D-A820-DC3A3FFCA9FC}"/>
            </a:ext>
          </a:extLst>
        </xdr:cNvPr>
        <xdr:cNvSpPr>
          <a:spLocks noChangeAspect="1" noChangeArrowheads="1"/>
        </xdr:cNvSpPr>
      </xdr:nvSpPr>
      <xdr:spPr bwMode="auto">
        <a:xfrm>
          <a:off x="4785360" y="5521325"/>
          <a:ext cx="217805" cy="1371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32</xdr:row>
      <xdr:rowOff>260350</xdr:rowOff>
    </xdr:from>
    <xdr:to>
      <xdr:col>6</xdr:col>
      <xdr:colOff>225425</xdr:colOff>
      <xdr:row>33</xdr:row>
      <xdr:rowOff>148590</xdr:rowOff>
    </xdr:to>
    <xdr:sp macro="" textlink="">
      <xdr:nvSpPr>
        <xdr:cNvPr id="10" name="AutoShape 183" descr="https://upload.wikimedia.org/wikipedia/commons/thumb/9/92/Flag_of_New_Jersey.svg/23px-Flag_of_New_Jersey.svg.png">
          <a:extLst>
            <a:ext uri="{FF2B5EF4-FFF2-40B4-BE49-F238E27FC236}">
              <a16:creationId xmlns:a16="http://schemas.microsoft.com/office/drawing/2014/main" id="{A0F4F50D-73B8-45FD-BCC5-5A29A20FB685}"/>
            </a:ext>
          </a:extLst>
        </xdr:cNvPr>
        <xdr:cNvSpPr>
          <a:spLocks noChangeAspect="1" noChangeArrowheads="1"/>
        </xdr:cNvSpPr>
      </xdr:nvSpPr>
      <xdr:spPr bwMode="auto">
        <a:xfrm>
          <a:off x="4785360" y="6099175"/>
          <a:ext cx="217805" cy="1339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42</xdr:row>
      <xdr:rowOff>184150</xdr:rowOff>
    </xdr:from>
    <xdr:to>
      <xdr:col>6</xdr:col>
      <xdr:colOff>225425</xdr:colOff>
      <xdr:row>43</xdr:row>
      <xdr:rowOff>149225</xdr:rowOff>
    </xdr:to>
    <xdr:sp macro="" textlink="">
      <xdr:nvSpPr>
        <xdr:cNvPr id="11" name="AutoShape 196" descr="https://upload.wikimedia.org/wikipedia/commons/thumb/1/1a/Flag_of_South_Dakota.svg/23px-Flag_of_South_Dakota.svg.png">
          <a:extLst>
            <a:ext uri="{FF2B5EF4-FFF2-40B4-BE49-F238E27FC236}">
              <a16:creationId xmlns:a16="http://schemas.microsoft.com/office/drawing/2014/main" id="{5BAEF48E-02AF-4071-A7CF-9372C5A4490F}"/>
            </a:ext>
          </a:extLst>
        </xdr:cNvPr>
        <xdr:cNvSpPr>
          <a:spLocks noChangeAspect="1" noChangeArrowheads="1"/>
        </xdr:cNvSpPr>
      </xdr:nvSpPr>
      <xdr:spPr bwMode="auto">
        <a:xfrm>
          <a:off x="4785360" y="8187055"/>
          <a:ext cx="217805" cy="1384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4</xdr:row>
      <xdr:rowOff>25400</xdr:rowOff>
    </xdr:from>
    <xdr:to>
      <xdr:col>4</xdr:col>
      <xdr:colOff>224790</xdr:colOff>
      <xdr:row>4</xdr:row>
      <xdr:rowOff>186690</xdr:rowOff>
    </xdr:to>
    <xdr:sp macro="" textlink="">
      <xdr:nvSpPr>
        <xdr:cNvPr id="2" name="AutoShape 102" descr="https://upload.wikimedia.org/wikipedia/commons/thumb/9/9d/Flag_of_Arizona.svg/23px-Flag_of_Arizona.svg.png">
          <a:extLst>
            <a:ext uri="{FF2B5EF4-FFF2-40B4-BE49-F238E27FC236}">
              <a16:creationId xmlns:a16="http://schemas.microsoft.com/office/drawing/2014/main" id="{9C4B1B92-B197-4C96-B835-CAFC27D4D9FB}"/>
            </a:ext>
          </a:extLst>
        </xdr:cNvPr>
        <xdr:cNvSpPr>
          <a:spLocks noChangeAspect="1" noChangeArrowheads="1"/>
        </xdr:cNvSpPr>
      </xdr:nvSpPr>
      <xdr:spPr bwMode="auto">
        <a:xfrm>
          <a:off x="5381625" y="901700"/>
          <a:ext cx="224790" cy="1612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19</xdr:row>
      <xdr:rowOff>0</xdr:rowOff>
    </xdr:from>
    <xdr:to>
      <xdr:col>4</xdr:col>
      <xdr:colOff>224790</xdr:colOff>
      <xdr:row>19</xdr:row>
      <xdr:rowOff>148590</xdr:rowOff>
    </xdr:to>
    <xdr:sp macro="" textlink="">
      <xdr:nvSpPr>
        <xdr:cNvPr id="3" name="AutoShape 118" descr="https://upload.wikimedia.org/wikipedia/commons/thumb/e/e0/Flag_of_Louisiana.svg/23px-Flag_of_Louisiana.svg.png">
          <a:extLst>
            <a:ext uri="{FF2B5EF4-FFF2-40B4-BE49-F238E27FC236}">
              <a16:creationId xmlns:a16="http://schemas.microsoft.com/office/drawing/2014/main" id="{009DA4FA-7E9D-429A-AEAB-EEAC63EF7CF6}"/>
            </a:ext>
          </a:extLst>
        </xdr:cNvPr>
        <xdr:cNvSpPr>
          <a:spLocks noChangeAspect="1" noChangeArrowheads="1"/>
        </xdr:cNvSpPr>
      </xdr:nvSpPr>
      <xdr:spPr bwMode="auto">
        <a:xfrm>
          <a:off x="5381625" y="3733800"/>
          <a:ext cx="224790" cy="1485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30</xdr:row>
      <xdr:rowOff>196850</xdr:rowOff>
    </xdr:from>
    <xdr:to>
      <xdr:col>4</xdr:col>
      <xdr:colOff>224790</xdr:colOff>
      <xdr:row>31</xdr:row>
      <xdr:rowOff>149225</xdr:rowOff>
    </xdr:to>
    <xdr:sp macro="" textlink="">
      <xdr:nvSpPr>
        <xdr:cNvPr id="4" name="AutoShape 127" descr="https://upload.wikimedia.org/wikipedia/commons/thumb/4/4d/Flag_of_Nebraska.svg/23px-Flag_of_Nebraska.svg.png">
          <a:extLst>
            <a:ext uri="{FF2B5EF4-FFF2-40B4-BE49-F238E27FC236}">
              <a16:creationId xmlns:a16="http://schemas.microsoft.com/office/drawing/2014/main" id="{89F8B097-66C1-4366-9C33-D24EFBA165C3}"/>
            </a:ext>
          </a:extLst>
        </xdr:cNvPr>
        <xdr:cNvSpPr>
          <a:spLocks noChangeAspect="1" noChangeArrowheads="1"/>
        </xdr:cNvSpPr>
      </xdr:nvSpPr>
      <xdr:spPr bwMode="auto">
        <a:xfrm>
          <a:off x="5381625" y="6016625"/>
          <a:ext cx="22479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32</xdr:row>
      <xdr:rowOff>260350</xdr:rowOff>
    </xdr:from>
    <xdr:to>
      <xdr:col>4</xdr:col>
      <xdr:colOff>224790</xdr:colOff>
      <xdr:row>33</xdr:row>
      <xdr:rowOff>149225</xdr:rowOff>
    </xdr:to>
    <xdr:sp macro="" textlink="">
      <xdr:nvSpPr>
        <xdr:cNvPr id="5" name="AutoShape 130" descr="https://upload.wikimedia.org/wikipedia/commons/thumb/9/92/Flag_of_New_Jersey.svg/23px-Flag_of_New_Jersey.svg.png">
          <a:extLst>
            <a:ext uri="{FF2B5EF4-FFF2-40B4-BE49-F238E27FC236}">
              <a16:creationId xmlns:a16="http://schemas.microsoft.com/office/drawing/2014/main" id="{EB349C5E-FED7-4D2C-A0F2-E1FA2CDCEC95}"/>
            </a:ext>
          </a:extLst>
        </xdr:cNvPr>
        <xdr:cNvSpPr>
          <a:spLocks noChangeAspect="1" noChangeArrowheads="1"/>
        </xdr:cNvSpPr>
      </xdr:nvSpPr>
      <xdr:spPr bwMode="auto">
        <a:xfrm>
          <a:off x="5381625" y="6403975"/>
          <a:ext cx="224790" cy="146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xdr:row>
      <xdr:rowOff>0</xdr:rowOff>
    </xdr:from>
    <xdr:to>
      <xdr:col>4</xdr:col>
      <xdr:colOff>225425</xdr:colOff>
      <xdr:row>4</xdr:row>
      <xdr:rowOff>149225</xdr:rowOff>
    </xdr:to>
    <xdr:sp macro="" textlink="">
      <xdr:nvSpPr>
        <xdr:cNvPr id="6" name="AutoShape 154" descr="https://upload.wikimedia.org/wikipedia/commons/thumb/9/9d/Flag_of_Arizona.svg/23px-Flag_of_Arizona.svg.png">
          <a:extLst>
            <a:ext uri="{FF2B5EF4-FFF2-40B4-BE49-F238E27FC236}">
              <a16:creationId xmlns:a16="http://schemas.microsoft.com/office/drawing/2014/main" id="{C9234AB3-F8B6-4012-8A62-95F6D46B5EE0}"/>
            </a:ext>
          </a:extLst>
        </xdr:cNvPr>
        <xdr:cNvSpPr>
          <a:spLocks noChangeAspect="1" noChangeArrowheads="1"/>
        </xdr:cNvSpPr>
      </xdr:nvSpPr>
      <xdr:spPr bwMode="auto">
        <a:xfrm>
          <a:off x="5381625" y="876300"/>
          <a:ext cx="225425" cy="149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225425</xdr:colOff>
      <xdr:row>12</xdr:row>
      <xdr:rowOff>114300</xdr:rowOff>
    </xdr:to>
    <xdr:sp macro="" textlink="">
      <xdr:nvSpPr>
        <xdr:cNvPr id="7" name="AutoShape 163" descr="https://upload.wikimedia.org/wikipedia/commons/thumb/0/07/Flag_of_Guam.svg/23px-Flag_of_Guam.svg.png">
          <a:extLst>
            <a:ext uri="{FF2B5EF4-FFF2-40B4-BE49-F238E27FC236}">
              <a16:creationId xmlns:a16="http://schemas.microsoft.com/office/drawing/2014/main" id="{EB137A6C-17FF-4ACF-9EFB-1B9A4062A924}"/>
            </a:ext>
          </a:extLst>
        </xdr:cNvPr>
        <xdr:cNvSpPr>
          <a:spLocks noChangeAspect="1" noChangeArrowheads="1"/>
        </xdr:cNvSpPr>
      </xdr:nvSpPr>
      <xdr:spPr bwMode="auto">
        <a:xfrm>
          <a:off x="5381625" y="2400300"/>
          <a:ext cx="225425"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19</xdr:row>
      <xdr:rowOff>0</xdr:rowOff>
    </xdr:from>
    <xdr:to>
      <xdr:col>4</xdr:col>
      <xdr:colOff>225425</xdr:colOff>
      <xdr:row>19</xdr:row>
      <xdr:rowOff>149225</xdr:rowOff>
    </xdr:to>
    <xdr:sp macro="" textlink="">
      <xdr:nvSpPr>
        <xdr:cNvPr id="8" name="AutoShape 171" descr="https://upload.wikimedia.org/wikipedia/commons/thumb/e/e0/Flag_of_Louisiana.svg/23px-Flag_of_Louisiana.svg.png">
          <a:extLst>
            <a:ext uri="{FF2B5EF4-FFF2-40B4-BE49-F238E27FC236}">
              <a16:creationId xmlns:a16="http://schemas.microsoft.com/office/drawing/2014/main" id="{19BA2844-0300-423E-8347-89B47969FFC0}"/>
            </a:ext>
          </a:extLst>
        </xdr:cNvPr>
        <xdr:cNvSpPr>
          <a:spLocks noChangeAspect="1" noChangeArrowheads="1"/>
        </xdr:cNvSpPr>
      </xdr:nvSpPr>
      <xdr:spPr bwMode="auto">
        <a:xfrm>
          <a:off x="5381625" y="3733800"/>
          <a:ext cx="225425" cy="149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30</xdr:row>
      <xdr:rowOff>196850</xdr:rowOff>
    </xdr:from>
    <xdr:to>
      <xdr:col>4</xdr:col>
      <xdr:colOff>225425</xdr:colOff>
      <xdr:row>31</xdr:row>
      <xdr:rowOff>149225</xdr:rowOff>
    </xdr:to>
    <xdr:sp macro="" textlink="">
      <xdr:nvSpPr>
        <xdr:cNvPr id="9" name="AutoShape 180" descr="https://upload.wikimedia.org/wikipedia/commons/thumb/4/4d/Flag_of_Nebraska.svg/23px-Flag_of_Nebraska.svg.png">
          <a:extLst>
            <a:ext uri="{FF2B5EF4-FFF2-40B4-BE49-F238E27FC236}">
              <a16:creationId xmlns:a16="http://schemas.microsoft.com/office/drawing/2014/main" id="{FDC8A55D-B0D4-4DCA-A6E9-0DF160E5E902}"/>
            </a:ext>
          </a:extLst>
        </xdr:cNvPr>
        <xdr:cNvSpPr>
          <a:spLocks noChangeAspect="1" noChangeArrowheads="1"/>
        </xdr:cNvSpPr>
      </xdr:nvSpPr>
      <xdr:spPr bwMode="auto">
        <a:xfrm>
          <a:off x="5381625" y="6016625"/>
          <a:ext cx="225425"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32</xdr:row>
      <xdr:rowOff>260350</xdr:rowOff>
    </xdr:from>
    <xdr:to>
      <xdr:col>4</xdr:col>
      <xdr:colOff>225425</xdr:colOff>
      <xdr:row>33</xdr:row>
      <xdr:rowOff>148590</xdr:rowOff>
    </xdr:to>
    <xdr:sp macro="" textlink="">
      <xdr:nvSpPr>
        <xdr:cNvPr id="10" name="AutoShape 183" descr="https://upload.wikimedia.org/wikipedia/commons/thumb/9/92/Flag_of_New_Jersey.svg/23px-Flag_of_New_Jersey.svg.png">
          <a:extLst>
            <a:ext uri="{FF2B5EF4-FFF2-40B4-BE49-F238E27FC236}">
              <a16:creationId xmlns:a16="http://schemas.microsoft.com/office/drawing/2014/main" id="{58197EFB-7CED-4CD2-9048-71A8F0B6D5F4}"/>
            </a:ext>
          </a:extLst>
        </xdr:cNvPr>
        <xdr:cNvSpPr>
          <a:spLocks noChangeAspect="1" noChangeArrowheads="1"/>
        </xdr:cNvSpPr>
      </xdr:nvSpPr>
      <xdr:spPr bwMode="auto">
        <a:xfrm>
          <a:off x="5381625" y="6403975"/>
          <a:ext cx="225425" cy="145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42</xdr:row>
      <xdr:rowOff>184150</xdr:rowOff>
    </xdr:from>
    <xdr:to>
      <xdr:col>4</xdr:col>
      <xdr:colOff>225425</xdr:colOff>
      <xdr:row>43</xdr:row>
      <xdr:rowOff>149225</xdr:rowOff>
    </xdr:to>
    <xdr:sp macro="" textlink="">
      <xdr:nvSpPr>
        <xdr:cNvPr id="11" name="AutoShape 196" descr="https://upload.wikimedia.org/wikipedia/commons/thumb/1/1a/Flag_of_South_Dakota.svg/23px-Flag_of_South_Dakota.svg.png">
          <a:extLst>
            <a:ext uri="{FF2B5EF4-FFF2-40B4-BE49-F238E27FC236}">
              <a16:creationId xmlns:a16="http://schemas.microsoft.com/office/drawing/2014/main" id="{B9ECA223-92FE-4C0B-B9DF-1140DDFD14BE}"/>
            </a:ext>
          </a:extLst>
        </xdr:cNvPr>
        <xdr:cNvSpPr>
          <a:spLocks noChangeAspect="1" noChangeArrowheads="1"/>
        </xdr:cNvSpPr>
      </xdr:nvSpPr>
      <xdr:spPr bwMode="auto">
        <a:xfrm>
          <a:off x="5381625" y="8299450"/>
          <a:ext cx="225425" cy="1555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ecdc.europa.eu/en/publications-data/download-todays-data-geographic-distribution-covid-19-cases-worldwide" TargetMode="External"/><Relationship Id="rId2" Type="http://schemas.openxmlformats.org/officeDocument/2006/relationships/hyperlink" Target="https://covidtracking.com/" TargetMode="External"/><Relationship Id="rId1" Type="http://schemas.openxmlformats.org/officeDocument/2006/relationships/hyperlink" Target="https://globalepidemics.org/2020/03/17/caring-for-covid-19-patien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6E14-F3F0-4E02-9A10-598F57E88586}">
  <dimension ref="A1:F24"/>
  <sheetViews>
    <sheetView tabSelected="1" zoomScale="145" zoomScaleNormal="145" workbookViewId="0">
      <pane ySplit="1" topLeftCell="A2" activePane="bottomLeft" state="frozen"/>
      <selection pane="bottomLeft" activeCell="F16" sqref="F16"/>
    </sheetView>
  </sheetViews>
  <sheetFormatPr defaultRowHeight="15" x14ac:dyDescent="0.25"/>
  <cols>
    <col min="1" max="1" width="32.7109375" customWidth="1"/>
    <col min="2" max="2" width="27.42578125" customWidth="1"/>
    <col min="3" max="3" width="19.28515625" customWidth="1"/>
    <col min="4" max="4" width="17.28515625" bestFit="1" customWidth="1"/>
    <col min="5" max="5" width="24" customWidth="1"/>
    <col min="6" max="6" width="17.140625" bestFit="1" customWidth="1"/>
  </cols>
  <sheetData>
    <row r="1" spans="1:6" x14ac:dyDescent="0.25">
      <c r="A1" s="2" t="s">
        <v>778</v>
      </c>
      <c r="B1" s="2" t="s">
        <v>787</v>
      </c>
      <c r="C1" s="2" t="s">
        <v>779</v>
      </c>
      <c r="D1" s="2" t="s">
        <v>898</v>
      </c>
      <c r="E1" s="2" t="s">
        <v>811</v>
      </c>
      <c r="F1" s="2" t="s">
        <v>827</v>
      </c>
    </row>
    <row r="2" spans="1:6" x14ac:dyDescent="0.25">
      <c r="A2" s="5" t="s">
        <v>762</v>
      </c>
      <c r="B2" t="s">
        <v>788</v>
      </c>
      <c r="C2" t="s">
        <v>809</v>
      </c>
      <c r="D2">
        <f ca="1">COUNTA(INDIRECT(B2&amp;"!A2:$A$8000"))</f>
        <v>249</v>
      </c>
      <c r="E2" s="11">
        <f ca="1">D2</f>
        <v>249</v>
      </c>
      <c r="F2">
        <f ca="1">COUNTA(INDIRECT(B2&amp;"!A2:$Z$8000"))</f>
        <v>1992</v>
      </c>
    </row>
    <row r="3" spans="1:6" x14ac:dyDescent="0.25">
      <c r="A3" s="5" t="s">
        <v>726</v>
      </c>
      <c r="B3" t="s">
        <v>789</v>
      </c>
      <c r="C3" t="s">
        <v>809</v>
      </c>
      <c r="D3">
        <f t="shared" ref="D3:D24" ca="1" si="0">COUNTA(INDIRECT(B3&amp;"!A2:$A$8000"))</f>
        <v>51</v>
      </c>
      <c r="E3" s="11">
        <f ca="1">D3</f>
        <v>51</v>
      </c>
      <c r="F3">
        <f t="shared" ref="F3:F24" ca="1" si="1">COUNTA(INDIRECT(B3&amp;"!A2:$Z$8000"))</f>
        <v>969</v>
      </c>
    </row>
    <row r="4" spans="1:6" x14ac:dyDescent="0.25">
      <c r="A4" s="5" t="s">
        <v>780</v>
      </c>
      <c r="B4" t="s">
        <v>791</v>
      </c>
      <c r="C4" t="s">
        <v>808</v>
      </c>
      <c r="D4">
        <f t="shared" ca="1" si="0"/>
        <v>1</v>
      </c>
      <c r="E4" s="11">
        <f ca="1">D3</f>
        <v>51</v>
      </c>
      <c r="F4">
        <f t="shared" ca="1" si="1"/>
        <v>1</v>
      </c>
    </row>
    <row r="5" spans="1:6" x14ac:dyDescent="0.25">
      <c r="A5" s="5" t="s">
        <v>781</v>
      </c>
      <c r="B5" t="s">
        <v>792</v>
      </c>
      <c r="C5" t="s">
        <v>781</v>
      </c>
      <c r="D5">
        <f t="shared" ca="1" si="0"/>
        <v>11</v>
      </c>
      <c r="E5" s="11">
        <f ca="1">D5</f>
        <v>11</v>
      </c>
      <c r="F5">
        <f t="shared" ca="1" si="1"/>
        <v>99</v>
      </c>
    </row>
    <row r="6" spans="1:6" x14ac:dyDescent="0.25">
      <c r="A6" s="5" t="s">
        <v>782</v>
      </c>
      <c r="B6" t="s">
        <v>793</v>
      </c>
      <c r="C6" t="s">
        <v>781</v>
      </c>
      <c r="D6">
        <f t="shared" ca="1" si="0"/>
        <v>66</v>
      </c>
      <c r="E6" s="11">
        <f ca="1">D5*6</f>
        <v>66</v>
      </c>
      <c r="F6">
        <f t="shared" ca="1" si="1"/>
        <v>594</v>
      </c>
    </row>
    <row r="7" spans="1:6" x14ac:dyDescent="0.25">
      <c r="A7" s="5" t="s">
        <v>783</v>
      </c>
      <c r="B7" t="s">
        <v>794</v>
      </c>
      <c r="C7" t="s">
        <v>808</v>
      </c>
      <c r="D7">
        <f t="shared" ca="1" si="0"/>
        <v>1</v>
      </c>
      <c r="E7" s="11">
        <f ca="1">D5*D3*3</f>
        <v>1683</v>
      </c>
      <c r="F7">
        <f t="shared" ca="1" si="1"/>
        <v>1</v>
      </c>
    </row>
    <row r="8" spans="1:6" x14ac:dyDescent="0.25">
      <c r="A8" s="5" t="s">
        <v>860</v>
      </c>
      <c r="B8" t="s">
        <v>861</v>
      </c>
      <c r="C8" t="s">
        <v>781</v>
      </c>
      <c r="D8">
        <f t="shared" ca="1" si="0"/>
        <v>1</v>
      </c>
      <c r="E8" s="11"/>
      <c r="F8">
        <f t="shared" ca="1" si="1"/>
        <v>1</v>
      </c>
    </row>
    <row r="9" spans="1:6" x14ac:dyDescent="0.25">
      <c r="A9" s="5" t="s">
        <v>784</v>
      </c>
      <c r="B9" t="s">
        <v>790</v>
      </c>
      <c r="C9" t="s">
        <v>810</v>
      </c>
      <c r="D9">
        <f t="shared" ca="1" si="0"/>
        <v>61</v>
      </c>
      <c r="E9" s="11">
        <f ca="1">D9</f>
        <v>61</v>
      </c>
      <c r="F9">
        <f t="shared" ca="1" si="1"/>
        <v>732</v>
      </c>
    </row>
    <row r="10" spans="1:6" x14ac:dyDescent="0.25">
      <c r="A10" s="5" t="s">
        <v>797</v>
      </c>
      <c r="B10" t="s">
        <v>795</v>
      </c>
      <c r="C10" t="s">
        <v>810</v>
      </c>
      <c r="D10">
        <f t="shared" ca="1" si="0"/>
        <v>28</v>
      </c>
      <c r="E10" s="11">
        <f ca="1">D10</f>
        <v>28</v>
      </c>
      <c r="F10">
        <f t="shared" ca="1" si="1"/>
        <v>84</v>
      </c>
    </row>
    <row r="11" spans="1:6" x14ac:dyDescent="0.25">
      <c r="A11" s="5" t="s">
        <v>798</v>
      </c>
      <c r="B11" t="s">
        <v>796</v>
      </c>
      <c r="C11" t="s">
        <v>810</v>
      </c>
      <c r="D11">
        <f t="shared" ca="1" si="0"/>
        <v>165</v>
      </c>
      <c r="E11" s="11">
        <f ca="1">D11</f>
        <v>165</v>
      </c>
      <c r="F11">
        <f t="shared" ca="1" si="1"/>
        <v>1980</v>
      </c>
    </row>
    <row r="12" spans="1:6" x14ac:dyDescent="0.25">
      <c r="A12" s="5" t="s">
        <v>785</v>
      </c>
      <c r="B12" t="s">
        <v>802</v>
      </c>
      <c r="C12" t="s">
        <v>807</v>
      </c>
      <c r="D12">
        <f t="shared" ca="1" si="0"/>
        <v>84</v>
      </c>
      <c r="E12" s="11">
        <f ca="1">D12</f>
        <v>84</v>
      </c>
      <c r="F12">
        <f t="shared" ca="1" si="1"/>
        <v>588</v>
      </c>
    </row>
    <row r="13" spans="1:6" x14ac:dyDescent="0.25">
      <c r="A13" s="5" t="s">
        <v>786</v>
      </c>
      <c r="B13" t="s">
        <v>803</v>
      </c>
      <c r="C13" t="s">
        <v>807</v>
      </c>
      <c r="D13">
        <f t="shared" ca="1" si="0"/>
        <v>141</v>
      </c>
      <c r="E13" s="11">
        <f ca="1">D13</f>
        <v>141</v>
      </c>
      <c r="F13">
        <f t="shared" ca="1" si="1"/>
        <v>1128</v>
      </c>
    </row>
    <row r="14" spans="1:6" x14ac:dyDescent="0.25">
      <c r="A14" s="5" t="s">
        <v>799</v>
      </c>
      <c r="B14" t="s">
        <v>804</v>
      </c>
      <c r="C14" t="s">
        <v>810</v>
      </c>
      <c r="D14">
        <f t="shared" ca="1" si="0"/>
        <v>561</v>
      </c>
      <c r="E14" s="11">
        <f ca="1">D4*D16</f>
        <v>11</v>
      </c>
      <c r="F14">
        <f t="shared" ca="1" si="1"/>
        <v>5049</v>
      </c>
    </row>
    <row r="15" spans="1:6" x14ac:dyDescent="0.25">
      <c r="A15" s="5" t="s">
        <v>800</v>
      </c>
      <c r="B15" t="s">
        <v>805</v>
      </c>
      <c r="C15" t="s">
        <v>810</v>
      </c>
      <c r="D15">
        <f t="shared" ca="1" si="0"/>
        <v>22</v>
      </c>
      <c r="E15" s="11">
        <f ca="1">D16</f>
        <v>11</v>
      </c>
      <c r="F15">
        <f t="shared" ca="1" si="1"/>
        <v>374</v>
      </c>
    </row>
    <row r="16" spans="1:6" x14ac:dyDescent="0.25">
      <c r="A16" s="5" t="s">
        <v>801</v>
      </c>
      <c r="B16" t="s">
        <v>806</v>
      </c>
      <c r="C16" t="s">
        <v>810</v>
      </c>
      <c r="D16">
        <f t="shared" ca="1" si="0"/>
        <v>11</v>
      </c>
      <c r="E16" s="11">
        <f ca="1">D16</f>
        <v>11</v>
      </c>
      <c r="F16">
        <f t="shared" ca="1" si="1"/>
        <v>44</v>
      </c>
    </row>
    <row r="17" spans="1:6" x14ac:dyDescent="0.25">
      <c r="A17" s="5" t="s">
        <v>820</v>
      </c>
      <c r="B17" t="s">
        <v>813</v>
      </c>
      <c r="C17" t="s">
        <v>812</v>
      </c>
      <c r="D17">
        <f t="shared" ca="1" si="0"/>
        <v>11</v>
      </c>
      <c r="E17" s="11">
        <f ca="1">$D$16</f>
        <v>11</v>
      </c>
      <c r="F17">
        <f t="shared" ca="1" si="1"/>
        <v>77</v>
      </c>
    </row>
    <row r="18" spans="1:6" x14ac:dyDescent="0.25">
      <c r="A18" s="5" t="s">
        <v>821</v>
      </c>
      <c r="B18" t="s">
        <v>850</v>
      </c>
      <c r="C18" t="s">
        <v>812</v>
      </c>
      <c r="D18">
        <f t="shared" ca="1" si="0"/>
        <v>11</v>
      </c>
      <c r="E18" s="11">
        <f t="shared" ref="E18:E23" ca="1" si="2">$D$16</f>
        <v>11</v>
      </c>
      <c r="F18">
        <f t="shared" ca="1" si="1"/>
        <v>132</v>
      </c>
    </row>
    <row r="19" spans="1:6" x14ac:dyDescent="0.25">
      <c r="A19" s="5" t="s">
        <v>822</v>
      </c>
      <c r="B19" t="s">
        <v>851</v>
      </c>
      <c r="C19" t="s">
        <v>812</v>
      </c>
      <c r="D19">
        <f t="shared" ca="1" si="0"/>
        <v>11</v>
      </c>
      <c r="E19" s="11">
        <f t="shared" ca="1" si="2"/>
        <v>11</v>
      </c>
      <c r="F19">
        <f t="shared" ca="1" si="1"/>
        <v>132</v>
      </c>
    </row>
    <row r="20" spans="1:6" x14ac:dyDescent="0.25">
      <c r="A20" s="5" t="s">
        <v>823</v>
      </c>
      <c r="B20" t="s">
        <v>852</v>
      </c>
      <c r="C20" t="s">
        <v>812</v>
      </c>
      <c r="D20">
        <f t="shared" ca="1" si="0"/>
        <v>11</v>
      </c>
      <c r="E20" s="11">
        <f t="shared" ca="1" si="2"/>
        <v>11</v>
      </c>
      <c r="F20">
        <f t="shared" ca="1" si="1"/>
        <v>132</v>
      </c>
    </row>
    <row r="21" spans="1:6" x14ac:dyDescent="0.25">
      <c r="A21" s="5" t="s">
        <v>824</v>
      </c>
      <c r="B21" t="s">
        <v>853</v>
      </c>
      <c r="C21" t="s">
        <v>812</v>
      </c>
      <c r="D21">
        <f t="shared" ca="1" si="0"/>
        <v>11</v>
      </c>
      <c r="E21" s="11">
        <f t="shared" ca="1" si="2"/>
        <v>11</v>
      </c>
      <c r="F21">
        <f t="shared" ca="1" si="1"/>
        <v>132</v>
      </c>
    </row>
    <row r="22" spans="1:6" x14ac:dyDescent="0.25">
      <c r="A22" s="5" t="s">
        <v>825</v>
      </c>
      <c r="B22" t="s">
        <v>854</v>
      </c>
      <c r="C22" t="s">
        <v>812</v>
      </c>
      <c r="D22">
        <f t="shared" ca="1" si="0"/>
        <v>11</v>
      </c>
      <c r="E22" s="11">
        <f t="shared" ca="1" si="2"/>
        <v>11</v>
      </c>
      <c r="F22">
        <f t="shared" ca="1" si="1"/>
        <v>132</v>
      </c>
    </row>
    <row r="23" spans="1:6" x14ac:dyDescent="0.25">
      <c r="A23" s="5" t="s">
        <v>826</v>
      </c>
      <c r="B23" t="s">
        <v>855</v>
      </c>
      <c r="C23" t="s">
        <v>812</v>
      </c>
      <c r="D23">
        <f t="shared" ca="1" si="0"/>
        <v>11</v>
      </c>
      <c r="E23" s="11">
        <f t="shared" ca="1" si="2"/>
        <v>11</v>
      </c>
      <c r="F23">
        <f t="shared" ca="1" si="1"/>
        <v>132</v>
      </c>
    </row>
    <row r="24" spans="1:6" x14ac:dyDescent="0.25">
      <c r="A24" s="5" t="s">
        <v>833</v>
      </c>
      <c r="B24" t="s">
        <v>834</v>
      </c>
      <c r="C24" t="s">
        <v>812</v>
      </c>
      <c r="D24">
        <f t="shared" ca="1" si="0"/>
        <v>6</v>
      </c>
      <c r="E24" s="11">
        <f ca="1">D24</f>
        <v>6</v>
      </c>
      <c r="F24">
        <f t="shared" ca="1" si="1"/>
        <v>12</v>
      </c>
    </row>
  </sheetData>
  <autoFilter ref="A1:F24" xr:uid="{DA545F1C-1C1E-42C4-954B-CCC2E206E18D}"/>
  <hyperlinks>
    <hyperlink ref="A2" location="country!A1" display="Country" xr:uid="{0E0A2FE9-561F-4FD0-8732-07B805AD2FFC}"/>
    <hyperlink ref="A3" location="location!A1" display="Location" xr:uid="{5C6DA1F9-A538-4656-AF51-C96969D3E4C9}"/>
    <hyperlink ref="A4" location="economicinputs!A1" display="Economic Inputs" xr:uid="{F6A8C8F4-B5F6-46F0-B8FF-12050C715042}"/>
    <hyperlink ref="A5" location="npiportfolio!A1" display="NPI Portfolios" xr:uid="{E5D57AF6-A16A-4E72-AFAC-E6FDCD6E38D2}"/>
    <hyperlink ref="A6" location="npiportfoliovscontactweights!A1" display="NPI Portfolios Weights" xr:uid="{012D06F2-7FB2-43A7-BC94-CEB663A34C1B}"/>
    <hyperlink ref="A7" location="npiportfoliolocation!A1" display="NPI Portfolio vs Locations" xr:uid="{01063C50-5ADA-44EF-AC6E-73B0544AA62B}"/>
    <hyperlink ref="A9" location="metric!A1" display="Metric" xr:uid="{DAD9930D-25CD-464E-9BCF-B85805163C5F}"/>
    <hyperlink ref="A10" location="metricmodel!A1" display="Metric vs Model" xr:uid="{670225F4-787E-416C-8F96-ADFC44260D62}"/>
    <hyperlink ref="A11" location="parameter!A1" display="Parameters" xr:uid="{47BB48C6-B88F-4234-9862-FE36519C5540}"/>
    <hyperlink ref="A12" location="countrytimeseries!A1" display="Country Time Series" xr:uid="{4C635F7D-D91F-4CC8-9CE1-736382FCC5A6}"/>
    <hyperlink ref="A13" location="locationtimeseries!A1" display="Location Time Series" xr:uid="{891ED39C-6E03-448A-B7C4-2DA484D2C356}"/>
    <hyperlink ref="A14" location="locationcompartment!A1" display="Location Compartment" xr:uid="{6D96D2B9-8D90-4491-87F7-A599F461911C}"/>
    <hyperlink ref="A15" location="countrycompartment!A1" display="Country Compartment" xr:uid="{EF91FFB6-E190-47E3-86A7-8D3A1B65760E}"/>
    <hyperlink ref="A16" location="subpopulation!A1" display="Sub Populations" xr:uid="{E8A3F712-666E-4A96-8AC7-6C3E79FBEA65}"/>
    <hyperlink ref="A17" location="pop.prop!A1" display="Mixing - Population Proportion" xr:uid="{B9A58F2F-5DDF-4C02-BBAC-3329345C16B7}"/>
    <hyperlink ref="A18" location="household!A1" display="Mixing - Household" xr:uid="{ABE421F3-7DEE-4C2C-B6BF-B115133FB1CC}"/>
    <hyperlink ref="A19" location="work!A1" display="Mixing - Work" xr:uid="{5A435DDE-FD00-451B-B6E4-C6DB9F1DDB74}"/>
    <hyperlink ref="A20" location="school!A1" display="Mixing - School" xr:uid="{2EF645B0-F6B2-422D-9E94-153D6163F443}"/>
    <hyperlink ref="A21" location="commercial!A1" display="Mixing - Commercial" xr:uid="{E0E77944-F05E-499C-9CAD-DBBF5F2F5B6D}"/>
    <hyperlink ref="A22" location="recreation!A1" display="Mixing - Recreation" xr:uid="{42BC74F1-AB5B-4422-9796-B26D925153DD}"/>
    <hyperlink ref="A23" location="other!A1" display="Mixing - Other" xr:uid="{37613FAB-B61C-4D89-8425-DD8BD4D39E79}"/>
    <hyperlink ref="A24" location="contactmodes!A1" display="Contact Modes" xr:uid="{09E609BA-A758-44B7-ABE7-29BB36C979F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EB9E6-C442-447A-8AFB-698651238953}">
  <dimension ref="A1:J1684"/>
  <sheetViews>
    <sheetView zoomScale="115" zoomScaleNormal="115" workbookViewId="0">
      <pane ySplit="1" topLeftCell="A2" activePane="bottomLeft" state="frozen"/>
      <selection pane="bottomLeft" activeCell="E6" sqref="E6"/>
    </sheetView>
  </sheetViews>
  <sheetFormatPr defaultRowHeight="15" x14ac:dyDescent="0.25"/>
  <cols>
    <col min="1" max="1" width="10.7109375" bestFit="1" customWidth="1"/>
    <col min="2" max="2" width="14.5703125" bestFit="1" customWidth="1"/>
    <col min="3" max="3" width="10.28515625" bestFit="1" customWidth="1"/>
    <col min="4" max="4" width="77.7109375" bestFit="1" customWidth="1"/>
    <col min="5" max="5" width="17.42578125" bestFit="1" customWidth="1"/>
    <col min="6" max="6" width="18.42578125" bestFit="1" customWidth="1"/>
    <col min="7" max="7" width="24" bestFit="1" customWidth="1"/>
    <col min="8" max="8" width="15.28515625" bestFit="1" customWidth="1"/>
    <col min="9" max="9" width="27.7109375" bestFit="1" customWidth="1"/>
    <col min="10" max="10" width="27.5703125" bestFit="1" customWidth="1"/>
  </cols>
  <sheetData>
    <row r="1" spans="1:10" x14ac:dyDescent="0.25">
      <c r="A1" s="8" t="s">
        <v>707</v>
      </c>
      <c r="B1" s="8" t="s">
        <v>741</v>
      </c>
      <c r="C1" s="8" t="s">
        <v>713</v>
      </c>
      <c r="D1" s="8" t="s">
        <v>706</v>
      </c>
      <c r="E1" s="8" t="s">
        <v>864</v>
      </c>
      <c r="F1" s="8" t="s">
        <v>863</v>
      </c>
      <c r="G1" s="8" t="s">
        <v>711</v>
      </c>
      <c r="H1" s="8"/>
      <c r="I1" s="8"/>
      <c r="J1" s="8"/>
    </row>
    <row r="2" spans="1:10" x14ac:dyDescent="0.25">
      <c r="A2">
        <v>1</v>
      </c>
      <c r="B2" t="s">
        <v>847</v>
      </c>
      <c r="C2">
        <v>1</v>
      </c>
      <c r="D2" t="str">
        <f>VLOOKUP(A2,npiportfolio!$A$1:$B$100,2,FALSE)</f>
        <v>no Interventions</v>
      </c>
      <c r="E2" s="7">
        <f ca="1">VLOOKUP($A2,npiportfolio!$A$1:$I$100,4,FALSE)*RAND()*10</f>
        <v>0</v>
      </c>
      <c r="F2" s="7">
        <f ca="1">VLOOKUP($A2,npiportfolio!$A$1:$I$100,4,FALSE)*RAND()*10</f>
        <v>0</v>
      </c>
      <c r="G2" s="7">
        <f ca="1">VLOOKUP($A2,npiportfolio!$A$1:$I$100,4,FALSE)*RAND()*10</f>
        <v>0</v>
      </c>
    </row>
    <row r="3" spans="1:10" x14ac:dyDescent="0.25">
      <c r="A3">
        <v>2</v>
      </c>
      <c r="B3" t="s">
        <v>847</v>
      </c>
      <c r="C3">
        <v>1</v>
      </c>
      <c r="D3" t="str">
        <f>VLOOKUP(A3,npiportfolio!$A$1:$B$100,2,FALSE)</f>
        <v>schools closing</v>
      </c>
      <c r="E3" s="7">
        <f ca="1">VLOOKUP($A3,npiportfolio!$A$1:$I$100,4,FALSE)*RAND()*10</f>
        <v>5.3903789990624755</v>
      </c>
      <c r="F3" s="7">
        <f ca="1">VLOOKUP($A3,npiportfolio!$A$1:$I$100,4,FALSE)*RAND()*10</f>
        <v>3.4299079541870192</v>
      </c>
      <c r="G3" s="7">
        <f ca="1">VLOOKUP($A3,npiportfolio!$A$1:$I$100,4,FALSE)*RAND()*10</f>
        <v>1.3856631170459965</v>
      </c>
    </row>
    <row r="4" spans="1:10" x14ac:dyDescent="0.25">
      <c r="A4">
        <v>3</v>
      </c>
      <c r="B4" t="s">
        <v>847</v>
      </c>
      <c r="C4">
        <v>1</v>
      </c>
      <c r="D4" t="str">
        <f>VLOOKUP(A4,npiportfolio!$A$1:$B$100,2,FALSE)</f>
        <v>schools, bar/restaurants closed</v>
      </c>
      <c r="E4" s="7">
        <f ca="1">VLOOKUP($A4,npiportfolio!$A$1:$I$100,4,FALSE)*RAND()*10</f>
        <v>12.876069994881682</v>
      </c>
      <c r="F4" s="7">
        <f ca="1">VLOOKUP($A4,npiportfolio!$A$1:$I$100,4,FALSE)*RAND()*10</f>
        <v>13.724855562133442</v>
      </c>
      <c r="G4" s="7">
        <f ca="1">VLOOKUP($A4,npiportfolio!$A$1:$I$100,4,FALSE)*RAND()*10</f>
        <v>12.96192699180013</v>
      </c>
    </row>
    <row r="5" spans="1:10" x14ac:dyDescent="0.25">
      <c r="A5">
        <v>4</v>
      </c>
      <c r="B5" t="s">
        <v>847</v>
      </c>
      <c r="C5">
        <v>1</v>
      </c>
      <c r="D5" t="str">
        <f>VLOOKUP(A5,npiportfolio!$A$1:$B$100,2,FALSE)</f>
        <v>schools, bar/restaurants, non essential businesses closed</v>
      </c>
      <c r="E5" s="7">
        <f ca="1">VLOOKUP($A5,npiportfolio!$A$1:$I$100,4,FALSE)*RAND()*10</f>
        <v>2.9178775162749258</v>
      </c>
      <c r="F5" s="7">
        <f ca="1">VLOOKUP($A5,npiportfolio!$A$1:$I$100,4,FALSE)*RAND()*10</f>
        <v>5.8312032762639552</v>
      </c>
      <c r="G5" s="7">
        <f ca="1">VLOOKUP($A5,npiportfolio!$A$1:$I$100,4,FALSE)*RAND()*10</f>
        <v>16.061735752267488</v>
      </c>
    </row>
    <row r="6" spans="1:10" x14ac:dyDescent="0.25">
      <c r="A6">
        <v>5</v>
      </c>
      <c r="B6" t="s">
        <v>847</v>
      </c>
      <c r="C6">
        <v>1</v>
      </c>
      <c r="D6" t="str">
        <f>VLOOKUP(A6,npiportfolio!$A$1:$B$100,2,FALSE)</f>
        <v>schools, bar/restaurants, non essential businesses closed, quarantine for most vulnerable</v>
      </c>
      <c r="E6" s="7">
        <f ca="1">VLOOKUP($A6,npiportfolio!$A$1:$I$100,4,FALSE)*RAND()*10</f>
        <v>27.917381604157026</v>
      </c>
      <c r="F6" s="7">
        <f ca="1">VLOOKUP($A6,npiportfolio!$A$1:$I$100,4,FALSE)*RAND()*10</f>
        <v>38.505233126846491</v>
      </c>
      <c r="G6" s="7">
        <f ca="1">VLOOKUP($A6,npiportfolio!$A$1:$I$100,4,FALSE)*RAND()*10</f>
        <v>14.486416707998293</v>
      </c>
    </row>
    <row r="7" spans="1:10" x14ac:dyDescent="0.25">
      <c r="A7">
        <v>6</v>
      </c>
      <c r="B7" t="s">
        <v>847</v>
      </c>
      <c r="C7">
        <v>1</v>
      </c>
      <c r="D7" t="str">
        <f>VLOOKUP(A7,npiportfolio!$A$1:$B$100,2,FALSE)</f>
        <v>schools, bar/restaurants, non essential businesses closed, quarantine for all</v>
      </c>
      <c r="E7" s="7">
        <f ca="1">VLOOKUP($A7,npiportfolio!$A$1:$I$100,4,FALSE)*RAND()*10</f>
        <v>5.5536478738390738</v>
      </c>
      <c r="F7" s="7">
        <f ca="1">VLOOKUP($A7,npiportfolio!$A$1:$I$100,4,FALSE)*RAND()*10</f>
        <v>17.295316192961767</v>
      </c>
      <c r="G7" s="7">
        <f ca="1">VLOOKUP($A7,npiportfolio!$A$1:$I$100,4,FALSE)*RAND()*10</f>
        <v>41.836910374384715</v>
      </c>
    </row>
    <row r="8" spans="1:10" x14ac:dyDescent="0.25">
      <c r="A8">
        <v>7</v>
      </c>
      <c r="B8" t="s">
        <v>847</v>
      </c>
      <c r="C8">
        <v>1</v>
      </c>
      <c r="D8" t="str">
        <f>VLOOKUP(A8,npiportfolio!$A$1:$B$100,2,FALSE)</f>
        <v>new normal after schools closing</v>
      </c>
      <c r="E8" s="7">
        <f ca="1">VLOOKUP($A8,npiportfolio!$A$1:$I$100,4,FALSE)*RAND()*10</f>
        <v>9.4995394032167049</v>
      </c>
      <c r="F8" s="7">
        <f ca="1">VLOOKUP($A8,npiportfolio!$A$1:$I$100,4,FALSE)*RAND()*10</f>
        <v>1.8430653751616255</v>
      </c>
      <c r="G8" s="7">
        <f ca="1">VLOOKUP($A8,npiportfolio!$A$1:$I$100,4,FALSE)*RAND()*10</f>
        <v>1.4266137478377916</v>
      </c>
    </row>
    <row r="9" spans="1:10" x14ac:dyDescent="0.25">
      <c r="A9">
        <v>8</v>
      </c>
      <c r="B9" t="s">
        <v>847</v>
      </c>
      <c r="C9">
        <v>1</v>
      </c>
      <c r="D9" t="str">
        <f>VLOOKUP(A9,npiportfolio!$A$1:$B$100,2,FALSE)</f>
        <v>new normal after schools, bar/restaurants closed</v>
      </c>
      <c r="E9" s="7">
        <f ca="1">VLOOKUP($A9,npiportfolio!$A$1:$I$100,4,FALSE)*RAND()*10</f>
        <v>18.087388284175937</v>
      </c>
      <c r="F9" s="7">
        <f ca="1">VLOOKUP($A9,npiportfolio!$A$1:$I$100,4,FALSE)*RAND()*10</f>
        <v>19.268663284011019</v>
      </c>
      <c r="G9" s="7">
        <f ca="1">VLOOKUP($A9,npiportfolio!$A$1:$I$100,4,FALSE)*RAND()*10</f>
        <v>17.452425507988043</v>
      </c>
    </row>
    <row r="10" spans="1:10" x14ac:dyDescent="0.25">
      <c r="A10">
        <v>9</v>
      </c>
      <c r="B10" t="s">
        <v>847</v>
      </c>
      <c r="C10">
        <v>1</v>
      </c>
      <c r="D10" t="str">
        <f>VLOOKUP(A10,npiportfolio!$A$1:$B$100,2,FALSE)</f>
        <v>new normal after schools, bar/restaurants, non essential businesses closed</v>
      </c>
      <c r="E10" s="7">
        <f ca="1">VLOOKUP($A10,npiportfolio!$A$1:$I$100,4,FALSE)*RAND()*10</f>
        <v>9.0809626172408002</v>
      </c>
      <c r="F10" s="7">
        <f ca="1">VLOOKUP($A10,npiportfolio!$A$1:$I$100,4,FALSE)*RAND()*10</f>
        <v>4.3322155718724016</v>
      </c>
      <c r="G10" s="7">
        <f ca="1">VLOOKUP($A10,npiportfolio!$A$1:$I$100,4,FALSE)*RAND()*10</f>
        <v>3.701010016523866</v>
      </c>
    </row>
    <row r="11" spans="1:10" x14ac:dyDescent="0.25">
      <c r="A11">
        <v>10</v>
      </c>
      <c r="B11" t="s">
        <v>847</v>
      </c>
      <c r="C11">
        <v>1</v>
      </c>
      <c r="D11" t="str">
        <f>VLOOKUP(A11,npiportfolio!$A$1:$B$100,2,FALSE)</f>
        <v>new normal after schools, bar/restaurants, non essential businesses closed, quarantine for most vulnerable</v>
      </c>
      <c r="E11" s="7">
        <f ca="1">VLOOKUP($A11,npiportfolio!$A$1:$I$100,4,FALSE)*RAND()*10</f>
        <v>34.586134918302271</v>
      </c>
      <c r="F11" s="7">
        <f ca="1">VLOOKUP($A11,npiportfolio!$A$1:$I$100,4,FALSE)*RAND()*10</f>
        <v>7.8919526428686915</v>
      </c>
      <c r="G11" s="7">
        <f ca="1">VLOOKUP($A11,npiportfolio!$A$1:$I$100,4,FALSE)*RAND()*10</f>
        <v>38.094625514333288</v>
      </c>
    </row>
    <row r="12" spans="1:10" x14ac:dyDescent="0.25">
      <c r="A12">
        <v>11</v>
      </c>
      <c r="B12" t="s">
        <v>847</v>
      </c>
      <c r="C12">
        <v>1</v>
      </c>
      <c r="D12" t="str">
        <f>VLOOKUP(A12,npiportfolio!$A$1:$B$100,2,FALSE)</f>
        <v>new normal after schools, bar/restaurants, non essential businesses closed, quarantine for all</v>
      </c>
      <c r="E12" s="7">
        <f ca="1">VLOOKUP($A12,npiportfolio!$A$1:$I$100,4,FALSE)*RAND()*10</f>
        <v>8.5296886072821927</v>
      </c>
      <c r="F12" s="7">
        <f ca="1">VLOOKUP($A12,npiportfolio!$A$1:$I$100,4,FALSE)*RAND()*10</f>
        <v>32.801940252751642</v>
      </c>
      <c r="G12" s="7">
        <f ca="1">VLOOKUP($A12,npiportfolio!$A$1:$I$100,4,FALSE)*RAND()*10</f>
        <v>44.657144320722615</v>
      </c>
    </row>
    <row r="13" spans="1:10" x14ac:dyDescent="0.25">
      <c r="A13">
        <v>1</v>
      </c>
      <c r="B13" t="s">
        <v>848</v>
      </c>
      <c r="C13">
        <v>1</v>
      </c>
      <c r="D13" t="str">
        <f>VLOOKUP(A13,npiportfolio!$A$1:$B$100,2,FALSE)</f>
        <v>no Interventions</v>
      </c>
      <c r="E13" s="7">
        <f ca="1">VLOOKUP($A13,npiportfolio!$A$1:$I$100,4,FALSE)*RAND()*10</f>
        <v>0</v>
      </c>
      <c r="F13" s="7">
        <f ca="1">VLOOKUP($A13,npiportfolio!$A$1:$I$100,4,FALSE)*RAND()*10</f>
        <v>0</v>
      </c>
      <c r="G13" s="7">
        <f ca="1">VLOOKUP($A13,npiportfolio!$A$1:$I$100,4,FALSE)*RAND()*10</f>
        <v>0</v>
      </c>
    </row>
    <row r="14" spans="1:10" x14ac:dyDescent="0.25">
      <c r="A14">
        <v>2</v>
      </c>
      <c r="B14" t="s">
        <v>848</v>
      </c>
      <c r="C14">
        <v>1</v>
      </c>
      <c r="D14" t="str">
        <f>VLOOKUP(A14,npiportfolio!$A$1:$B$100,2,FALSE)</f>
        <v>schools closing</v>
      </c>
      <c r="E14" s="7">
        <f ca="1">VLOOKUP($A14,npiportfolio!$A$1:$I$100,4,FALSE)*RAND()*10</f>
        <v>5.0629452900259642</v>
      </c>
      <c r="F14" s="7">
        <f ca="1">VLOOKUP($A14,npiportfolio!$A$1:$I$100,4,FALSE)*RAND()*10</f>
        <v>4.9180112885528615</v>
      </c>
      <c r="G14" s="7">
        <f ca="1">VLOOKUP($A14,npiportfolio!$A$1:$I$100,4,FALSE)*RAND()*10</f>
        <v>4.4924505039479676</v>
      </c>
    </row>
    <row r="15" spans="1:10" x14ac:dyDescent="0.25">
      <c r="A15">
        <v>3</v>
      </c>
      <c r="B15" t="s">
        <v>848</v>
      </c>
      <c r="C15">
        <v>1</v>
      </c>
      <c r="D15" t="str">
        <f>VLOOKUP(A15,npiportfolio!$A$1:$B$100,2,FALSE)</f>
        <v>schools, bar/restaurants closed</v>
      </c>
      <c r="E15" s="7">
        <f ca="1">VLOOKUP($A15,npiportfolio!$A$1:$I$100,4,FALSE)*RAND()*10</f>
        <v>8.7229444192033601</v>
      </c>
      <c r="F15" s="7">
        <f ca="1">VLOOKUP($A15,npiportfolio!$A$1:$I$100,4,FALSE)*RAND()*10</f>
        <v>18.685869436236917</v>
      </c>
      <c r="G15" s="7">
        <f ca="1">VLOOKUP($A15,npiportfolio!$A$1:$I$100,4,FALSE)*RAND()*10</f>
        <v>0.42187520154107538</v>
      </c>
    </row>
    <row r="16" spans="1:10" x14ac:dyDescent="0.25">
      <c r="A16">
        <v>4</v>
      </c>
      <c r="B16" t="s">
        <v>848</v>
      </c>
      <c r="C16">
        <v>1</v>
      </c>
      <c r="D16" t="str">
        <f>VLOOKUP(A16,npiportfolio!$A$1:$B$100,2,FALSE)</f>
        <v>schools, bar/restaurants, non essential businesses closed</v>
      </c>
      <c r="E16" s="7">
        <f ca="1">VLOOKUP($A16,npiportfolio!$A$1:$I$100,4,FALSE)*RAND()*10</f>
        <v>11.729412459774428</v>
      </c>
      <c r="F16" s="7">
        <f ca="1">VLOOKUP($A16,npiportfolio!$A$1:$I$100,4,FALSE)*RAND()*10</f>
        <v>17.640094528854458</v>
      </c>
      <c r="G16" s="7">
        <f ca="1">VLOOKUP($A16,npiportfolio!$A$1:$I$100,4,FALSE)*RAND()*10</f>
        <v>9.0777558161064</v>
      </c>
    </row>
    <row r="17" spans="1:7" x14ac:dyDescent="0.25">
      <c r="A17">
        <v>5</v>
      </c>
      <c r="B17" t="s">
        <v>848</v>
      </c>
      <c r="C17">
        <v>1</v>
      </c>
      <c r="D17" t="str">
        <f>VLOOKUP(A17,npiportfolio!$A$1:$B$100,2,FALSE)</f>
        <v>schools, bar/restaurants, non essential businesses closed, quarantine for most vulnerable</v>
      </c>
      <c r="E17" s="7">
        <f ca="1">VLOOKUP($A17,npiportfolio!$A$1:$I$100,4,FALSE)*RAND()*10</f>
        <v>19.861309079193148</v>
      </c>
      <c r="F17" s="7">
        <f ca="1">VLOOKUP($A17,npiportfolio!$A$1:$I$100,4,FALSE)*RAND()*10</f>
        <v>31.73033784634935</v>
      </c>
      <c r="G17" s="7">
        <f ca="1">VLOOKUP($A17,npiportfolio!$A$1:$I$100,4,FALSE)*RAND()*10</f>
        <v>39.671397559848522</v>
      </c>
    </row>
    <row r="18" spans="1:7" x14ac:dyDescent="0.25">
      <c r="A18">
        <v>6</v>
      </c>
      <c r="B18" t="s">
        <v>848</v>
      </c>
      <c r="C18">
        <v>1</v>
      </c>
      <c r="D18" t="str">
        <f>VLOOKUP(A18,npiportfolio!$A$1:$B$100,2,FALSE)</f>
        <v>schools, bar/restaurants, non essential businesses closed, quarantine for all</v>
      </c>
      <c r="E18" s="7">
        <f ca="1">VLOOKUP($A18,npiportfolio!$A$1:$I$100,4,FALSE)*RAND()*10</f>
        <v>45.16033624948296</v>
      </c>
      <c r="F18" s="7">
        <f ca="1">VLOOKUP($A18,npiportfolio!$A$1:$I$100,4,FALSE)*RAND()*10</f>
        <v>12.47392453633136</v>
      </c>
      <c r="G18" s="7">
        <f ca="1">VLOOKUP($A18,npiportfolio!$A$1:$I$100,4,FALSE)*RAND()*10</f>
        <v>26.944808072611682</v>
      </c>
    </row>
    <row r="19" spans="1:7" x14ac:dyDescent="0.25">
      <c r="A19">
        <v>7</v>
      </c>
      <c r="B19" t="s">
        <v>848</v>
      </c>
      <c r="C19">
        <v>1</v>
      </c>
      <c r="D19" t="str">
        <f>VLOOKUP(A19,npiportfolio!$A$1:$B$100,2,FALSE)</f>
        <v>new normal after schools closing</v>
      </c>
      <c r="E19" s="7">
        <f ca="1">VLOOKUP($A19,npiportfolio!$A$1:$I$100,4,FALSE)*RAND()*10</f>
        <v>8.272708295399795</v>
      </c>
      <c r="F19" s="7">
        <f ca="1">VLOOKUP($A19,npiportfolio!$A$1:$I$100,4,FALSE)*RAND()*10</f>
        <v>3.5423750390092614</v>
      </c>
      <c r="G19" s="7">
        <f ca="1">VLOOKUP($A19,npiportfolio!$A$1:$I$100,4,FALSE)*RAND()*10</f>
        <v>2.2914940990473012</v>
      </c>
    </row>
    <row r="20" spans="1:7" x14ac:dyDescent="0.25">
      <c r="A20">
        <v>8</v>
      </c>
      <c r="B20" t="s">
        <v>848</v>
      </c>
      <c r="C20">
        <v>1</v>
      </c>
      <c r="D20" t="str">
        <f>VLOOKUP(A20,npiportfolio!$A$1:$B$100,2,FALSE)</f>
        <v>new normal after schools, bar/restaurants closed</v>
      </c>
      <c r="E20" s="7">
        <f ca="1">VLOOKUP($A20,npiportfolio!$A$1:$I$100,4,FALSE)*RAND()*10</f>
        <v>13.020654454433156</v>
      </c>
      <c r="F20" s="7">
        <f ca="1">VLOOKUP($A20,npiportfolio!$A$1:$I$100,4,FALSE)*RAND()*10</f>
        <v>6.4992402616470368</v>
      </c>
      <c r="G20" s="7">
        <f ca="1">VLOOKUP($A20,npiportfolio!$A$1:$I$100,4,FALSE)*RAND()*10</f>
        <v>11.871373375239994</v>
      </c>
    </row>
    <row r="21" spans="1:7" x14ac:dyDescent="0.25">
      <c r="A21">
        <v>9</v>
      </c>
      <c r="B21" t="s">
        <v>848</v>
      </c>
      <c r="C21">
        <v>1</v>
      </c>
      <c r="D21" t="str">
        <f>VLOOKUP(A21,npiportfolio!$A$1:$B$100,2,FALSE)</f>
        <v>new normal after schools, bar/restaurants, non essential businesses closed</v>
      </c>
      <c r="E21" s="7">
        <f ca="1">VLOOKUP($A21,npiportfolio!$A$1:$I$100,4,FALSE)*RAND()*10</f>
        <v>6.7522487423052961</v>
      </c>
      <c r="F21" s="7">
        <f ca="1">VLOOKUP($A21,npiportfolio!$A$1:$I$100,4,FALSE)*RAND()*10</f>
        <v>4.3077667718731405</v>
      </c>
      <c r="G21" s="7">
        <f ca="1">VLOOKUP($A21,npiportfolio!$A$1:$I$100,4,FALSE)*RAND()*10</f>
        <v>8.1048689715601583</v>
      </c>
    </row>
    <row r="22" spans="1:7" x14ac:dyDescent="0.25">
      <c r="A22">
        <v>10</v>
      </c>
      <c r="B22" t="s">
        <v>848</v>
      </c>
      <c r="C22">
        <v>1</v>
      </c>
      <c r="D22" t="str">
        <f>VLOOKUP(A22,npiportfolio!$A$1:$B$100,2,FALSE)</f>
        <v>new normal after schools, bar/restaurants, non essential businesses closed, quarantine for most vulnerable</v>
      </c>
      <c r="E22" s="7">
        <f ca="1">VLOOKUP($A22,npiportfolio!$A$1:$I$100,4,FALSE)*RAND()*10</f>
        <v>13.408903493423967</v>
      </c>
      <c r="F22" s="7">
        <f ca="1">VLOOKUP($A22,npiportfolio!$A$1:$I$100,4,FALSE)*RAND()*10</f>
        <v>18.483660829348402</v>
      </c>
      <c r="G22" s="7">
        <f ca="1">VLOOKUP($A22,npiportfolio!$A$1:$I$100,4,FALSE)*RAND()*10</f>
        <v>24.098808144743131</v>
      </c>
    </row>
    <row r="23" spans="1:7" x14ac:dyDescent="0.25">
      <c r="A23">
        <v>11</v>
      </c>
      <c r="B23" t="s">
        <v>848</v>
      </c>
      <c r="C23">
        <v>1</v>
      </c>
      <c r="D23" t="str">
        <f>VLOOKUP(A23,npiportfolio!$A$1:$B$100,2,FALSE)</f>
        <v>new normal after schools, bar/restaurants, non essential businesses closed, quarantine for all</v>
      </c>
      <c r="E23" s="7">
        <f ca="1">VLOOKUP($A23,npiportfolio!$A$1:$I$100,4,FALSE)*RAND()*10</f>
        <v>37.471426846412783</v>
      </c>
      <c r="F23" s="7">
        <f ca="1">VLOOKUP($A23,npiportfolio!$A$1:$I$100,4,FALSE)*RAND()*10</f>
        <v>14.241992134217103</v>
      </c>
      <c r="G23" s="7">
        <f ca="1">VLOOKUP($A23,npiportfolio!$A$1:$I$100,4,FALSE)*RAND()*10</f>
        <v>32.782140905569726</v>
      </c>
    </row>
    <row r="24" spans="1:7" x14ac:dyDescent="0.25">
      <c r="A24">
        <v>1</v>
      </c>
      <c r="B24" t="s">
        <v>849</v>
      </c>
      <c r="C24">
        <v>1</v>
      </c>
      <c r="D24" t="str">
        <f>VLOOKUP(A24,npiportfolio!$A$1:$B$100,2,FALSE)</f>
        <v>no Interventions</v>
      </c>
      <c r="E24" s="7">
        <f ca="1">VLOOKUP($A24,npiportfolio!$A$1:$I$100,4,FALSE)*RAND()*10</f>
        <v>0</v>
      </c>
      <c r="F24" s="7">
        <f ca="1">VLOOKUP($A24,npiportfolio!$A$1:$I$100,4,FALSE)*RAND()*10</f>
        <v>0</v>
      </c>
      <c r="G24" s="7">
        <f ca="1">VLOOKUP($A24,npiportfolio!$A$1:$I$100,4,FALSE)*RAND()*10</f>
        <v>0</v>
      </c>
    </row>
    <row r="25" spans="1:7" x14ac:dyDescent="0.25">
      <c r="A25">
        <v>2</v>
      </c>
      <c r="B25" t="s">
        <v>849</v>
      </c>
      <c r="C25">
        <v>1</v>
      </c>
      <c r="D25" t="str">
        <f>VLOOKUP(A25,npiportfolio!$A$1:$B$100,2,FALSE)</f>
        <v>schools closing</v>
      </c>
      <c r="E25" s="7">
        <f ca="1">VLOOKUP($A25,npiportfolio!$A$1:$I$100,4,FALSE)*RAND()*10</f>
        <v>5.624218197605745</v>
      </c>
      <c r="F25" s="7">
        <f ca="1">VLOOKUP($A25,npiportfolio!$A$1:$I$100,4,FALSE)*RAND()*10</f>
        <v>1.8262086591736615</v>
      </c>
      <c r="G25" s="7">
        <f ca="1">VLOOKUP($A25,npiportfolio!$A$1:$I$100,4,FALSE)*RAND()*10</f>
        <v>2.6911818170202917</v>
      </c>
    </row>
    <row r="26" spans="1:7" x14ac:dyDescent="0.25">
      <c r="A26">
        <v>3</v>
      </c>
      <c r="B26" t="s">
        <v>849</v>
      </c>
      <c r="C26">
        <v>1</v>
      </c>
      <c r="D26" t="str">
        <f>VLOOKUP(A26,npiportfolio!$A$1:$B$100,2,FALSE)</f>
        <v>schools, bar/restaurants closed</v>
      </c>
      <c r="E26" s="7">
        <f ca="1">VLOOKUP($A26,npiportfolio!$A$1:$I$100,4,FALSE)*RAND()*10</f>
        <v>17.557445094991749</v>
      </c>
      <c r="F26" s="7">
        <f ca="1">VLOOKUP($A26,npiportfolio!$A$1:$I$100,4,FALSE)*RAND()*10</f>
        <v>6.459046576925318</v>
      </c>
      <c r="G26" s="7">
        <f ca="1">VLOOKUP($A26,npiportfolio!$A$1:$I$100,4,FALSE)*RAND()*10</f>
        <v>6.7534144149724273</v>
      </c>
    </row>
    <row r="27" spans="1:7" x14ac:dyDescent="0.25">
      <c r="A27">
        <v>4</v>
      </c>
      <c r="B27" t="s">
        <v>849</v>
      </c>
      <c r="C27">
        <v>1</v>
      </c>
      <c r="D27" t="str">
        <f>VLOOKUP(A27,npiportfolio!$A$1:$B$100,2,FALSE)</f>
        <v>schools, bar/restaurants, non essential businesses closed</v>
      </c>
      <c r="E27" s="7">
        <f ca="1">VLOOKUP($A27,npiportfolio!$A$1:$I$100,4,FALSE)*RAND()*10</f>
        <v>2.3752268256116182</v>
      </c>
      <c r="F27" s="7">
        <f ca="1">VLOOKUP($A27,npiportfolio!$A$1:$I$100,4,FALSE)*RAND()*10</f>
        <v>11.405344710873418</v>
      </c>
      <c r="G27" s="7">
        <f ca="1">VLOOKUP($A27,npiportfolio!$A$1:$I$100,4,FALSE)*RAND()*10</f>
        <v>25.650866688271172</v>
      </c>
    </row>
    <row r="28" spans="1:7" x14ac:dyDescent="0.25">
      <c r="A28">
        <v>5</v>
      </c>
      <c r="B28" t="s">
        <v>849</v>
      </c>
      <c r="C28">
        <v>1</v>
      </c>
      <c r="D28" t="str">
        <f>VLOOKUP(A28,npiportfolio!$A$1:$B$100,2,FALSE)</f>
        <v>schools, bar/restaurants, non essential businesses closed, quarantine for most vulnerable</v>
      </c>
      <c r="E28" s="7">
        <f ca="1">VLOOKUP($A28,npiportfolio!$A$1:$I$100,4,FALSE)*RAND()*10</f>
        <v>6.10331780063051</v>
      </c>
      <c r="F28" s="7">
        <f ca="1">VLOOKUP($A28,npiportfolio!$A$1:$I$100,4,FALSE)*RAND()*10</f>
        <v>37.975546613861766</v>
      </c>
      <c r="G28" s="7">
        <f ca="1">VLOOKUP($A28,npiportfolio!$A$1:$I$100,4,FALSE)*RAND()*10</f>
        <v>3.9200055603585904</v>
      </c>
    </row>
    <row r="29" spans="1:7" x14ac:dyDescent="0.25">
      <c r="A29">
        <v>6</v>
      </c>
      <c r="B29" t="s">
        <v>849</v>
      </c>
      <c r="C29">
        <v>1</v>
      </c>
      <c r="D29" t="str">
        <f>VLOOKUP(A29,npiportfolio!$A$1:$B$100,2,FALSE)</f>
        <v>schools, bar/restaurants, non essential businesses closed, quarantine for all</v>
      </c>
      <c r="E29" s="7">
        <f ca="1">VLOOKUP($A29,npiportfolio!$A$1:$I$100,4,FALSE)*RAND()*10</f>
        <v>9.5656681971199529</v>
      </c>
      <c r="F29" s="7">
        <f ca="1">VLOOKUP($A29,npiportfolio!$A$1:$I$100,4,FALSE)*RAND()*10</f>
        <v>9.3598320336799148</v>
      </c>
      <c r="G29" s="7">
        <f ca="1">VLOOKUP($A29,npiportfolio!$A$1:$I$100,4,FALSE)*RAND()*10</f>
        <v>28.058758614749578</v>
      </c>
    </row>
    <row r="30" spans="1:7" x14ac:dyDescent="0.25">
      <c r="A30">
        <v>7</v>
      </c>
      <c r="B30" t="s">
        <v>849</v>
      </c>
      <c r="C30">
        <v>1</v>
      </c>
      <c r="D30" t="str">
        <f>VLOOKUP(A30,npiportfolio!$A$1:$B$100,2,FALSE)</f>
        <v>new normal after schools closing</v>
      </c>
      <c r="E30" s="7">
        <f ca="1">VLOOKUP($A30,npiportfolio!$A$1:$I$100,4,FALSE)*RAND()*10</f>
        <v>4.3545707468379753</v>
      </c>
      <c r="F30" s="7">
        <f ca="1">VLOOKUP($A30,npiportfolio!$A$1:$I$100,4,FALSE)*RAND()*10</f>
        <v>1.7621567268730298</v>
      </c>
      <c r="G30" s="7">
        <f ca="1">VLOOKUP($A30,npiportfolio!$A$1:$I$100,4,FALSE)*RAND()*10</f>
        <v>1.0865515281463345</v>
      </c>
    </row>
    <row r="31" spans="1:7" x14ac:dyDescent="0.25">
      <c r="A31">
        <v>8</v>
      </c>
      <c r="B31" t="s">
        <v>849</v>
      </c>
      <c r="C31">
        <v>1</v>
      </c>
      <c r="D31" t="str">
        <f>VLOOKUP(A31,npiportfolio!$A$1:$B$100,2,FALSE)</f>
        <v>new normal after schools, bar/restaurants closed</v>
      </c>
      <c r="E31" s="7">
        <f ca="1">VLOOKUP($A31,npiportfolio!$A$1:$I$100,4,FALSE)*RAND()*10</f>
        <v>10.634414978570208</v>
      </c>
      <c r="F31" s="7">
        <f ca="1">VLOOKUP($A31,npiportfolio!$A$1:$I$100,4,FALSE)*RAND()*10</f>
        <v>12.362920528076337</v>
      </c>
      <c r="G31" s="7">
        <f ca="1">VLOOKUP($A31,npiportfolio!$A$1:$I$100,4,FALSE)*RAND()*10</f>
        <v>13.959321544037092</v>
      </c>
    </row>
    <row r="32" spans="1:7" x14ac:dyDescent="0.25">
      <c r="A32">
        <v>9</v>
      </c>
      <c r="B32" t="s">
        <v>849</v>
      </c>
      <c r="C32">
        <v>1</v>
      </c>
      <c r="D32" t="str">
        <f>VLOOKUP(A32,npiportfolio!$A$1:$B$100,2,FALSE)</f>
        <v>new normal after schools, bar/restaurants, non essential businesses closed</v>
      </c>
      <c r="E32" s="7">
        <f ca="1">VLOOKUP($A32,npiportfolio!$A$1:$I$100,4,FALSE)*RAND()*10</f>
        <v>27.491498197191071</v>
      </c>
      <c r="F32" s="7">
        <f ca="1">VLOOKUP($A32,npiportfolio!$A$1:$I$100,4,FALSE)*RAND()*10</f>
        <v>28.415423016359</v>
      </c>
      <c r="G32" s="7">
        <f ca="1">VLOOKUP($A32,npiportfolio!$A$1:$I$100,4,FALSE)*RAND()*10</f>
        <v>11.774002761467804</v>
      </c>
    </row>
    <row r="33" spans="1:7" x14ac:dyDescent="0.25">
      <c r="A33">
        <v>10</v>
      </c>
      <c r="B33" t="s">
        <v>849</v>
      </c>
      <c r="C33">
        <v>1</v>
      </c>
      <c r="D33" t="str">
        <f>VLOOKUP(A33,npiportfolio!$A$1:$B$100,2,FALSE)</f>
        <v>new normal after schools, bar/restaurants, non essential businesses closed, quarantine for most vulnerable</v>
      </c>
      <c r="E33" s="7">
        <f ca="1">VLOOKUP($A33,npiportfolio!$A$1:$I$100,4,FALSE)*RAND()*10</f>
        <v>2.8053313222816989</v>
      </c>
      <c r="F33" s="7">
        <f ca="1">VLOOKUP($A33,npiportfolio!$A$1:$I$100,4,FALSE)*RAND()*10</f>
        <v>31.584088661354563</v>
      </c>
      <c r="G33" s="7">
        <f ca="1">VLOOKUP($A33,npiportfolio!$A$1:$I$100,4,FALSE)*RAND()*10</f>
        <v>13.585528393185665</v>
      </c>
    </row>
    <row r="34" spans="1:7" x14ac:dyDescent="0.25">
      <c r="A34">
        <v>11</v>
      </c>
      <c r="B34" t="s">
        <v>849</v>
      </c>
      <c r="C34">
        <v>1</v>
      </c>
      <c r="D34" t="str">
        <f>VLOOKUP(A34,npiportfolio!$A$1:$B$100,2,FALSE)</f>
        <v>new normal after schools, bar/restaurants, non essential businesses closed, quarantine for all</v>
      </c>
      <c r="E34" s="7">
        <f ca="1">VLOOKUP($A34,npiportfolio!$A$1:$I$100,4,FALSE)*RAND()*10</f>
        <v>32.926827882273948</v>
      </c>
      <c r="F34" s="7">
        <f ca="1">VLOOKUP($A34,npiportfolio!$A$1:$I$100,4,FALSE)*RAND()*10</f>
        <v>4.3658498806277866</v>
      </c>
      <c r="G34" s="7">
        <f ca="1">VLOOKUP($A34,npiportfolio!$A$1:$I$100,4,FALSE)*RAND()*10</f>
        <v>46.05946096082873</v>
      </c>
    </row>
    <row r="35" spans="1:7" x14ac:dyDescent="0.25">
      <c r="A35">
        <v>1</v>
      </c>
      <c r="B35" t="s">
        <v>847</v>
      </c>
      <c r="C35">
        <v>2</v>
      </c>
      <c r="D35" t="str">
        <f>VLOOKUP(A35,npiportfolio!$A$1:$B$100,2,FALSE)</f>
        <v>no Interventions</v>
      </c>
      <c r="E35" s="7">
        <f ca="1">VLOOKUP($A35,npiportfolio!$A$1:$I$100,4,FALSE)*RAND()*10</f>
        <v>0</v>
      </c>
      <c r="F35" s="7">
        <f ca="1">VLOOKUP($A35,npiportfolio!$A$1:$I$100,4,FALSE)*RAND()*10</f>
        <v>0</v>
      </c>
      <c r="G35" s="7">
        <f ca="1">VLOOKUP($A35,npiportfolio!$A$1:$I$100,4,FALSE)*RAND()*10</f>
        <v>0</v>
      </c>
    </row>
    <row r="36" spans="1:7" x14ac:dyDescent="0.25">
      <c r="A36">
        <v>2</v>
      </c>
      <c r="B36" t="s">
        <v>847</v>
      </c>
      <c r="C36">
        <v>2</v>
      </c>
      <c r="D36" t="str">
        <f>VLOOKUP(A36,npiportfolio!$A$1:$B$100,2,FALSE)</f>
        <v>schools closing</v>
      </c>
      <c r="E36" s="7">
        <f ca="1">VLOOKUP($A36,npiportfolio!$A$1:$I$100,4,FALSE)*RAND()*10</f>
        <v>1.3310950058891546</v>
      </c>
      <c r="F36" s="7">
        <f ca="1">VLOOKUP($A36,npiportfolio!$A$1:$I$100,4,FALSE)*RAND()*10</f>
        <v>6.5492771957758622</v>
      </c>
      <c r="G36" s="7">
        <f ca="1">VLOOKUP($A36,npiportfolio!$A$1:$I$100,4,FALSE)*RAND()*10</f>
        <v>0.70824892476305301</v>
      </c>
    </row>
    <row r="37" spans="1:7" x14ac:dyDescent="0.25">
      <c r="A37">
        <v>3</v>
      </c>
      <c r="B37" t="s">
        <v>847</v>
      </c>
      <c r="C37">
        <v>2</v>
      </c>
      <c r="D37" t="str">
        <f>VLOOKUP(A37,npiportfolio!$A$1:$B$100,2,FALSE)</f>
        <v>schools, bar/restaurants closed</v>
      </c>
      <c r="E37" s="7">
        <f ca="1">VLOOKUP($A37,npiportfolio!$A$1:$I$100,4,FALSE)*RAND()*10</f>
        <v>8.4801275798967382</v>
      </c>
      <c r="F37" s="7">
        <f ca="1">VLOOKUP($A37,npiportfolio!$A$1:$I$100,4,FALSE)*RAND()*10</f>
        <v>18.454772969969685</v>
      </c>
      <c r="G37" s="7">
        <f ca="1">VLOOKUP($A37,npiportfolio!$A$1:$I$100,4,FALSE)*RAND()*10</f>
        <v>17.449722088149574</v>
      </c>
    </row>
    <row r="38" spans="1:7" x14ac:dyDescent="0.25">
      <c r="A38">
        <v>4</v>
      </c>
      <c r="B38" t="s">
        <v>847</v>
      </c>
      <c r="C38">
        <v>2</v>
      </c>
      <c r="D38" t="str">
        <f>VLOOKUP(A38,npiportfolio!$A$1:$B$100,2,FALSE)</f>
        <v>schools, bar/restaurants, non essential businesses closed</v>
      </c>
      <c r="E38" s="7">
        <f ca="1">VLOOKUP($A38,npiportfolio!$A$1:$I$100,4,FALSE)*RAND()*10</f>
        <v>2.4638903608963325</v>
      </c>
      <c r="F38" s="7">
        <f ca="1">VLOOKUP($A38,npiportfolio!$A$1:$I$100,4,FALSE)*RAND()*10</f>
        <v>2.6646298580422756</v>
      </c>
      <c r="G38" s="7">
        <f ca="1">VLOOKUP($A38,npiportfolio!$A$1:$I$100,4,FALSE)*RAND()*10</f>
        <v>27.499876135667492</v>
      </c>
    </row>
    <row r="39" spans="1:7" x14ac:dyDescent="0.25">
      <c r="A39">
        <v>5</v>
      </c>
      <c r="B39" t="s">
        <v>847</v>
      </c>
      <c r="C39">
        <v>2</v>
      </c>
      <c r="D39" t="str">
        <f>VLOOKUP(A39,npiportfolio!$A$1:$B$100,2,FALSE)</f>
        <v>schools, bar/restaurants, non essential businesses closed, quarantine for most vulnerable</v>
      </c>
      <c r="E39" s="7">
        <f ca="1">VLOOKUP($A39,npiportfolio!$A$1:$I$100,4,FALSE)*RAND()*10</f>
        <v>34.727188347590449</v>
      </c>
      <c r="F39" s="7">
        <f ca="1">VLOOKUP($A39,npiportfolio!$A$1:$I$100,4,FALSE)*RAND()*10</f>
        <v>32.463114345022611</v>
      </c>
      <c r="G39" s="7">
        <f ca="1">VLOOKUP($A39,npiportfolio!$A$1:$I$100,4,FALSE)*RAND()*10</f>
        <v>25.532198295437631</v>
      </c>
    </row>
    <row r="40" spans="1:7" x14ac:dyDescent="0.25">
      <c r="A40">
        <v>6</v>
      </c>
      <c r="B40" t="s">
        <v>847</v>
      </c>
      <c r="C40">
        <v>2</v>
      </c>
      <c r="D40" t="str">
        <f>VLOOKUP(A40,npiportfolio!$A$1:$B$100,2,FALSE)</f>
        <v>schools, bar/restaurants, non essential businesses closed, quarantine for all</v>
      </c>
      <c r="E40" s="7">
        <f ca="1">VLOOKUP($A40,npiportfolio!$A$1:$I$100,4,FALSE)*RAND()*10</f>
        <v>46.252831364200595</v>
      </c>
      <c r="F40" s="7">
        <f ca="1">VLOOKUP($A40,npiportfolio!$A$1:$I$100,4,FALSE)*RAND()*10</f>
        <v>31.287088748163061</v>
      </c>
      <c r="G40" s="7">
        <f ca="1">VLOOKUP($A40,npiportfolio!$A$1:$I$100,4,FALSE)*RAND()*10</f>
        <v>47.837434917196468</v>
      </c>
    </row>
    <row r="41" spans="1:7" x14ac:dyDescent="0.25">
      <c r="A41">
        <v>7</v>
      </c>
      <c r="B41" t="s">
        <v>847</v>
      </c>
      <c r="C41">
        <v>2</v>
      </c>
      <c r="D41" t="str">
        <f>VLOOKUP(A41,npiportfolio!$A$1:$B$100,2,FALSE)</f>
        <v>new normal after schools closing</v>
      </c>
      <c r="E41" s="7">
        <f ca="1">VLOOKUP($A41,npiportfolio!$A$1:$I$100,4,FALSE)*RAND()*10</f>
        <v>5.4553500276833953</v>
      </c>
      <c r="F41" s="7">
        <f ca="1">VLOOKUP($A41,npiportfolio!$A$1:$I$100,4,FALSE)*RAND()*10</f>
        <v>8.1058725481207858</v>
      </c>
      <c r="G41" s="7">
        <f ca="1">VLOOKUP($A41,npiportfolio!$A$1:$I$100,4,FALSE)*RAND()*10</f>
        <v>5.5928543244851543</v>
      </c>
    </row>
    <row r="42" spans="1:7" x14ac:dyDescent="0.25">
      <c r="A42">
        <v>8</v>
      </c>
      <c r="B42" t="s">
        <v>847</v>
      </c>
      <c r="C42">
        <v>2</v>
      </c>
      <c r="D42" t="str">
        <f>VLOOKUP(A42,npiportfolio!$A$1:$B$100,2,FALSE)</f>
        <v>new normal after schools, bar/restaurants closed</v>
      </c>
      <c r="E42" s="7">
        <f ca="1">VLOOKUP($A42,npiportfolio!$A$1:$I$100,4,FALSE)*RAND()*10</f>
        <v>18.96874139196472</v>
      </c>
      <c r="F42" s="7">
        <f ca="1">VLOOKUP($A42,npiportfolio!$A$1:$I$100,4,FALSE)*RAND()*10</f>
        <v>15.912946606610038</v>
      </c>
      <c r="G42" s="7">
        <f ca="1">VLOOKUP($A42,npiportfolio!$A$1:$I$100,4,FALSE)*RAND()*10</f>
        <v>6.558720890913019</v>
      </c>
    </row>
    <row r="43" spans="1:7" x14ac:dyDescent="0.25">
      <c r="A43">
        <v>9</v>
      </c>
      <c r="B43" t="s">
        <v>847</v>
      </c>
      <c r="C43">
        <v>2</v>
      </c>
      <c r="D43" t="str">
        <f>VLOOKUP(A43,npiportfolio!$A$1:$B$100,2,FALSE)</f>
        <v>new normal after schools, bar/restaurants, non essential businesses closed</v>
      </c>
      <c r="E43" s="7">
        <f ca="1">VLOOKUP($A43,npiportfolio!$A$1:$I$100,4,FALSE)*RAND()*10</f>
        <v>1.5761000927191027</v>
      </c>
      <c r="F43" s="7">
        <f ca="1">VLOOKUP($A43,npiportfolio!$A$1:$I$100,4,FALSE)*RAND()*10</f>
        <v>5.2445130458445997</v>
      </c>
      <c r="G43" s="7">
        <f ca="1">VLOOKUP($A43,npiportfolio!$A$1:$I$100,4,FALSE)*RAND()*10</f>
        <v>12.734490148817507</v>
      </c>
    </row>
    <row r="44" spans="1:7" x14ac:dyDescent="0.25">
      <c r="A44">
        <v>10</v>
      </c>
      <c r="B44" t="s">
        <v>847</v>
      </c>
      <c r="C44">
        <v>2</v>
      </c>
      <c r="D44" t="str">
        <f>VLOOKUP(A44,npiportfolio!$A$1:$B$100,2,FALSE)</f>
        <v>new normal after schools, bar/restaurants, non essential businesses closed, quarantine for most vulnerable</v>
      </c>
      <c r="E44" s="7">
        <f ca="1">VLOOKUP($A44,npiportfolio!$A$1:$I$100,4,FALSE)*RAND()*10</f>
        <v>30.587166520848051</v>
      </c>
      <c r="F44" s="7">
        <f ca="1">VLOOKUP($A44,npiportfolio!$A$1:$I$100,4,FALSE)*RAND()*10</f>
        <v>19.794548163228519</v>
      </c>
      <c r="G44" s="7">
        <f ca="1">VLOOKUP($A44,npiportfolio!$A$1:$I$100,4,FALSE)*RAND()*10</f>
        <v>38.161326283355208</v>
      </c>
    </row>
    <row r="45" spans="1:7" x14ac:dyDescent="0.25">
      <c r="A45">
        <v>11</v>
      </c>
      <c r="B45" t="s">
        <v>847</v>
      </c>
      <c r="C45">
        <v>2</v>
      </c>
      <c r="D45" t="str">
        <f>VLOOKUP(A45,npiportfolio!$A$1:$B$100,2,FALSE)</f>
        <v>new normal after schools, bar/restaurants, non essential businesses closed, quarantine for all</v>
      </c>
      <c r="E45" s="7">
        <f ca="1">VLOOKUP($A45,npiportfolio!$A$1:$I$100,4,FALSE)*RAND()*10</f>
        <v>3.6666741310933002</v>
      </c>
      <c r="F45" s="7">
        <f ca="1">VLOOKUP($A45,npiportfolio!$A$1:$I$100,4,FALSE)*RAND()*10</f>
        <v>41.8290306141893</v>
      </c>
      <c r="G45" s="7">
        <f ca="1">VLOOKUP($A45,npiportfolio!$A$1:$I$100,4,FALSE)*RAND()*10</f>
        <v>22.267303689079302</v>
      </c>
    </row>
    <row r="46" spans="1:7" x14ac:dyDescent="0.25">
      <c r="A46">
        <v>1</v>
      </c>
      <c r="B46" t="s">
        <v>848</v>
      </c>
      <c r="C46">
        <v>2</v>
      </c>
      <c r="D46" t="str">
        <f>VLOOKUP(A46,npiportfolio!$A$1:$B$100,2,FALSE)</f>
        <v>no Interventions</v>
      </c>
      <c r="E46" s="7">
        <f ca="1">VLOOKUP($A46,npiportfolio!$A$1:$I$100,4,FALSE)*RAND()*10</f>
        <v>0</v>
      </c>
      <c r="F46" s="7">
        <f ca="1">VLOOKUP($A46,npiportfolio!$A$1:$I$100,4,FALSE)*RAND()*10</f>
        <v>0</v>
      </c>
      <c r="G46" s="7">
        <f ca="1">VLOOKUP($A46,npiportfolio!$A$1:$I$100,4,FALSE)*RAND()*10</f>
        <v>0</v>
      </c>
    </row>
    <row r="47" spans="1:7" x14ac:dyDescent="0.25">
      <c r="A47">
        <v>2</v>
      </c>
      <c r="B47" t="s">
        <v>848</v>
      </c>
      <c r="C47">
        <v>2</v>
      </c>
      <c r="D47" t="str">
        <f>VLOOKUP(A47,npiportfolio!$A$1:$B$100,2,FALSE)</f>
        <v>schools closing</v>
      </c>
      <c r="E47" s="7">
        <f ca="1">VLOOKUP($A47,npiportfolio!$A$1:$I$100,4,FALSE)*RAND()*10</f>
        <v>0.14755232915812044</v>
      </c>
      <c r="F47" s="7">
        <f ca="1">VLOOKUP($A47,npiportfolio!$A$1:$I$100,4,FALSE)*RAND()*10</f>
        <v>6.923455587209987</v>
      </c>
      <c r="G47" s="7">
        <f ca="1">VLOOKUP($A47,npiportfolio!$A$1:$I$100,4,FALSE)*RAND()*10</f>
        <v>2.9221288964115013</v>
      </c>
    </row>
    <row r="48" spans="1:7" x14ac:dyDescent="0.25">
      <c r="A48">
        <v>3</v>
      </c>
      <c r="B48" t="s">
        <v>848</v>
      </c>
      <c r="C48">
        <v>2</v>
      </c>
      <c r="D48" t="str">
        <f>VLOOKUP(A48,npiportfolio!$A$1:$B$100,2,FALSE)</f>
        <v>schools, bar/restaurants closed</v>
      </c>
      <c r="E48" s="7">
        <f ca="1">VLOOKUP($A48,npiportfolio!$A$1:$I$100,4,FALSE)*RAND()*10</f>
        <v>12.002889318917529</v>
      </c>
      <c r="F48" s="7">
        <f ca="1">VLOOKUP($A48,npiportfolio!$A$1:$I$100,4,FALSE)*RAND()*10</f>
        <v>2.3907714913737288</v>
      </c>
      <c r="G48" s="7">
        <f ca="1">VLOOKUP($A48,npiportfolio!$A$1:$I$100,4,FALSE)*RAND()*10</f>
        <v>6.0222675632219458</v>
      </c>
    </row>
    <row r="49" spans="1:7" x14ac:dyDescent="0.25">
      <c r="A49">
        <v>4</v>
      </c>
      <c r="B49" t="s">
        <v>848</v>
      </c>
      <c r="C49">
        <v>2</v>
      </c>
      <c r="D49" t="str">
        <f>VLOOKUP(A49,npiportfolio!$A$1:$B$100,2,FALSE)</f>
        <v>schools, bar/restaurants, non essential businesses closed</v>
      </c>
      <c r="E49" s="7">
        <f ca="1">VLOOKUP($A49,npiportfolio!$A$1:$I$100,4,FALSE)*RAND()*10</f>
        <v>8.029978765664934</v>
      </c>
      <c r="F49" s="7">
        <f ca="1">VLOOKUP($A49,npiportfolio!$A$1:$I$100,4,FALSE)*RAND()*10</f>
        <v>15.706531157901438</v>
      </c>
      <c r="G49" s="7">
        <f ca="1">VLOOKUP($A49,npiportfolio!$A$1:$I$100,4,FALSE)*RAND()*10</f>
        <v>1.2580005422147045</v>
      </c>
    </row>
    <row r="50" spans="1:7" x14ac:dyDescent="0.25">
      <c r="A50">
        <v>5</v>
      </c>
      <c r="B50" t="s">
        <v>848</v>
      </c>
      <c r="C50">
        <v>2</v>
      </c>
      <c r="D50" t="str">
        <f>VLOOKUP(A50,npiportfolio!$A$1:$B$100,2,FALSE)</f>
        <v>schools, bar/restaurants, non essential businesses closed, quarantine for most vulnerable</v>
      </c>
      <c r="E50" s="7">
        <f ca="1">VLOOKUP($A50,npiportfolio!$A$1:$I$100,4,FALSE)*RAND()*10</f>
        <v>26.856521043232245</v>
      </c>
      <c r="F50" s="7">
        <f ca="1">VLOOKUP($A50,npiportfolio!$A$1:$I$100,4,FALSE)*RAND()*10</f>
        <v>11.438565399604915</v>
      </c>
      <c r="G50" s="7">
        <f ca="1">VLOOKUP($A50,npiportfolio!$A$1:$I$100,4,FALSE)*RAND()*10</f>
        <v>35.148104637672603</v>
      </c>
    </row>
    <row r="51" spans="1:7" x14ac:dyDescent="0.25">
      <c r="A51">
        <v>6</v>
      </c>
      <c r="B51" t="s">
        <v>848</v>
      </c>
      <c r="C51">
        <v>2</v>
      </c>
      <c r="D51" t="str">
        <f>VLOOKUP(A51,npiportfolio!$A$1:$B$100,2,FALSE)</f>
        <v>schools, bar/restaurants, non essential businesses closed, quarantine for all</v>
      </c>
      <c r="E51" s="7">
        <f ca="1">VLOOKUP($A51,npiportfolio!$A$1:$I$100,4,FALSE)*RAND()*10</f>
        <v>21.866292896901545</v>
      </c>
      <c r="F51" s="7">
        <f ca="1">VLOOKUP($A51,npiportfolio!$A$1:$I$100,4,FALSE)*RAND()*10</f>
        <v>45.689804275653351</v>
      </c>
      <c r="G51" s="7">
        <f ca="1">VLOOKUP($A51,npiportfolio!$A$1:$I$100,4,FALSE)*RAND()*10</f>
        <v>46.966669226924232</v>
      </c>
    </row>
    <row r="52" spans="1:7" x14ac:dyDescent="0.25">
      <c r="A52">
        <v>7</v>
      </c>
      <c r="B52" t="s">
        <v>848</v>
      </c>
      <c r="C52">
        <v>2</v>
      </c>
      <c r="D52" t="str">
        <f>VLOOKUP(A52,npiportfolio!$A$1:$B$100,2,FALSE)</f>
        <v>new normal after schools closing</v>
      </c>
      <c r="E52" s="7">
        <f ca="1">VLOOKUP($A52,npiportfolio!$A$1:$I$100,4,FALSE)*RAND()*10</f>
        <v>5.705071613892537</v>
      </c>
      <c r="F52" s="7">
        <f ca="1">VLOOKUP($A52,npiportfolio!$A$1:$I$100,4,FALSE)*RAND()*10</f>
        <v>9.7790004678297464</v>
      </c>
      <c r="G52" s="7">
        <f ca="1">VLOOKUP($A52,npiportfolio!$A$1:$I$100,4,FALSE)*RAND()*10</f>
        <v>0.50248116027773349</v>
      </c>
    </row>
    <row r="53" spans="1:7" x14ac:dyDescent="0.25">
      <c r="A53">
        <v>8</v>
      </c>
      <c r="B53" t="s">
        <v>848</v>
      </c>
      <c r="C53">
        <v>2</v>
      </c>
      <c r="D53" t="str">
        <f>VLOOKUP(A53,npiportfolio!$A$1:$B$100,2,FALSE)</f>
        <v>new normal after schools, bar/restaurants closed</v>
      </c>
      <c r="E53" s="7">
        <f ca="1">VLOOKUP($A53,npiportfolio!$A$1:$I$100,4,FALSE)*RAND()*10</f>
        <v>15.155978750497335</v>
      </c>
      <c r="F53" s="7">
        <f ca="1">VLOOKUP($A53,npiportfolio!$A$1:$I$100,4,FALSE)*RAND()*10</f>
        <v>17.451792574985504</v>
      </c>
      <c r="G53" s="7">
        <f ca="1">VLOOKUP($A53,npiportfolio!$A$1:$I$100,4,FALSE)*RAND()*10</f>
        <v>10.345518327212108</v>
      </c>
    </row>
    <row r="54" spans="1:7" x14ac:dyDescent="0.25">
      <c r="A54">
        <v>9</v>
      </c>
      <c r="B54" t="s">
        <v>848</v>
      </c>
      <c r="C54">
        <v>2</v>
      </c>
      <c r="D54" t="str">
        <f>VLOOKUP(A54,npiportfolio!$A$1:$B$100,2,FALSE)</f>
        <v>new normal after schools, bar/restaurants, non essential businesses closed</v>
      </c>
      <c r="E54" s="7">
        <f ca="1">VLOOKUP($A54,npiportfolio!$A$1:$I$100,4,FALSE)*RAND()*10</f>
        <v>8.454707475809295</v>
      </c>
      <c r="F54" s="7">
        <f ca="1">VLOOKUP($A54,npiportfolio!$A$1:$I$100,4,FALSE)*RAND()*10</f>
        <v>2.2785348894215973</v>
      </c>
      <c r="G54" s="7">
        <f ca="1">VLOOKUP($A54,npiportfolio!$A$1:$I$100,4,FALSE)*RAND()*10</f>
        <v>5.5244582498603121</v>
      </c>
    </row>
    <row r="55" spans="1:7" x14ac:dyDescent="0.25">
      <c r="A55">
        <v>10</v>
      </c>
      <c r="B55" t="s">
        <v>848</v>
      </c>
      <c r="C55">
        <v>2</v>
      </c>
      <c r="D55" t="str">
        <f>VLOOKUP(A55,npiportfolio!$A$1:$B$100,2,FALSE)</f>
        <v>new normal after schools, bar/restaurants, non essential businesses closed, quarantine for most vulnerable</v>
      </c>
      <c r="E55" s="7">
        <f ca="1">VLOOKUP($A55,npiportfolio!$A$1:$I$100,4,FALSE)*RAND()*10</f>
        <v>8.4794182917128769</v>
      </c>
      <c r="F55" s="7">
        <f ca="1">VLOOKUP($A55,npiportfolio!$A$1:$I$100,4,FALSE)*RAND()*10</f>
        <v>29.22477246596905</v>
      </c>
      <c r="G55" s="7">
        <f ca="1">VLOOKUP($A55,npiportfolio!$A$1:$I$100,4,FALSE)*RAND()*10</f>
        <v>18.802360733460329</v>
      </c>
    </row>
    <row r="56" spans="1:7" x14ac:dyDescent="0.25">
      <c r="A56">
        <v>11</v>
      </c>
      <c r="B56" t="s">
        <v>848</v>
      </c>
      <c r="C56">
        <v>2</v>
      </c>
      <c r="D56" t="str">
        <f>VLOOKUP(A56,npiportfolio!$A$1:$B$100,2,FALSE)</f>
        <v>new normal after schools, bar/restaurants, non essential businesses closed, quarantine for all</v>
      </c>
      <c r="E56" s="7">
        <f ca="1">VLOOKUP($A56,npiportfolio!$A$1:$I$100,4,FALSE)*RAND()*10</f>
        <v>28.759311462985316</v>
      </c>
      <c r="F56" s="7">
        <f ca="1">VLOOKUP($A56,npiportfolio!$A$1:$I$100,4,FALSE)*RAND()*10</f>
        <v>13.193322358317605</v>
      </c>
      <c r="G56" s="7">
        <f ca="1">VLOOKUP($A56,npiportfolio!$A$1:$I$100,4,FALSE)*RAND()*10</f>
        <v>9.8836868890415257</v>
      </c>
    </row>
    <row r="57" spans="1:7" x14ac:dyDescent="0.25">
      <c r="A57">
        <v>1</v>
      </c>
      <c r="B57" t="s">
        <v>849</v>
      </c>
      <c r="C57">
        <v>2</v>
      </c>
      <c r="D57" t="str">
        <f>VLOOKUP(A57,npiportfolio!$A$1:$B$100,2,FALSE)</f>
        <v>no Interventions</v>
      </c>
      <c r="E57" s="7">
        <f ca="1">VLOOKUP($A57,npiportfolio!$A$1:$I$100,4,FALSE)*RAND()*10</f>
        <v>0</v>
      </c>
      <c r="F57" s="7">
        <f ca="1">VLOOKUP($A57,npiportfolio!$A$1:$I$100,4,FALSE)*RAND()*10</f>
        <v>0</v>
      </c>
      <c r="G57" s="7">
        <f ca="1">VLOOKUP($A57,npiportfolio!$A$1:$I$100,4,FALSE)*RAND()*10</f>
        <v>0</v>
      </c>
    </row>
    <row r="58" spans="1:7" x14ac:dyDescent="0.25">
      <c r="A58">
        <v>2</v>
      </c>
      <c r="B58" t="s">
        <v>849</v>
      </c>
      <c r="C58">
        <v>2</v>
      </c>
      <c r="D58" t="str">
        <f>VLOOKUP(A58,npiportfolio!$A$1:$B$100,2,FALSE)</f>
        <v>schools closing</v>
      </c>
      <c r="E58" s="7">
        <f ca="1">VLOOKUP($A58,npiportfolio!$A$1:$I$100,4,FALSE)*RAND()*10</f>
        <v>7.9475725934224348</v>
      </c>
      <c r="F58" s="7">
        <f ca="1">VLOOKUP($A58,npiportfolio!$A$1:$I$100,4,FALSE)*RAND()*10</f>
        <v>0.63891123226420099</v>
      </c>
      <c r="G58" s="7">
        <f ca="1">VLOOKUP($A58,npiportfolio!$A$1:$I$100,4,FALSE)*RAND()*10</f>
        <v>8.3297628367111081</v>
      </c>
    </row>
    <row r="59" spans="1:7" x14ac:dyDescent="0.25">
      <c r="A59">
        <v>3</v>
      </c>
      <c r="B59" t="s">
        <v>849</v>
      </c>
      <c r="C59">
        <v>2</v>
      </c>
      <c r="D59" t="str">
        <f>VLOOKUP(A59,npiportfolio!$A$1:$B$100,2,FALSE)</f>
        <v>schools, bar/restaurants closed</v>
      </c>
      <c r="E59" s="7">
        <f ca="1">VLOOKUP($A59,npiportfolio!$A$1:$I$100,4,FALSE)*RAND()*10</f>
        <v>1.0350163211159846</v>
      </c>
      <c r="F59" s="7">
        <f ca="1">VLOOKUP($A59,npiportfolio!$A$1:$I$100,4,FALSE)*RAND()*10</f>
        <v>7.659130269840249</v>
      </c>
      <c r="G59" s="7">
        <f ca="1">VLOOKUP($A59,npiportfolio!$A$1:$I$100,4,FALSE)*RAND()*10</f>
        <v>8.9211707069792308</v>
      </c>
    </row>
    <row r="60" spans="1:7" x14ac:dyDescent="0.25">
      <c r="A60">
        <v>4</v>
      </c>
      <c r="B60" t="s">
        <v>849</v>
      </c>
      <c r="C60">
        <v>2</v>
      </c>
      <c r="D60" t="str">
        <f>VLOOKUP(A60,npiportfolio!$A$1:$B$100,2,FALSE)</f>
        <v>schools, bar/restaurants, non essential businesses closed</v>
      </c>
      <c r="E60" s="7">
        <f ca="1">VLOOKUP($A60,npiportfolio!$A$1:$I$100,4,FALSE)*RAND()*10</f>
        <v>22.875920553030667</v>
      </c>
      <c r="F60" s="7">
        <f ca="1">VLOOKUP($A60,npiportfolio!$A$1:$I$100,4,FALSE)*RAND()*10</f>
        <v>2.6541979813411984</v>
      </c>
      <c r="G60" s="7">
        <f ca="1">VLOOKUP($A60,npiportfolio!$A$1:$I$100,4,FALSE)*RAND()*10</f>
        <v>13.076526634336156</v>
      </c>
    </row>
    <row r="61" spans="1:7" x14ac:dyDescent="0.25">
      <c r="A61">
        <v>5</v>
      </c>
      <c r="B61" t="s">
        <v>849</v>
      </c>
      <c r="C61">
        <v>2</v>
      </c>
      <c r="D61" t="str">
        <f>VLOOKUP(A61,npiportfolio!$A$1:$B$100,2,FALSE)</f>
        <v>schools, bar/restaurants, non essential businesses closed, quarantine for most vulnerable</v>
      </c>
      <c r="E61" s="7">
        <f ca="1">VLOOKUP($A61,npiportfolio!$A$1:$I$100,4,FALSE)*RAND()*10</f>
        <v>13.531816563631352</v>
      </c>
      <c r="F61" s="7">
        <f ca="1">VLOOKUP($A61,npiportfolio!$A$1:$I$100,4,FALSE)*RAND()*10</f>
        <v>15.682748104946803</v>
      </c>
      <c r="G61" s="7">
        <f ca="1">VLOOKUP($A61,npiportfolio!$A$1:$I$100,4,FALSE)*RAND()*10</f>
        <v>33.809036293218817</v>
      </c>
    </row>
    <row r="62" spans="1:7" x14ac:dyDescent="0.25">
      <c r="A62">
        <v>6</v>
      </c>
      <c r="B62" t="s">
        <v>849</v>
      </c>
      <c r="C62">
        <v>2</v>
      </c>
      <c r="D62" t="str">
        <f>VLOOKUP(A62,npiportfolio!$A$1:$B$100,2,FALSE)</f>
        <v>schools, bar/restaurants, non essential businesses closed, quarantine for all</v>
      </c>
      <c r="E62" s="7">
        <f ca="1">VLOOKUP($A62,npiportfolio!$A$1:$I$100,4,FALSE)*RAND()*10</f>
        <v>13.445988020956145</v>
      </c>
      <c r="F62" s="7">
        <f ca="1">VLOOKUP($A62,npiportfolio!$A$1:$I$100,4,FALSE)*RAND()*10</f>
        <v>29.812990083201289</v>
      </c>
      <c r="G62" s="7">
        <f ca="1">VLOOKUP($A62,npiportfolio!$A$1:$I$100,4,FALSE)*RAND()*10</f>
        <v>42.265268126908239</v>
      </c>
    </row>
    <row r="63" spans="1:7" x14ac:dyDescent="0.25">
      <c r="A63">
        <v>7</v>
      </c>
      <c r="B63" t="s">
        <v>849</v>
      </c>
      <c r="C63">
        <v>2</v>
      </c>
      <c r="D63" t="str">
        <f>VLOOKUP(A63,npiportfolio!$A$1:$B$100,2,FALSE)</f>
        <v>new normal after schools closing</v>
      </c>
      <c r="E63" s="7">
        <f ca="1">VLOOKUP($A63,npiportfolio!$A$1:$I$100,4,FALSE)*RAND()*10</f>
        <v>8.5817274043727068</v>
      </c>
      <c r="F63" s="7">
        <f ca="1">VLOOKUP($A63,npiportfolio!$A$1:$I$100,4,FALSE)*RAND()*10</f>
        <v>5.4857142143138935</v>
      </c>
      <c r="G63" s="7">
        <f ca="1">VLOOKUP($A63,npiportfolio!$A$1:$I$100,4,FALSE)*RAND()*10</f>
        <v>7.2915537181535326</v>
      </c>
    </row>
    <row r="64" spans="1:7" x14ac:dyDescent="0.25">
      <c r="A64">
        <v>8</v>
      </c>
      <c r="B64" t="s">
        <v>849</v>
      </c>
      <c r="C64">
        <v>2</v>
      </c>
      <c r="D64" t="str">
        <f>VLOOKUP(A64,npiportfolio!$A$1:$B$100,2,FALSE)</f>
        <v>new normal after schools, bar/restaurants closed</v>
      </c>
      <c r="E64" s="7">
        <f ca="1">VLOOKUP($A64,npiportfolio!$A$1:$I$100,4,FALSE)*RAND()*10</f>
        <v>6.7926883868110233</v>
      </c>
      <c r="F64" s="7">
        <f ca="1">VLOOKUP($A64,npiportfolio!$A$1:$I$100,4,FALSE)*RAND()*10</f>
        <v>13.477935752196293</v>
      </c>
      <c r="G64" s="7">
        <f ca="1">VLOOKUP($A64,npiportfolio!$A$1:$I$100,4,FALSE)*RAND()*10</f>
        <v>3.3659860546953024</v>
      </c>
    </row>
    <row r="65" spans="1:7" x14ac:dyDescent="0.25">
      <c r="A65">
        <v>9</v>
      </c>
      <c r="B65" t="s">
        <v>849</v>
      </c>
      <c r="C65">
        <v>2</v>
      </c>
      <c r="D65" t="str">
        <f>VLOOKUP(A65,npiportfolio!$A$1:$B$100,2,FALSE)</f>
        <v>new normal after schools, bar/restaurants, non essential businesses closed</v>
      </c>
      <c r="E65" s="7">
        <f ca="1">VLOOKUP($A65,npiportfolio!$A$1:$I$100,4,FALSE)*RAND()*10</f>
        <v>12.388535370893887</v>
      </c>
      <c r="F65" s="7">
        <f ca="1">VLOOKUP($A65,npiportfolio!$A$1:$I$100,4,FALSE)*RAND()*10</f>
        <v>1.9145042881502872</v>
      </c>
      <c r="G65" s="7">
        <f ca="1">VLOOKUP($A65,npiportfolio!$A$1:$I$100,4,FALSE)*RAND()*10</f>
        <v>26.843258186602192</v>
      </c>
    </row>
    <row r="66" spans="1:7" x14ac:dyDescent="0.25">
      <c r="A66">
        <v>10</v>
      </c>
      <c r="B66" t="s">
        <v>849</v>
      </c>
      <c r="C66">
        <v>2</v>
      </c>
      <c r="D66" t="str">
        <f>VLOOKUP(A66,npiportfolio!$A$1:$B$100,2,FALSE)</f>
        <v>new normal after schools, bar/restaurants, non essential businesses closed, quarantine for most vulnerable</v>
      </c>
      <c r="E66" s="7">
        <f ca="1">VLOOKUP($A66,npiportfolio!$A$1:$I$100,4,FALSE)*RAND()*10</f>
        <v>2.2450682798053512</v>
      </c>
      <c r="F66" s="7">
        <f ca="1">VLOOKUP($A66,npiportfolio!$A$1:$I$100,4,FALSE)*RAND()*10</f>
        <v>28.667444593254693</v>
      </c>
      <c r="G66" s="7">
        <f ca="1">VLOOKUP($A66,npiportfolio!$A$1:$I$100,4,FALSE)*RAND()*10</f>
        <v>9.2417522874806082</v>
      </c>
    </row>
    <row r="67" spans="1:7" x14ac:dyDescent="0.25">
      <c r="A67">
        <v>11</v>
      </c>
      <c r="B67" t="s">
        <v>849</v>
      </c>
      <c r="C67">
        <v>2</v>
      </c>
      <c r="D67" t="str">
        <f>VLOOKUP(A67,npiportfolio!$A$1:$B$100,2,FALSE)</f>
        <v>new normal after schools, bar/restaurants, non essential businesses closed, quarantine for all</v>
      </c>
      <c r="E67" s="7">
        <f ca="1">VLOOKUP($A67,npiportfolio!$A$1:$I$100,4,FALSE)*RAND()*10</f>
        <v>28.319139519789367</v>
      </c>
      <c r="F67" s="7">
        <f ca="1">VLOOKUP($A67,npiportfolio!$A$1:$I$100,4,FALSE)*RAND()*10</f>
        <v>5.9361351242353972</v>
      </c>
      <c r="G67" s="7">
        <f ca="1">VLOOKUP($A67,npiportfolio!$A$1:$I$100,4,FALSE)*RAND()*10</f>
        <v>13.135059336684435</v>
      </c>
    </row>
    <row r="68" spans="1:7" x14ac:dyDescent="0.25">
      <c r="A68">
        <v>1</v>
      </c>
      <c r="B68" t="s">
        <v>847</v>
      </c>
      <c r="C68">
        <v>3</v>
      </c>
      <c r="D68" t="str">
        <f>VLOOKUP(A68,npiportfolio!$A$1:$B$100,2,FALSE)</f>
        <v>no Interventions</v>
      </c>
      <c r="E68" s="7">
        <f ca="1">VLOOKUP($A68,npiportfolio!$A$1:$I$100,4,FALSE)*RAND()*10</f>
        <v>0</v>
      </c>
      <c r="F68" s="7">
        <f ca="1">VLOOKUP($A68,npiportfolio!$A$1:$I$100,4,FALSE)*RAND()*10</f>
        <v>0</v>
      </c>
      <c r="G68" s="7">
        <f ca="1">VLOOKUP($A68,npiportfolio!$A$1:$I$100,4,FALSE)*RAND()*10</f>
        <v>0</v>
      </c>
    </row>
    <row r="69" spans="1:7" x14ac:dyDescent="0.25">
      <c r="A69">
        <v>2</v>
      </c>
      <c r="B69" t="s">
        <v>847</v>
      </c>
      <c r="C69">
        <v>3</v>
      </c>
      <c r="D69" t="str">
        <f>VLOOKUP(A69,npiportfolio!$A$1:$B$100,2,FALSE)</f>
        <v>schools closing</v>
      </c>
      <c r="E69" s="7">
        <f ca="1">VLOOKUP($A69,npiportfolio!$A$1:$I$100,4,FALSE)*RAND()*10</f>
        <v>0.56274708982252397</v>
      </c>
      <c r="F69" s="7">
        <f ca="1">VLOOKUP($A69,npiportfolio!$A$1:$I$100,4,FALSE)*RAND()*10</f>
        <v>8.311709838490815</v>
      </c>
      <c r="G69" s="7">
        <f ca="1">VLOOKUP($A69,npiportfolio!$A$1:$I$100,4,FALSE)*RAND()*10</f>
        <v>9.69580861384161</v>
      </c>
    </row>
    <row r="70" spans="1:7" x14ac:dyDescent="0.25">
      <c r="A70">
        <v>3</v>
      </c>
      <c r="B70" t="s">
        <v>847</v>
      </c>
      <c r="C70">
        <v>3</v>
      </c>
      <c r="D70" t="str">
        <f>VLOOKUP(A70,npiportfolio!$A$1:$B$100,2,FALSE)</f>
        <v>schools, bar/restaurants closed</v>
      </c>
      <c r="E70" s="7">
        <f ca="1">VLOOKUP($A70,npiportfolio!$A$1:$I$100,4,FALSE)*RAND()*10</f>
        <v>19.772698701884039</v>
      </c>
      <c r="F70" s="7">
        <f ca="1">VLOOKUP($A70,npiportfolio!$A$1:$I$100,4,FALSE)*RAND()*10</f>
        <v>6.8489937408408341</v>
      </c>
      <c r="G70" s="7">
        <f ca="1">VLOOKUP($A70,npiportfolio!$A$1:$I$100,4,FALSE)*RAND()*10</f>
        <v>17.730005895190217</v>
      </c>
    </row>
    <row r="71" spans="1:7" x14ac:dyDescent="0.25">
      <c r="A71">
        <v>4</v>
      </c>
      <c r="B71" t="s">
        <v>847</v>
      </c>
      <c r="C71">
        <v>3</v>
      </c>
      <c r="D71" t="str">
        <f>VLOOKUP(A71,npiportfolio!$A$1:$B$100,2,FALSE)</f>
        <v>schools, bar/restaurants, non essential businesses closed</v>
      </c>
      <c r="E71" s="7">
        <f ca="1">VLOOKUP($A71,npiportfolio!$A$1:$I$100,4,FALSE)*RAND()*10</f>
        <v>25.636726636366326</v>
      </c>
      <c r="F71" s="7">
        <f ca="1">VLOOKUP($A71,npiportfolio!$A$1:$I$100,4,FALSE)*RAND()*10</f>
        <v>27.952460373505204</v>
      </c>
      <c r="G71" s="7">
        <f ca="1">VLOOKUP($A71,npiportfolio!$A$1:$I$100,4,FALSE)*RAND()*10</f>
        <v>24.80853593964013</v>
      </c>
    </row>
    <row r="72" spans="1:7" x14ac:dyDescent="0.25">
      <c r="A72">
        <v>5</v>
      </c>
      <c r="B72" t="s">
        <v>847</v>
      </c>
      <c r="C72">
        <v>3</v>
      </c>
      <c r="D72" t="str">
        <f>VLOOKUP(A72,npiportfolio!$A$1:$B$100,2,FALSE)</f>
        <v>schools, bar/restaurants, non essential businesses closed, quarantine for most vulnerable</v>
      </c>
      <c r="E72" s="7">
        <f ca="1">VLOOKUP($A72,npiportfolio!$A$1:$I$100,4,FALSE)*RAND()*10</f>
        <v>30.578596189875192</v>
      </c>
      <c r="F72" s="7">
        <f ca="1">VLOOKUP($A72,npiportfolio!$A$1:$I$100,4,FALSE)*RAND()*10</f>
        <v>27.491721481528867</v>
      </c>
      <c r="G72" s="7">
        <f ca="1">VLOOKUP($A72,npiportfolio!$A$1:$I$100,4,FALSE)*RAND()*10</f>
        <v>11.940441195990017</v>
      </c>
    </row>
    <row r="73" spans="1:7" x14ac:dyDescent="0.25">
      <c r="A73">
        <v>6</v>
      </c>
      <c r="B73" t="s">
        <v>847</v>
      </c>
      <c r="C73">
        <v>3</v>
      </c>
      <c r="D73" t="str">
        <f>VLOOKUP(A73,npiportfolio!$A$1:$B$100,2,FALSE)</f>
        <v>schools, bar/restaurants, non essential businesses closed, quarantine for all</v>
      </c>
      <c r="E73" s="7">
        <f ca="1">VLOOKUP($A73,npiportfolio!$A$1:$I$100,4,FALSE)*RAND()*10</f>
        <v>31.178878207351801</v>
      </c>
      <c r="F73" s="7">
        <f ca="1">VLOOKUP($A73,npiportfolio!$A$1:$I$100,4,FALSE)*RAND()*10</f>
        <v>1.7633187222213575</v>
      </c>
      <c r="G73" s="7">
        <f ca="1">VLOOKUP($A73,npiportfolio!$A$1:$I$100,4,FALSE)*RAND()*10</f>
        <v>43.576352121227387</v>
      </c>
    </row>
    <row r="74" spans="1:7" x14ac:dyDescent="0.25">
      <c r="A74">
        <v>7</v>
      </c>
      <c r="B74" t="s">
        <v>847</v>
      </c>
      <c r="C74">
        <v>3</v>
      </c>
      <c r="D74" t="str">
        <f>VLOOKUP(A74,npiportfolio!$A$1:$B$100,2,FALSE)</f>
        <v>new normal after schools closing</v>
      </c>
      <c r="E74" s="7">
        <f ca="1">VLOOKUP($A74,npiportfolio!$A$1:$I$100,4,FALSE)*RAND()*10</f>
        <v>2.9346913065056501</v>
      </c>
      <c r="F74" s="7">
        <f ca="1">VLOOKUP($A74,npiportfolio!$A$1:$I$100,4,FALSE)*RAND()*10</f>
        <v>7.6161604180196036</v>
      </c>
      <c r="G74" s="7">
        <f ca="1">VLOOKUP($A74,npiportfolio!$A$1:$I$100,4,FALSE)*RAND()*10</f>
        <v>7.1131105003487818</v>
      </c>
    </row>
    <row r="75" spans="1:7" x14ac:dyDescent="0.25">
      <c r="A75">
        <v>8</v>
      </c>
      <c r="B75" t="s">
        <v>847</v>
      </c>
      <c r="C75">
        <v>3</v>
      </c>
      <c r="D75" t="str">
        <f>VLOOKUP(A75,npiportfolio!$A$1:$B$100,2,FALSE)</f>
        <v>new normal after schools, bar/restaurants closed</v>
      </c>
      <c r="E75" s="7">
        <f ca="1">VLOOKUP($A75,npiportfolio!$A$1:$I$100,4,FALSE)*RAND()*10</f>
        <v>1.0896729318550946</v>
      </c>
      <c r="F75" s="7">
        <f ca="1">VLOOKUP($A75,npiportfolio!$A$1:$I$100,4,FALSE)*RAND()*10</f>
        <v>4.8360512280743588</v>
      </c>
      <c r="G75" s="7">
        <f ca="1">VLOOKUP($A75,npiportfolio!$A$1:$I$100,4,FALSE)*RAND()*10</f>
        <v>19.634917990448667</v>
      </c>
    </row>
    <row r="76" spans="1:7" x14ac:dyDescent="0.25">
      <c r="A76">
        <v>9</v>
      </c>
      <c r="B76" t="s">
        <v>847</v>
      </c>
      <c r="C76">
        <v>3</v>
      </c>
      <c r="D76" t="str">
        <f>VLOOKUP(A76,npiportfolio!$A$1:$B$100,2,FALSE)</f>
        <v>new normal after schools, bar/restaurants, non essential businesses closed</v>
      </c>
      <c r="E76" s="7">
        <f ca="1">VLOOKUP($A76,npiportfolio!$A$1:$I$100,4,FALSE)*RAND()*10</f>
        <v>23.401007749369963</v>
      </c>
      <c r="F76" s="7">
        <f ca="1">VLOOKUP($A76,npiportfolio!$A$1:$I$100,4,FALSE)*RAND()*10</f>
        <v>23.815487426618176</v>
      </c>
      <c r="G76" s="7">
        <f ca="1">VLOOKUP($A76,npiportfolio!$A$1:$I$100,4,FALSE)*RAND()*10</f>
        <v>24.982025230307983</v>
      </c>
    </row>
    <row r="77" spans="1:7" x14ac:dyDescent="0.25">
      <c r="A77">
        <v>10</v>
      </c>
      <c r="B77" t="s">
        <v>847</v>
      </c>
      <c r="C77">
        <v>3</v>
      </c>
      <c r="D77" t="str">
        <f>VLOOKUP(A77,npiportfolio!$A$1:$B$100,2,FALSE)</f>
        <v>new normal after schools, bar/restaurants, non essential businesses closed, quarantine for most vulnerable</v>
      </c>
      <c r="E77" s="7">
        <f ca="1">VLOOKUP($A77,npiportfolio!$A$1:$I$100,4,FALSE)*RAND()*10</f>
        <v>37.337717660577276</v>
      </c>
      <c r="F77" s="7">
        <f ca="1">VLOOKUP($A77,npiportfolio!$A$1:$I$100,4,FALSE)*RAND()*10</f>
        <v>21.179256718608158</v>
      </c>
      <c r="G77" s="7">
        <f ca="1">VLOOKUP($A77,npiportfolio!$A$1:$I$100,4,FALSE)*RAND()*10</f>
        <v>30.57049918820212</v>
      </c>
    </row>
    <row r="78" spans="1:7" x14ac:dyDescent="0.25">
      <c r="A78">
        <v>11</v>
      </c>
      <c r="B78" t="s">
        <v>847</v>
      </c>
      <c r="C78">
        <v>3</v>
      </c>
      <c r="D78" t="str">
        <f>VLOOKUP(A78,npiportfolio!$A$1:$B$100,2,FALSE)</f>
        <v>new normal after schools, bar/restaurants, non essential businesses closed, quarantine for all</v>
      </c>
      <c r="E78" s="7">
        <f ca="1">VLOOKUP($A78,npiportfolio!$A$1:$I$100,4,FALSE)*RAND()*10</f>
        <v>32.475712557531772</v>
      </c>
      <c r="F78" s="7">
        <f ca="1">VLOOKUP($A78,npiportfolio!$A$1:$I$100,4,FALSE)*RAND()*10</f>
        <v>40.757141613276346</v>
      </c>
      <c r="G78" s="7">
        <f ca="1">VLOOKUP($A78,npiportfolio!$A$1:$I$100,4,FALSE)*RAND()*10</f>
        <v>45.927755105707931</v>
      </c>
    </row>
    <row r="79" spans="1:7" x14ac:dyDescent="0.25">
      <c r="A79">
        <v>1</v>
      </c>
      <c r="B79" t="s">
        <v>848</v>
      </c>
      <c r="C79">
        <v>3</v>
      </c>
      <c r="D79" t="str">
        <f>VLOOKUP(A79,npiportfolio!$A$1:$B$100,2,FALSE)</f>
        <v>no Interventions</v>
      </c>
      <c r="E79" s="7">
        <f ca="1">VLOOKUP($A79,npiportfolio!$A$1:$I$100,4,FALSE)*RAND()*10</f>
        <v>0</v>
      </c>
      <c r="F79" s="7">
        <f ca="1">VLOOKUP($A79,npiportfolio!$A$1:$I$100,4,FALSE)*RAND()*10</f>
        <v>0</v>
      </c>
      <c r="G79" s="7">
        <f ca="1">VLOOKUP($A79,npiportfolio!$A$1:$I$100,4,FALSE)*RAND()*10</f>
        <v>0</v>
      </c>
    </row>
    <row r="80" spans="1:7" x14ac:dyDescent="0.25">
      <c r="A80">
        <v>2</v>
      </c>
      <c r="B80" t="s">
        <v>848</v>
      </c>
      <c r="C80">
        <v>3</v>
      </c>
      <c r="D80" t="str">
        <f>VLOOKUP(A80,npiportfolio!$A$1:$B$100,2,FALSE)</f>
        <v>schools closing</v>
      </c>
      <c r="E80" s="7">
        <f ca="1">VLOOKUP($A80,npiportfolio!$A$1:$I$100,4,FALSE)*RAND()*10</f>
        <v>8.6461686646824809</v>
      </c>
      <c r="F80" s="7">
        <f ca="1">VLOOKUP($A80,npiportfolio!$A$1:$I$100,4,FALSE)*RAND()*10</f>
        <v>1.8238134845924248</v>
      </c>
      <c r="G80" s="7">
        <f ca="1">VLOOKUP($A80,npiportfolio!$A$1:$I$100,4,FALSE)*RAND()*10</f>
        <v>9.6382769134670649</v>
      </c>
    </row>
    <row r="81" spans="1:7" x14ac:dyDescent="0.25">
      <c r="A81">
        <v>3</v>
      </c>
      <c r="B81" t="s">
        <v>848</v>
      </c>
      <c r="C81">
        <v>3</v>
      </c>
      <c r="D81" t="str">
        <f>VLOOKUP(A81,npiportfolio!$A$1:$B$100,2,FALSE)</f>
        <v>schools, bar/restaurants closed</v>
      </c>
      <c r="E81" s="7">
        <f ca="1">VLOOKUP($A81,npiportfolio!$A$1:$I$100,4,FALSE)*RAND()*10</f>
        <v>19.172161117987486</v>
      </c>
      <c r="F81" s="7">
        <f ca="1">VLOOKUP($A81,npiportfolio!$A$1:$I$100,4,FALSE)*RAND()*10</f>
        <v>14.419872152389617</v>
      </c>
      <c r="G81" s="7">
        <f ca="1">VLOOKUP($A81,npiportfolio!$A$1:$I$100,4,FALSE)*RAND()*10</f>
        <v>18.991110495076889</v>
      </c>
    </row>
    <row r="82" spans="1:7" x14ac:dyDescent="0.25">
      <c r="A82">
        <v>4</v>
      </c>
      <c r="B82" t="s">
        <v>848</v>
      </c>
      <c r="C82">
        <v>3</v>
      </c>
      <c r="D82" t="str">
        <f>VLOOKUP(A82,npiportfolio!$A$1:$B$100,2,FALSE)</f>
        <v>schools, bar/restaurants, non essential businesses closed</v>
      </c>
      <c r="E82" s="7">
        <f ca="1">VLOOKUP($A82,npiportfolio!$A$1:$I$100,4,FALSE)*RAND()*10</f>
        <v>1.6918152627821337</v>
      </c>
      <c r="F82" s="7">
        <f ca="1">VLOOKUP($A82,npiportfolio!$A$1:$I$100,4,FALSE)*RAND()*10</f>
        <v>16.013585719209729</v>
      </c>
      <c r="G82" s="7">
        <f ca="1">VLOOKUP($A82,npiportfolio!$A$1:$I$100,4,FALSE)*RAND()*10</f>
        <v>19.172798594327748</v>
      </c>
    </row>
    <row r="83" spans="1:7" x14ac:dyDescent="0.25">
      <c r="A83">
        <v>5</v>
      </c>
      <c r="B83" t="s">
        <v>848</v>
      </c>
      <c r="C83">
        <v>3</v>
      </c>
      <c r="D83" t="str">
        <f>VLOOKUP(A83,npiportfolio!$A$1:$B$100,2,FALSE)</f>
        <v>schools, bar/restaurants, non essential businesses closed, quarantine for most vulnerable</v>
      </c>
      <c r="E83" s="7">
        <f ca="1">VLOOKUP($A83,npiportfolio!$A$1:$I$100,4,FALSE)*RAND()*10</f>
        <v>7.8031186545476849</v>
      </c>
      <c r="F83" s="7">
        <f ca="1">VLOOKUP($A83,npiportfolio!$A$1:$I$100,4,FALSE)*RAND()*10</f>
        <v>27.764464797068065</v>
      </c>
      <c r="G83" s="7">
        <f ca="1">VLOOKUP($A83,npiportfolio!$A$1:$I$100,4,FALSE)*RAND()*10</f>
        <v>26.263508773064778</v>
      </c>
    </row>
    <row r="84" spans="1:7" x14ac:dyDescent="0.25">
      <c r="A84">
        <v>6</v>
      </c>
      <c r="B84" t="s">
        <v>848</v>
      </c>
      <c r="C84">
        <v>3</v>
      </c>
      <c r="D84" t="str">
        <f>VLOOKUP(A84,npiportfolio!$A$1:$B$100,2,FALSE)</f>
        <v>schools, bar/restaurants, non essential businesses closed, quarantine for all</v>
      </c>
      <c r="E84" s="7">
        <f ca="1">VLOOKUP($A84,npiportfolio!$A$1:$I$100,4,FALSE)*RAND()*10</f>
        <v>15.950306544939634</v>
      </c>
      <c r="F84" s="7">
        <f ca="1">VLOOKUP($A84,npiportfolio!$A$1:$I$100,4,FALSE)*RAND()*10</f>
        <v>30.844662503517899</v>
      </c>
      <c r="G84" s="7">
        <f ca="1">VLOOKUP($A84,npiportfolio!$A$1:$I$100,4,FALSE)*RAND()*10</f>
        <v>5.0394367367632418</v>
      </c>
    </row>
    <row r="85" spans="1:7" x14ac:dyDescent="0.25">
      <c r="A85">
        <v>7</v>
      </c>
      <c r="B85" t="s">
        <v>848</v>
      </c>
      <c r="C85">
        <v>3</v>
      </c>
      <c r="D85" t="str">
        <f>VLOOKUP(A85,npiportfolio!$A$1:$B$100,2,FALSE)</f>
        <v>new normal after schools closing</v>
      </c>
      <c r="E85" s="7">
        <f ca="1">VLOOKUP($A85,npiportfolio!$A$1:$I$100,4,FALSE)*RAND()*10</f>
        <v>9.6608247293143439</v>
      </c>
      <c r="F85" s="7">
        <f ca="1">VLOOKUP($A85,npiportfolio!$A$1:$I$100,4,FALSE)*RAND()*10</f>
        <v>2.8471191095114912</v>
      </c>
      <c r="G85" s="7">
        <f ca="1">VLOOKUP($A85,npiportfolio!$A$1:$I$100,4,FALSE)*RAND()*10</f>
        <v>4.3483158865946461</v>
      </c>
    </row>
    <row r="86" spans="1:7" x14ac:dyDescent="0.25">
      <c r="A86">
        <v>8</v>
      </c>
      <c r="B86" t="s">
        <v>848</v>
      </c>
      <c r="C86">
        <v>3</v>
      </c>
      <c r="D86" t="str">
        <f>VLOOKUP(A86,npiportfolio!$A$1:$B$100,2,FALSE)</f>
        <v>new normal after schools, bar/restaurants closed</v>
      </c>
      <c r="E86" s="7">
        <f ca="1">VLOOKUP($A86,npiportfolio!$A$1:$I$100,4,FALSE)*RAND()*10</f>
        <v>18.519211657912113</v>
      </c>
      <c r="F86" s="7">
        <f ca="1">VLOOKUP($A86,npiportfolio!$A$1:$I$100,4,FALSE)*RAND()*10</f>
        <v>8.2188814440237419</v>
      </c>
      <c r="G86" s="7">
        <f ca="1">VLOOKUP($A86,npiportfolio!$A$1:$I$100,4,FALSE)*RAND()*10</f>
        <v>16.9211861090441</v>
      </c>
    </row>
    <row r="87" spans="1:7" x14ac:dyDescent="0.25">
      <c r="A87">
        <v>9</v>
      </c>
      <c r="B87" t="s">
        <v>848</v>
      </c>
      <c r="C87">
        <v>3</v>
      </c>
      <c r="D87" t="str">
        <f>VLOOKUP(A87,npiportfolio!$A$1:$B$100,2,FALSE)</f>
        <v>new normal after schools, bar/restaurants, non essential businesses closed</v>
      </c>
      <c r="E87" s="7">
        <f ca="1">VLOOKUP($A87,npiportfolio!$A$1:$I$100,4,FALSE)*RAND()*10</f>
        <v>3.8477934952157433</v>
      </c>
      <c r="F87" s="7">
        <f ca="1">VLOOKUP($A87,npiportfolio!$A$1:$I$100,4,FALSE)*RAND()*10</f>
        <v>3.8677325281537787</v>
      </c>
      <c r="G87" s="7">
        <f ca="1">VLOOKUP($A87,npiportfolio!$A$1:$I$100,4,FALSE)*RAND()*10</f>
        <v>19.073480389475993</v>
      </c>
    </row>
    <row r="88" spans="1:7" x14ac:dyDescent="0.25">
      <c r="A88">
        <v>10</v>
      </c>
      <c r="B88" t="s">
        <v>848</v>
      </c>
      <c r="C88">
        <v>3</v>
      </c>
      <c r="D88" t="str">
        <f>VLOOKUP(A88,npiportfolio!$A$1:$B$100,2,FALSE)</f>
        <v>new normal after schools, bar/restaurants, non essential businesses closed, quarantine for most vulnerable</v>
      </c>
      <c r="E88" s="7">
        <f ca="1">VLOOKUP($A88,npiportfolio!$A$1:$I$100,4,FALSE)*RAND()*10</f>
        <v>38.54085270064116</v>
      </c>
      <c r="F88" s="7">
        <f ca="1">VLOOKUP($A88,npiportfolio!$A$1:$I$100,4,FALSE)*RAND()*10</f>
        <v>17.563687209066089</v>
      </c>
      <c r="G88" s="7">
        <f ca="1">VLOOKUP($A88,npiportfolio!$A$1:$I$100,4,FALSE)*RAND()*10</f>
        <v>2.896134842425333</v>
      </c>
    </row>
    <row r="89" spans="1:7" x14ac:dyDescent="0.25">
      <c r="A89">
        <v>11</v>
      </c>
      <c r="B89" t="s">
        <v>848</v>
      </c>
      <c r="C89">
        <v>3</v>
      </c>
      <c r="D89" t="str">
        <f>VLOOKUP(A89,npiportfolio!$A$1:$B$100,2,FALSE)</f>
        <v>new normal after schools, bar/restaurants, non essential businesses closed, quarantine for all</v>
      </c>
      <c r="E89" s="7">
        <f ca="1">VLOOKUP($A89,npiportfolio!$A$1:$I$100,4,FALSE)*RAND()*10</f>
        <v>11.602414279104135</v>
      </c>
      <c r="F89" s="7">
        <f ca="1">VLOOKUP($A89,npiportfolio!$A$1:$I$100,4,FALSE)*RAND()*10</f>
        <v>8.5483374981542344</v>
      </c>
      <c r="G89" s="7">
        <f ca="1">VLOOKUP($A89,npiportfolio!$A$1:$I$100,4,FALSE)*RAND()*10</f>
        <v>48.613354789101322</v>
      </c>
    </row>
    <row r="90" spans="1:7" x14ac:dyDescent="0.25">
      <c r="A90">
        <v>1</v>
      </c>
      <c r="B90" t="s">
        <v>849</v>
      </c>
      <c r="C90">
        <v>3</v>
      </c>
      <c r="D90" t="str">
        <f>VLOOKUP(A90,npiportfolio!$A$1:$B$100,2,FALSE)</f>
        <v>no Interventions</v>
      </c>
      <c r="E90" s="7">
        <f ca="1">VLOOKUP($A90,npiportfolio!$A$1:$I$100,4,FALSE)*RAND()*10</f>
        <v>0</v>
      </c>
      <c r="F90" s="7">
        <f ca="1">VLOOKUP($A90,npiportfolio!$A$1:$I$100,4,FALSE)*RAND()*10</f>
        <v>0</v>
      </c>
      <c r="G90" s="7">
        <f ca="1">VLOOKUP($A90,npiportfolio!$A$1:$I$100,4,FALSE)*RAND()*10</f>
        <v>0</v>
      </c>
    </row>
    <row r="91" spans="1:7" x14ac:dyDescent="0.25">
      <c r="A91">
        <v>2</v>
      </c>
      <c r="B91" t="s">
        <v>849</v>
      </c>
      <c r="C91">
        <v>3</v>
      </c>
      <c r="D91" t="str">
        <f>VLOOKUP(A91,npiportfolio!$A$1:$B$100,2,FALSE)</f>
        <v>schools closing</v>
      </c>
      <c r="E91" s="7">
        <f ca="1">VLOOKUP($A91,npiportfolio!$A$1:$I$100,4,FALSE)*RAND()*10</f>
        <v>0.84680237774369949</v>
      </c>
      <c r="F91" s="7">
        <f ca="1">VLOOKUP($A91,npiportfolio!$A$1:$I$100,4,FALSE)*RAND()*10</f>
        <v>5.5975500066073414</v>
      </c>
      <c r="G91" s="7">
        <f ca="1">VLOOKUP($A91,npiportfolio!$A$1:$I$100,4,FALSE)*RAND()*10</f>
        <v>1.9810412638889074</v>
      </c>
    </row>
    <row r="92" spans="1:7" x14ac:dyDescent="0.25">
      <c r="A92">
        <v>3</v>
      </c>
      <c r="B92" t="s">
        <v>849</v>
      </c>
      <c r="C92">
        <v>3</v>
      </c>
      <c r="D92" t="str">
        <f>VLOOKUP(A92,npiportfolio!$A$1:$B$100,2,FALSE)</f>
        <v>schools, bar/restaurants closed</v>
      </c>
      <c r="E92" s="7">
        <f ca="1">VLOOKUP($A92,npiportfolio!$A$1:$I$100,4,FALSE)*RAND()*10</f>
        <v>15.866491600759327</v>
      </c>
      <c r="F92" s="7">
        <f ca="1">VLOOKUP($A92,npiportfolio!$A$1:$I$100,4,FALSE)*RAND()*10</f>
        <v>10.821965528583155</v>
      </c>
      <c r="G92" s="7">
        <f ca="1">VLOOKUP($A92,npiportfolio!$A$1:$I$100,4,FALSE)*RAND()*10</f>
        <v>11.489440436456452</v>
      </c>
    </row>
    <row r="93" spans="1:7" x14ac:dyDescent="0.25">
      <c r="A93">
        <v>4</v>
      </c>
      <c r="B93" t="s">
        <v>849</v>
      </c>
      <c r="C93">
        <v>3</v>
      </c>
      <c r="D93" t="str">
        <f>VLOOKUP(A93,npiportfolio!$A$1:$B$100,2,FALSE)</f>
        <v>schools, bar/restaurants, non essential businesses closed</v>
      </c>
      <c r="E93" s="7">
        <f ca="1">VLOOKUP($A93,npiportfolio!$A$1:$I$100,4,FALSE)*RAND()*10</f>
        <v>2.1631440849923456</v>
      </c>
      <c r="F93" s="7">
        <f ca="1">VLOOKUP($A93,npiportfolio!$A$1:$I$100,4,FALSE)*RAND()*10</f>
        <v>6.2576719724304697</v>
      </c>
      <c r="G93" s="7">
        <f ca="1">VLOOKUP($A93,npiportfolio!$A$1:$I$100,4,FALSE)*RAND()*10</f>
        <v>28.068292466036766</v>
      </c>
    </row>
    <row r="94" spans="1:7" x14ac:dyDescent="0.25">
      <c r="A94">
        <v>5</v>
      </c>
      <c r="B94" t="s">
        <v>849</v>
      </c>
      <c r="C94">
        <v>3</v>
      </c>
      <c r="D94" t="str">
        <f>VLOOKUP(A94,npiportfolio!$A$1:$B$100,2,FALSE)</f>
        <v>schools, bar/restaurants, non essential businesses closed, quarantine for most vulnerable</v>
      </c>
      <c r="E94" s="7">
        <f ca="1">VLOOKUP($A94,npiportfolio!$A$1:$I$100,4,FALSE)*RAND()*10</f>
        <v>2.4260332078743163</v>
      </c>
      <c r="F94" s="7">
        <f ca="1">VLOOKUP($A94,npiportfolio!$A$1:$I$100,4,FALSE)*RAND()*10</f>
        <v>10.327086255736489</v>
      </c>
      <c r="G94" s="7">
        <f ca="1">VLOOKUP($A94,npiportfolio!$A$1:$I$100,4,FALSE)*RAND()*10</f>
        <v>11.13663191640272</v>
      </c>
    </row>
    <row r="95" spans="1:7" x14ac:dyDescent="0.25">
      <c r="A95">
        <v>6</v>
      </c>
      <c r="B95" t="s">
        <v>849</v>
      </c>
      <c r="C95">
        <v>3</v>
      </c>
      <c r="D95" t="str">
        <f>VLOOKUP(A95,npiportfolio!$A$1:$B$100,2,FALSE)</f>
        <v>schools, bar/restaurants, non essential businesses closed, quarantine for all</v>
      </c>
      <c r="E95" s="7">
        <f ca="1">VLOOKUP($A95,npiportfolio!$A$1:$I$100,4,FALSE)*RAND()*10</f>
        <v>6.0376710886308196</v>
      </c>
      <c r="F95" s="7">
        <f ca="1">VLOOKUP($A95,npiportfolio!$A$1:$I$100,4,FALSE)*RAND()*10</f>
        <v>12.085380305027332</v>
      </c>
      <c r="G95" s="7">
        <f ca="1">VLOOKUP($A95,npiportfolio!$A$1:$I$100,4,FALSE)*RAND()*10</f>
        <v>30.263412337483548</v>
      </c>
    </row>
    <row r="96" spans="1:7" x14ac:dyDescent="0.25">
      <c r="A96">
        <v>7</v>
      </c>
      <c r="B96" t="s">
        <v>849</v>
      </c>
      <c r="C96">
        <v>3</v>
      </c>
      <c r="D96" t="str">
        <f>VLOOKUP(A96,npiportfolio!$A$1:$B$100,2,FALSE)</f>
        <v>new normal after schools closing</v>
      </c>
      <c r="E96" s="7">
        <f ca="1">VLOOKUP($A96,npiportfolio!$A$1:$I$100,4,FALSE)*RAND()*10</f>
        <v>5.4062621468452114</v>
      </c>
      <c r="F96" s="7">
        <f ca="1">VLOOKUP($A96,npiportfolio!$A$1:$I$100,4,FALSE)*RAND()*10</f>
        <v>8.2742040603748617</v>
      </c>
      <c r="G96" s="7">
        <f ca="1">VLOOKUP($A96,npiportfolio!$A$1:$I$100,4,FALSE)*RAND()*10</f>
        <v>1.0806836599134884</v>
      </c>
    </row>
    <row r="97" spans="1:7" x14ac:dyDescent="0.25">
      <c r="A97">
        <v>8</v>
      </c>
      <c r="B97" t="s">
        <v>849</v>
      </c>
      <c r="C97">
        <v>3</v>
      </c>
      <c r="D97" t="str">
        <f>VLOOKUP(A97,npiportfolio!$A$1:$B$100,2,FALSE)</f>
        <v>new normal after schools, bar/restaurants closed</v>
      </c>
      <c r="E97" s="7">
        <f ca="1">VLOOKUP($A97,npiportfolio!$A$1:$I$100,4,FALSE)*RAND()*10</f>
        <v>7.7100991120872386</v>
      </c>
      <c r="F97" s="7">
        <f ca="1">VLOOKUP($A97,npiportfolio!$A$1:$I$100,4,FALSE)*RAND()*10</f>
        <v>8.2051822861356687</v>
      </c>
      <c r="G97" s="7">
        <f ca="1">VLOOKUP($A97,npiportfolio!$A$1:$I$100,4,FALSE)*RAND()*10</f>
        <v>0.15054961222741525</v>
      </c>
    </row>
    <row r="98" spans="1:7" x14ac:dyDescent="0.25">
      <c r="A98">
        <v>9</v>
      </c>
      <c r="B98" t="s">
        <v>849</v>
      </c>
      <c r="C98">
        <v>3</v>
      </c>
      <c r="D98" t="str">
        <f>VLOOKUP(A98,npiportfolio!$A$1:$B$100,2,FALSE)</f>
        <v>new normal after schools, bar/restaurants, non essential businesses closed</v>
      </c>
      <c r="E98" s="7">
        <f ca="1">VLOOKUP($A98,npiportfolio!$A$1:$I$100,4,FALSE)*RAND()*10</f>
        <v>16.915671362627911</v>
      </c>
      <c r="F98" s="7">
        <f ca="1">VLOOKUP($A98,npiportfolio!$A$1:$I$100,4,FALSE)*RAND()*10</f>
        <v>7.9139457653509426</v>
      </c>
      <c r="G98" s="7">
        <f ca="1">VLOOKUP($A98,npiportfolio!$A$1:$I$100,4,FALSE)*RAND()*10</f>
        <v>25.376434226202939</v>
      </c>
    </row>
    <row r="99" spans="1:7" x14ac:dyDescent="0.25">
      <c r="A99">
        <v>10</v>
      </c>
      <c r="B99" t="s">
        <v>849</v>
      </c>
      <c r="C99">
        <v>3</v>
      </c>
      <c r="D99" t="str">
        <f>VLOOKUP(A99,npiportfolio!$A$1:$B$100,2,FALSE)</f>
        <v>new normal after schools, bar/restaurants, non essential businesses closed, quarantine for most vulnerable</v>
      </c>
      <c r="E99" s="7">
        <f ca="1">VLOOKUP($A99,npiportfolio!$A$1:$I$100,4,FALSE)*RAND()*10</f>
        <v>7.6889763970391645</v>
      </c>
      <c r="F99" s="7">
        <f ca="1">VLOOKUP($A99,npiportfolio!$A$1:$I$100,4,FALSE)*RAND()*10</f>
        <v>23.495693266914031</v>
      </c>
      <c r="G99" s="7">
        <f ca="1">VLOOKUP($A99,npiportfolio!$A$1:$I$100,4,FALSE)*RAND()*10</f>
        <v>19.374338685462252</v>
      </c>
    </row>
    <row r="100" spans="1:7" x14ac:dyDescent="0.25">
      <c r="A100">
        <v>11</v>
      </c>
      <c r="B100" t="s">
        <v>849</v>
      </c>
      <c r="C100">
        <v>3</v>
      </c>
      <c r="D100" t="str">
        <f>VLOOKUP(A100,npiportfolio!$A$1:$B$100,2,FALSE)</f>
        <v>new normal after schools, bar/restaurants, non essential businesses closed, quarantine for all</v>
      </c>
      <c r="E100" s="7">
        <f ca="1">VLOOKUP($A100,npiportfolio!$A$1:$I$100,4,FALSE)*RAND()*10</f>
        <v>32.873736620379731</v>
      </c>
      <c r="F100" s="7">
        <f ca="1">VLOOKUP($A100,npiportfolio!$A$1:$I$100,4,FALSE)*RAND()*10</f>
        <v>45.2660058322775</v>
      </c>
      <c r="G100" s="7">
        <f ca="1">VLOOKUP($A100,npiportfolio!$A$1:$I$100,4,FALSE)*RAND()*10</f>
        <v>9.2896031910245096</v>
      </c>
    </row>
    <row r="101" spans="1:7" x14ac:dyDescent="0.25">
      <c r="A101">
        <v>1</v>
      </c>
      <c r="B101" t="s">
        <v>847</v>
      </c>
      <c r="C101">
        <v>4</v>
      </c>
      <c r="D101" t="str">
        <f>VLOOKUP(A101,npiportfolio!$A$1:$B$100,2,FALSE)</f>
        <v>no Interventions</v>
      </c>
      <c r="E101" s="7">
        <f ca="1">VLOOKUP($A101,npiportfolio!$A$1:$I$100,4,FALSE)*RAND()*10</f>
        <v>0</v>
      </c>
      <c r="F101" s="7">
        <f ca="1">VLOOKUP($A101,npiportfolio!$A$1:$I$100,4,FALSE)*RAND()*10</f>
        <v>0</v>
      </c>
      <c r="G101" s="7">
        <f ca="1">VLOOKUP($A101,npiportfolio!$A$1:$I$100,4,FALSE)*RAND()*10</f>
        <v>0</v>
      </c>
    </row>
    <row r="102" spans="1:7" x14ac:dyDescent="0.25">
      <c r="A102">
        <v>2</v>
      </c>
      <c r="B102" t="s">
        <v>847</v>
      </c>
      <c r="C102">
        <v>4</v>
      </c>
      <c r="D102" t="str">
        <f>VLOOKUP(A102,npiportfolio!$A$1:$B$100,2,FALSE)</f>
        <v>schools closing</v>
      </c>
      <c r="E102" s="7">
        <f ca="1">VLOOKUP($A102,npiportfolio!$A$1:$I$100,4,FALSE)*RAND()*10</f>
        <v>2.7154256527796639</v>
      </c>
      <c r="F102" s="7">
        <f ca="1">VLOOKUP($A102,npiportfolio!$A$1:$I$100,4,FALSE)*RAND()*10</f>
        <v>3.1366790758731145</v>
      </c>
      <c r="G102" s="7">
        <f ca="1">VLOOKUP($A102,npiportfolio!$A$1:$I$100,4,FALSE)*RAND()*10</f>
        <v>6.9326339093356184</v>
      </c>
    </row>
    <row r="103" spans="1:7" x14ac:dyDescent="0.25">
      <c r="A103">
        <v>3</v>
      </c>
      <c r="B103" t="s">
        <v>847</v>
      </c>
      <c r="C103">
        <v>4</v>
      </c>
      <c r="D103" t="str">
        <f>VLOOKUP(A103,npiportfolio!$A$1:$B$100,2,FALSE)</f>
        <v>schools, bar/restaurants closed</v>
      </c>
      <c r="E103" s="7">
        <f ca="1">VLOOKUP($A103,npiportfolio!$A$1:$I$100,4,FALSE)*RAND()*10</f>
        <v>16.604886285981742</v>
      </c>
      <c r="F103" s="7">
        <f ca="1">VLOOKUP($A103,npiportfolio!$A$1:$I$100,4,FALSE)*RAND()*10</f>
        <v>15.986203653783521</v>
      </c>
      <c r="G103" s="7">
        <f ca="1">VLOOKUP($A103,npiportfolio!$A$1:$I$100,4,FALSE)*RAND()*10</f>
        <v>5.4677186707394281</v>
      </c>
    </row>
    <row r="104" spans="1:7" x14ac:dyDescent="0.25">
      <c r="A104">
        <v>4</v>
      </c>
      <c r="B104" t="s">
        <v>847</v>
      </c>
      <c r="C104">
        <v>4</v>
      </c>
      <c r="D104" t="str">
        <f>VLOOKUP(A104,npiportfolio!$A$1:$B$100,2,FALSE)</f>
        <v>schools, bar/restaurants, non essential businesses closed</v>
      </c>
      <c r="E104" s="7">
        <f ca="1">VLOOKUP($A104,npiportfolio!$A$1:$I$100,4,FALSE)*RAND()*10</f>
        <v>20.695588675631424</v>
      </c>
      <c r="F104" s="7">
        <f ca="1">VLOOKUP($A104,npiportfolio!$A$1:$I$100,4,FALSE)*RAND()*10</f>
        <v>3.4353830917416142</v>
      </c>
      <c r="G104" s="7">
        <f ca="1">VLOOKUP($A104,npiportfolio!$A$1:$I$100,4,FALSE)*RAND()*10</f>
        <v>20.843264806369774</v>
      </c>
    </row>
    <row r="105" spans="1:7" x14ac:dyDescent="0.25">
      <c r="A105">
        <v>5</v>
      </c>
      <c r="B105" t="s">
        <v>847</v>
      </c>
      <c r="C105">
        <v>4</v>
      </c>
      <c r="D105" t="str">
        <f>VLOOKUP(A105,npiportfolio!$A$1:$B$100,2,FALSE)</f>
        <v>schools, bar/restaurants, non essential businesses closed, quarantine for most vulnerable</v>
      </c>
      <c r="E105" s="7">
        <f ca="1">VLOOKUP($A105,npiportfolio!$A$1:$I$100,4,FALSE)*RAND()*10</f>
        <v>3.3769127418403944</v>
      </c>
      <c r="F105" s="7">
        <f ca="1">VLOOKUP($A105,npiportfolio!$A$1:$I$100,4,FALSE)*RAND()*10</f>
        <v>21.447129789998254</v>
      </c>
      <c r="G105" s="7">
        <f ca="1">VLOOKUP($A105,npiportfolio!$A$1:$I$100,4,FALSE)*RAND()*10</f>
        <v>28.542583204967244</v>
      </c>
    </row>
    <row r="106" spans="1:7" x14ac:dyDescent="0.25">
      <c r="A106">
        <v>6</v>
      </c>
      <c r="B106" t="s">
        <v>847</v>
      </c>
      <c r="C106">
        <v>4</v>
      </c>
      <c r="D106" t="str">
        <f>VLOOKUP(A106,npiportfolio!$A$1:$B$100,2,FALSE)</f>
        <v>schools, bar/restaurants, non essential businesses closed, quarantine for all</v>
      </c>
      <c r="E106" s="7">
        <f ca="1">VLOOKUP($A106,npiportfolio!$A$1:$I$100,4,FALSE)*RAND()*10</f>
        <v>33.620612137713906</v>
      </c>
      <c r="F106" s="7">
        <f ca="1">VLOOKUP($A106,npiportfolio!$A$1:$I$100,4,FALSE)*RAND()*10</f>
        <v>28.029967676948559</v>
      </c>
      <c r="G106" s="7">
        <f ca="1">VLOOKUP($A106,npiportfolio!$A$1:$I$100,4,FALSE)*RAND()*10</f>
        <v>27.590064645601</v>
      </c>
    </row>
    <row r="107" spans="1:7" x14ac:dyDescent="0.25">
      <c r="A107">
        <v>7</v>
      </c>
      <c r="B107" t="s">
        <v>847</v>
      </c>
      <c r="C107">
        <v>4</v>
      </c>
      <c r="D107" t="str">
        <f>VLOOKUP(A107,npiportfolio!$A$1:$B$100,2,FALSE)</f>
        <v>new normal after schools closing</v>
      </c>
      <c r="E107" s="7">
        <f ca="1">VLOOKUP($A107,npiportfolio!$A$1:$I$100,4,FALSE)*RAND()*10</f>
        <v>1.5584433364019157</v>
      </c>
      <c r="F107" s="7">
        <f ca="1">VLOOKUP($A107,npiportfolio!$A$1:$I$100,4,FALSE)*RAND()*10</f>
        <v>5.9682071832129147</v>
      </c>
      <c r="G107" s="7">
        <f ca="1">VLOOKUP($A107,npiportfolio!$A$1:$I$100,4,FALSE)*RAND()*10</f>
        <v>3.626973970830234</v>
      </c>
    </row>
    <row r="108" spans="1:7" x14ac:dyDescent="0.25">
      <c r="A108">
        <v>8</v>
      </c>
      <c r="B108" t="s">
        <v>847</v>
      </c>
      <c r="C108">
        <v>4</v>
      </c>
      <c r="D108" t="str">
        <f>VLOOKUP(A108,npiportfolio!$A$1:$B$100,2,FALSE)</f>
        <v>new normal after schools, bar/restaurants closed</v>
      </c>
      <c r="E108" s="7">
        <f ca="1">VLOOKUP($A108,npiportfolio!$A$1:$I$100,4,FALSE)*RAND()*10</f>
        <v>15.375761086096151</v>
      </c>
      <c r="F108" s="7">
        <f ca="1">VLOOKUP($A108,npiportfolio!$A$1:$I$100,4,FALSE)*RAND()*10</f>
        <v>3.9085651136429278</v>
      </c>
      <c r="G108" s="7">
        <f ca="1">VLOOKUP($A108,npiportfolio!$A$1:$I$100,4,FALSE)*RAND()*10</f>
        <v>11.007737892492617</v>
      </c>
    </row>
    <row r="109" spans="1:7" x14ac:dyDescent="0.25">
      <c r="A109">
        <v>9</v>
      </c>
      <c r="B109" t="s">
        <v>847</v>
      </c>
      <c r="C109">
        <v>4</v>
      </c>
      <c r="D109" t="str">
        <f>VLOOKUP(A109,npiportfolio!$A$1:$B$100,2,FALSE)</f>
        <v>new normal after schools, bar/restaurants, non essential businesses closed</v>
      </c>
      <c r="E109" s="7">
        <f ca="1">VLOOKUP($A109,npiportfolio!$A$1:$I$100,4,FALSE)*RAND()*10</f>
        <v>2.6508170402193221</v>
      </c>
      <c r="F109" s="7">
        <f ca="1">VLOOKUP($A109,npiportfolio!$A$1:$I$100,4,FALSE)*RAND()*10</f>
        <v>20.108643549473328</v>
      </c>
      <c r="G109" s="7">
        <f ca="1">VLOOKUP($A109,npiportfolio!$A$1:$I$100,4,FALSE)*RAND()*10</f>
        <v>8.6805556632246521</v>
      </c>
    </row>
    <row r="110" spans="1:7" x14ac:dyDescent="0.25">
      <c r="A110">
        <v>10</v>
      </c>
      <c r="B110" t="s">
        <v>847</v>
      </c>
      <c r="C110">
        <v>4</v>
      </c>
      <c r="D110" t="str">
        <f>VLOOKUP(A110,npiportfolio!$A$1:$B$100,2,FALSE)</f>
        <v>new normal after schools, bar/restaurants, non essential businesses closed, quarantine for most vulnerable</v>
      </c>
      <c r="E110" s="7">
        <f ca="1">VLOOKUP($A110,npiportfolio!$A$1:$I$100,4,FALSE)*RAND()*10</f>
        <v>25.949037248075165</v>
      </c>
      <c r="F110" s="7">
        <f ca="1">VLOOKUP($A110,npiportfolio!$A$1:$I$100,4,FALSE)*RAND()*10</f>
        <v>12.607856288776169</v>
      </c>
      <c r="G110" s="7">
        <f ca="1">VLOOKUP($A110,npiportfolio!$A$1:$I$100,4,FALSE)*RAND()*10</f>
        <v>26.684395935363572</v>
      </c>
    </row>
    <row r="111" spans="1:7" x14ac:dyDescent="0.25">
      <c r="A111">
        <v>11</v>
      </c>
      <c r="B111" t="s">
        <v>847</v>
      </c>
      <c r="C111">
        <v>4</v>
      </c>
      <c r="D111" t="str">
        <f>VLOOKUP(A111,npiportfolio!$A$1:$B$100,2,FALSE)</f>
        <v>new normal after schools, bar/restaurants, non essential businesses closed, quarantine for all</v>
      </c>
      <c r="E111" s="7">
        <f ca="1">VLOOKUP($A111,npiportfolio!$A$1:$I$100,4,FALSE)*RAND()*10</f>
        <v>4.0997301547997971</v>
      </c>
      <c r="F111" s="7">
        <f ca="1">VLOOKUP($A111,npiportfolio!$A$1:$I$100,4,FALSE)*RAND()*10</f>
        <v>17.909312610060596</v>
      </c>
      <c r="G111" s="7">
        <f ca="1">VLOOKUP($A111,npiportfolio!$A$1:$I$100,4,FALSE)*RAND()*10</f>
        <v>47.485982302492445</v>
      </c>
    </row>
    <row r="112" spans="1:7" x14ac:dyDescent="0.25">
      <c r="A112">
        <v>1</v>
      </c>
      <c r="B112" t="s">
        <v>848</v>
      </c>
      <c r="C112">
        <v>4</v>
      </c>
      <c r="D112" t="str">
        <f>VLOOKUP(A112,npiportfolio!$A$1:$B$100,2,FALSE)</f>
        <v>no Interventions</v>
      </c>
      <c r="E112" s="7">
        <f ca="1">VLOOKUP($A112,npiportfolio!$A$1:$I$100,4,FALSE)*RAND()*10</f>
        <v>0</v>
      </c>
      <c r="F112" s="7">
        <f ca="1">VLOOKUP($A112,npiportfolio!$A$1:$I$100,4,FALSE)*RAND()*10</f>
        <v>0</v>
      </c>
      <c r="G112" s="7">
        <f ca="1">VLOOKUP($A112,npiportfolio!$A$1:$I$100,4,FALSE)*RAND()*10</f>
        <v>0</v>
      </c>
    </row>
    <row r="113" spans="1:7" x14ac:dyDescent="0.25">
      <c r="A113">
        <v>2</v>
      </c>
      <c r="B113" t="s">
        <v>848</v>
      </c>
      <c r="C113">
        <v>4</v>
      </c>
      <c r="D113" t="str">
        <f>VLOOKUP(A113,npiportfolio!$A$1:$B$100,2,FALSE)</f>
        <v>schools closing</v>
      </c>
      <c r="E113" s="7">
        <f ca="1">VLOOKUP($A113,npiportfolio!$A$1:$I$100,4,FALSE)*RAND()*10</f>
        <v>6.7043772739182659</v>
      </c>
      <c r="F113" s="7">
        <f ca="1">VLOOKUP($A113,npiportfolio!$A$1:$I$100,4,FALSE)*RAND()*10</f>
        <v>2.2114418642636879</v>
      </c>
      <c r="G113" s="7">
        <f ca="1">VLOOKUP($A113,npiportfolio!$A$1:$I$100,4,FALSE)*RAND()*10</f>
        <v>4.4826696842256428</v>
      </c>
    </row>
    <row r="114" spans="1:7" x14ac:dyDescent="0.25">
      <c r="A114">
        <v>3</v>
      </c>
      <c r="B114" t="s">
        <v>848</v>
      </c>
      <c r="C114">
        <v>4</v>
      </c>
      <c r="D114" t="str">
        <f>VLOOKUP(A114,npiportfolio!$A$1:$B$100,2,FALSE)</f>
        <v>schools, bar/restaurants closed</v>
      </c>
      <c r="E114" s="7">
        <f ca="1">VLOOKUP($A114,npiportfolio!$A$1:$I$100,4,FALSE)*RAND()*10</f>
        <v>18.128733622024225</v>
      </c>
      <c r="F114" s="7">
        <f ca="1">VLOOKUP($A114,npiportfolio!$A$1:$I$100,4,FALSE)*RAND()*10</f>
        <v>3.6348107232621207</v>
      </c>
      <c r="G114" s="7">
        <f ca="1">VLOOKUP($A114,npiportfolio!$A$1:$I$100,4,FALSE)*RAND()*10</f>
        <v>7.6386443080383764</v>
      </c>
    </row>
    <row r="115" spans="1:7" x14ac:dyDescent="0.25">
      <c r="A115">
        <v>4</v>
      </c>
      <c r="B115" t="s">
        <v>848</v>
      </c>
      <c r="C115">
        <v>4</v>
      </c>
      <c r="D115" t="str">
        <f>VLOOKUP(A115,npiportfolio!$A$1:$B$100,2,FALSE)</f>
        <v>schools, bar/restaurants, non essential businesses closed</v>
      </c>
      <c r="E115" s="7">
        <f ca="1">VLOOKUP($A115,npiportfolio!$A$1:$I$100,4,FALSE)*RAND()*10</f>
        <v>23.046551878533094</v>
      </c>
      <c r="F115" s="7">
        <f ca="1">VLOOKUP($A115,npiportfolio!$A$1:$I$100,4,FALSE)*RAND()*10</f>
        <v>23.960725619490297</v>
      </c>
      <c r="G115" s="7">
        <f ca="1">VLOOKUP($A115,npiportfolio!$A$1:$I$100,4,FALSE)*RAND()*10</f>
        <v>23.396524347987871</v>
      </c>
    </row>
    <row r="116" spans="1:7" x14ac:dyDescent="0.25">
      <c r="A116">
        <v>5</v>
      </c>
      <c r="B116" t="s">
        <v>848</v>
      </c>
      <c r="C116">
        <v>4</v>
      </c>
      <c r="D116" t="str">
        <f>VLOOKUP(A116,npiportfolio!$A$1:$B$100,2,FALSE)</f>
        <v>schools, bar/restaurants, non essential businesses closed, quarantine for most vulnerable</v>
      </c>
      <c r="E116" s="7">
        <f ca="1">VLOOKUP($A116,npiportfolio!$A$1:$I$100,4,FALSE)*RAND()*10</f>
        <v>3.1105843907586328</v>
      </c>
      <c r="F116" s="7">
        <f ca="1">VLOOKUP($A116,npiportfolio!$A$1:$I$100,4,FALSE)*RAND()*10</f>
        <v>16.506414687725073</v>
      </c>
      <c r="G116" s="7">
        <f ca="1">VLOOKUP($A116,npiportfolio!$A$1:$I$100,4,FALSE)*RAND()*10</f>
        <v>34.579569085419422</v>
      </c>
    </row>
    <row r="117" spans="1:7" x14ac:dyDescent="0.25">
      <c r="A117">
        <v>6</v>
      </c>
      <c r="B117" t="s">
        <v>848</v>
      </c>
      <c r="C117">
        <v>4</v>
      </c>
      <c r="D117" t="str">
        <f>VLOOKUP(A117,npiportfolio!$A$1:$B$100,2,FALSE)</f>
        <v>schools, bar/restaurants, non essential businesses closed, quarantine for all</v>
      </c>
      <c r="E117" s="7">
        <f ca="1">VLOOKUP($A117,npiportfolio!$A$1:$I$100,4,FALSE)*RAND()*10</f>
        <v>48.522283735275522</v>
      </c>
      <c r="F117" s="7">
        <f ca="1">VLOOKUP($A117,npiportfolio!$A$1:$I$100,4,FALSE)*RAND()*10</f>
        <v>41.978536907652206</v>
      </c>
      <c r="G117" s="7">
        <f ca="1">VLOOKUP($A117,npiportfolio!$A$1:$I$100,4,FALSE)*RAND()*10</f>
        <v>10.648176332052945</v>
      </c>
    </row>
    <row r="118" spans="1:7" x14ac:dyDescent="0.25">
      <c r="A118">
        <v>7</v>
      </c>
      <c r="B118" t="s">
        <v>848</v>
      </c>
      <c r="C118">
        <v>4</v>
      </c>
      <c r="D118" t="str">
        <f>VLOOKUP(A118,npiportfolio!$A$1:$B$100,2,FALSE)</f>
        <v>new normal after schools closing</v>
      </c>
      <c r="E118" s="7">
        <f ca="1">VLOOKUP($A118,npiportfolio!$A$1:$I$100,4,FALSE)*RAND()*10</f>
        <v>0.90983623470053399</v>
      </c>
      <c r="F118" s="7">
        <f ca="1">VLOOKUP($A118,npiportfolio!$A$1:$I$100,4,FALSE)*RAND()*10</f>
        <v>4.6332703059085381</v>
      </c>
      <c r="G118" s="7">
        <f ca="1">VLOOKUP($A118,npiportfolio!$A$1:$I$100,4,FALSE)*RAND()*10</f>
        <v>3.7089613431137956</v>
      </c>
    </row>
    <row r="119" spans="1:7" x14ac:dyDescent="0.25">
      <c r="A119">
        <v>8</v>
      </c>
      <c r="B119" t="s">
        <v>848</v>
      </c>
      <c r="C119">
        <v>4</v>
      </c>
      <c r="D119" t="str">
        <f>VLOOKUP(A119,npiportfolio!$A$1:$B$100,2,FALSE)</f>
        <v>new normal after schools, bar/restaurants closed</v>
      </c>
      <c r="E119" s="7">
        <f ca="1">VLOOKUP($A119,npiportfolio!$A$1:$I$100,4,FALSE)*RAND()*10</f>
        <v>14.440431328605648</v>
      </c>
      <c r="F119" s="7">
        <f ca="1">VLOOKUP($A119,npiportfolio!$A$1:$I$100,4,FALSE)*RAND()*10</f>
        <v>9.1972009375003729</v>
      </c>
      <c r="G119" s="7">
        <f ca="1">VLOOKUP($A119,npiportfolio!$A$1:$I$100,4,FALSE)*RAND()*10</f>
        <v>17.120213690662993</v>
      </c>
    </row>
    <row r="120" spans="1:7" x14ac:dyDescent="0.25">
      <c r="A120">
        <v>9</v>
      </c>
      <c r="B120" t="s">
        <v>848</v>
      </c>
      <c r="C120">
        <v>4</v>
      </c>
      <c r="D120" t="str">
        <f>VLOOKUP(A120,npiportfolio!$A$1:$B$100,2,FALSE)</f>
        <v>new normal after schools, bar/restaurants, non essential businesses closed</v>
      </c>
      <c r="E120" s="7">
        <f ca="1">VLOOKUP($A120,npiportfolio!$A$1:$I$100,4,FALSE)*RAND()*10</f>
        <v>26.998581402228155</v>
      </c>
      <c r="F120" s="7">
        <f ca="1">VLOOKUP($A120,npiportfolio!$A$1:$I$100,4,FALSE)*RAND()*10</f>
        <v>6.6621867410696964</v>
      </c>
      <c r="G120" s="7">
        <f ca="1">VLOOKUP($A120,npiportfolio!$A$1:$I$100,4,FALSE)*RAND()*10</f>
        <v>22.764038922504561</v>
      </c>
    </row>
    <row r="121" spans="1:7" x14ac:dyDescent="0.25">
      <c r="A121">
        <v>10</v>
      </c>
      <c r="B121" t="s">
        <v>848</v>
      </c>
      <c r="C121">
        <v>4</v>
      </c>
      <c r="D121" t="str">
        <f>VLOOKUP(A121,npiportfolio!$A$1:$B$100,2,FALSE)</f>
        <v>new normal after schools, bar/restaurants, non essential businesses closed, quarantine for most vulnerable</v>
      </c>
      <c r="E121" s="7">
        <f ca="1">VLOOKUP($A121,npiportfolio!$A$1:$I$100,4,FALSE)*RAND()*10</f>
        <v>5.8215824169793384</v>
      </c>
      <c r="F121" s="7">
        <f ca="1">VLOOKUP($A121,npiportfolio!$A$1:$I$100,4,FALSE)*RAND()*10</f>
        <v>21.556538040952145</v>
      </c>
      <c r="G121" s="7">
        <f ca="1">VLOOKUP($A121,npiportfolio!$A$1:$I$100,4,FALSE)*RAND()*10</f>
        <v>18.756760387541753</v>
      </c>
    </row>
    <row r="122" spans="1:7" x14ac:dyDescent="0.25">
      <c r="A122">
        <v>11</v>
      </c>
      <c r="B122" t="s">
        <v>848</v>
      </c>
      <c r="C122">
        <v>4</v>
      </c>
      <c r="D122" t="str">
        <f>VLOOKUP(A122,npiportfolio!$A$1:$B$100,2,FALSE)</f>
        <v>new normal after schools, bar/restaurants, non essential businesses closed, quarantine for all</v>
      </c>
      <c r="E122" s="7">
        <f ca="1">VLOOKUP($A122,npiportfolio!$A$1:$I$100,4,FALSE)*RAND()*10</f>
        <v>43.098143883461653</v>
      </c>
      <c r="F122" s="7">
        <f ca="1">VLOOKUP($A122,npiportfolio!$A$1:$I$100,4,FALSE)*RAND()*10</f>
        <v>48.726881271264951</v>
      </c>
      <c r="G122" s="7">
        <f ca="1">VLOOKUP($A122,npiportfolio!$A$1:$I$100,4,FALSE)*RAND()*10</f>
        <v>16.605607356206882</v>
      </c>
    </row>
    <row r="123" spans="1:7" x14ac:dyDescent="0.25">
      <c r="A123">
        <v>1</v>
      </c>
      <c r="B123" t="s">
        <v>849</v>
      </c>
      <c r="C123">
        <v>4</v>
      </c>
      <c r="D123" t="str">
        <f>VLOOKUP(A123,npiportfolio!$A$1:$B$100,2,FALSE)</f>
        <v>no Interventions</v>
      </c>
      <c r="E123" s="7">
        <f ca="1">VLOOKUP($A123,npiportfolio!$A$1:$I$100,4,FALSE)*RAND()*10</f>
        <v>0</v>
      </c>
      <c r="F123" s="7">
        <f ca="1">VLOOKUP($A123,npiportfolio!$A$1:$I$100,4,FALSE)*RAND()*10</f>
        <v>0</v>
      </c>
      <c r="G123" s="7">
        <f ca="1">VLOOKUP($A123,npiportfolio!$A$1:$I$100,4,FALSE)*RAND()*10</f>
        <v>0</v>
      </c>
    </row>
    <row r="124" spans="1:7" x14ac:dyDescent="0.25">
      <c r="A124">
        <v>2</v>
      </c>
      <c r="B124" t="s">
        <v>849</v>
      </c>
      <c r="C124">
        <v>4</v>
      </c>
      <c r="D124" t="str">
        <f>VLOOKUP(A124,npiportfolio!$A$1:$B$100,2,FALSE)</f>
        <v>schools closing</v>
      </c>
      <c r="E124" s="7">
        <f ca="1">VLOOKUP($A124,npiportfolio!$A$1:$I$100,4,FALSE)*RAND()*10</f>
        <v>1.4876512743293591</v>
      </c>
      <c r="F124" s="7">
        <f ca="1">VLOOKUP($A124,npiportfolio!$A$1:$I$100,4,FALSE)*RAND()*10</f>
        <v>1.3473713546073041</v>
      </c>
      <c r="G124" s="7">
        <f ca="1">VLOOKUP($A124,npiportfolio!$A$1:$I$100,4,FALSE)*RAND()*10</f>
        <v>3.7067051738349699</v>
      </c>
    </row>
    <row r="125" spans="1:7" x14ac:dyDescent="0.25">
      <c r="A125">
        <v>3</v>
      </c>
      <c r="B125" t="s">
        <v>849</v>
      </c>
      <c r="C125">
        <v>4</v>
      </c>
      <c r="D125" t="str">
        <f>VLOOKUP(A125,npiportfolio!$A$1:$B$100,2,FALSE)</f>
        <v>schools, bar/restaurants closed</v>
      </c>
      <c r="E125" s="7">
        <f ca="1">VLOOKUP($A125,npiportfolio!$A$1:$I$100,4,FALSE)*RAND()*10</f>
        <v>15.66047766273396</v>
      </c>
      <c r="F125" s="7">
        <f ca="1">VLOOKUP($A125,npiportfolio!$A$1:$I$100,4,FALSE)*RAND()*10</f>
        <v>18.906714383183502</v>
      </c>
      <c r="G125" s="7">
        <f ca="1">VLOOKUP($A125,npiportfolio!$A$1:$I$100,4,FALSE)*RAND()*10</f>
        <v>6.6369730659382054</v>
      </c>
    </row>
    <row r="126" spans="1:7" x14ac:dyDescent="0.25">
      <c r="A126">
        <v>4</v>
      </c>
      <c r="B126" t="s">
        <v>849</v>
      </c>
      <c r="C126">
        <v>4</v>
      </c>
      <c r="D126" t="str">
        <f>VLOOKUP(A126,npiportfolio!$A$1:$B$100,2,FALSE)</f>
        <v>schools, bar/restaurants, non essential businesses closed</v>
      </c>
      <c r="E126" s="7">
        <f ca="1">VLOOKUP($A126,npiportfolio!$A$1:$I$100,4,FALSE)*RAND()*10</f>
        <v>7.0451407772196948</v>
      </c>
      <c r="F126" s="7">
        <f ca="1">VLOOKUP($A126,npiportfolio!$A$1:$I$100,4,FALSE)*RAND()*10</f>
        <v>20.142717243465711</v>
      </c>
      <c r="G126" s="7">
        <f ca="1">VLOOKUP($A126,npiportfolio!$A$1:$I$100,4,FALSE)*RAND()*10</f>
        <v>10.126404814244264</v>
      </c>
    </row>
    <row r="127" spans="1:7" x14ac:dyDescent="0.25">
      <c r="A127">
        <v>5</v>
      </c>
      <c r="B127" t="s">
        <v>849</v>
      </c>
      <c r="C127">
        <v>4</v>
      </c>
      <c r="D127" t="str">
        <f>VLOOKUP(A127,npiportfolio!$A$1:$B$100,2,FALSE)</f>
        <v>schools, bar/restaurants, non essential businesses closed, quarantine for most vulnerable</v>
      </c>
      <c r="E127" s="7">
        <f ca="1">VLOOKUP($A127,npiportfolio!$A$1:$I$100,4,FALSE)*RAND()*10</f>
        <v>36.424868293364341</v>
      </c>
      <c r="F127" s="7">
        <f ca="1">VLOOKUP($A127,npiportfolio!$A$1:$I$100,4,FALSE)*RAND()*10</f>
        <v>20.878899235750353</v>
      </c>
      <c r="G127" s="7">
        <f ca="1">VLOOKUP($A127,npiportfolio!$A$1:$I$100,4,FALSE)*RAND()*10</f>
        <v>39.825592981675854</v>
      </c>
    </row>
    <row r="128" spans="1:7" x14ac:dyDescent="0.25">
      <c r="A128">
        <v>6</v>
      </c>
      <c r="B128" t="s">
        <v>849</v>
      </c>
      <c r="C128">
        <v>4</v>
      </c>
      <c r="D128" t="str">
        <f>VLOOKUP(A128,npiportfolio!$A$1:$B$100,2,FALSE)</f>
        <v>schools, bar/restaurants, non essential businesses closed, quarantine for all</v>
      </c>
      <c r="E128" s="7">
        <f ca="1">VLOOKUP($A128,npiportfolio!$A$1:$I$100,4,FALSE)*RAND()*10</f>
        <v>36.69790664509356</v>
      </c>
      <c r="F128" s="7">
        <f ca="1">VLOOKUP($A128,npiportfolio!$A$1:$I$100,4,FALSE)*RAND()*10</f>
        <v>15.906418383537169</v>
      </c>
      <c r="G128" s="7">
        <f ca="1">VLOOKUP($A128,npiportfolio!$A$1:$I$100,4,FALSE)*RAND()*10</f>
        <v>38.980290008756306</v>
      </c>
    </row>
    <row r="129" spans="1:7" x14ac:dyDescent="0.25">
      <c r="A129">
        <v>7</v>
      </c>
      <c r="B129" t="s">
        <v>849</v>
      </c>
      <c r="C129">
        <v>4</v>
      </c>
      <c r="D129" t="str">
        <f>VLOOKUP(A129,npiportfolio!$A$1:$B$100,2,FALSE)</f>
        <v>new normal after schools closing</v>
      </c>
      <c r="E129" s="7">
        <f ca="1">VLOOKUP($A129,npiportfolio!$A$1:$I$100,4,FALSE)*RAND()*10</f>
        <v>0.51930258068485724</v>
      </c>
      <c r="F129" s="7">
        <f ca="1">VLOOKUP($A129,npiportfolio!$A$1:$I$100,4,FALSE)*RAND()*10</f>
        <v>0.75359155048471349</v>
      </c>
      <c r="G129" s="7">
        <f ca="1">VLOOKUP($A129,npiportfolio!$A$1:$I$100,4,FALSE)*RAND()*10</f>
        <v>2.6356671848055679</v>
      </c>
    </row>
    <row r="130" spans="1:7" x14ac:dyDescent="0.25">
      <c r="A130">
        <v>8</v>
      </c>
      <c r="B130" t="s">
        <v>849</v>
      </c>
      <c r="C130">
        <v>4</v>
      </c>
      <c r="D130" t="str">
        <f>VLOOKUP(A130,npiportfolio!$A$1:$B$100,2,FALSE)</f>
        <v>new normal after schools, bar/restaurants closed</v>
      </c>
      <c r="E130" s="7">
        <f ca="1">VLOOKUP($A130,npiportfolio!$A$1:$I$100,4,FALSE)*RAND()*10</f>
        <v>4.1803702959553046</v>
      </c>
      <c r="F130" s="7">
        <f ca="1">VLOOKUP($A130,npiportfolio!$A$1:$I$100,4,FALSE)*RAND()*10</f>
        <v>4.4114876416244142</v>
      </c>
      <c r="G130" s="7">
        <f ca="1">VLOOKUP($A130,npiportfolio!$A$1:$I$100,4,FALSE)*RAND()*10</f>
        <v>17.532970678018664</v>
      </c>
    </row>
    <row r="131" spans="1:7" x14ac:dyDescent="0.25">
      <c r="A131">
        <v>9</v>
      </c>
      <c r="B131" t="s">
        <v>849</v>
      </c>
      <c r="C131">
        <v>4</v>
      </c>
      <c r="D131" t="str">
        <f>VLOOKUP(A131,npiportfolio!$A$1:$B$100,2,FALSE)</f>
        <v>new normal after schools, bar/restaurants, non essential businesses closed</v>
      </c>
      <c r="E131" s="7">
        <f ca="1">VLOOKUP($A131,npiportfolio!$A$1:$I$100,4,FALSE)*RAND()*10</f>
        <v>0.29432719572596078</v>
      </c>
      <c r="F131" s="7">
        <f ca="1">VLOOKUP($A131,npiportfolio!$A$1:$I$100,4,FALSE)*RAND()*10</f>
        <v>12.004245734218394</v>
      </c>
      <c r="G131" s="7">
        <f ca="1">VLOOKUP($A131,npiportfolio!$A$1:$I$100,4,FALSE)*RAND()*10</f>
        <v>16.415181119814157</v>
      </c>
    </row>
    <row r="132" spans="1:7" x14ac:dyDescent="0.25">
      <c r="A132">
        <v>10</v>
      </c>
      <c r="B132" t="s">
        <v>849</v>
      </c>
      <c r="C132">
        <v>4</v>
      </c>
      <c r="D132" t="str">
        <f>VLOOKUP(A132,npiportfolio!$A$1:$B$100,2,FALSE)</f>
        <v>new normal after schools, bar/restaurants, non essential businesses closed, quarantine for most vulnerable</v>
      </c>
      <c r="E132" s="7">
        <f ca="1">VLOOKUP($A132,npiportfolio!$A$1:$I$100,4,FALSE)*RAND()*10</f>
        <v>29.237375773072142</v>
      </c>
      <c r="F132" s="7">
        <f ca="1">VLOOKUP($A132,npiportfolio!$A$1:$I$100,4,FALSE)*RAND()*10</f>
        <v>1.0204660697930779</v>
      </c>
      <c r="G132" s="7">
        <f ca="1">VLOOKUP($A132,npiportfolio!$A$1:$I$100,4,FALSE)*RAND()*10</f>
        <v>0.2001512807268746</v>
      </c>
    </row>
    <row r="133" spans="1:7" x14ac:dyDescent="0.25">
      <c r="A133">
        <v>11</v>
      </c>
      <c r="B133" t="s">
        <v>849</v>
      </c>
      <c r="C133">
        <v>4</v>
      </c>
      <c r="D133" t="str">
        <f>VLOOKUP(A133,npiportfolio!$A$1:$B$100,2,FALSE)</f>
        <v>new normal after schools, bar/restaurants, non essential businesses closed, quarantine for all</v>
      </c>
      <c r="E133" s="7">
        <f ca="1">VLOOKUP($A133,npiportfolio!$A$1:$I$100,4,FALSE)*RAND()*10</f>
        <v>26.046925860383151</v>
      </c>
      <c r="F133" s="7">
        <f ca="1">VLOOKUP($A133,npiportfolio!$A$1:$I$100,4,FALSE)*RAND()*10</f>
        <v>10.803312977438484</v>
      </c>
      <c r="G133" s="7">
        <f ca="1">VLOOKUP($A133,npiportfolio!$A$1:$I$100,4,FALSE)*RAND()*10</f>
        <v>38.106325687779893</v>
      </c>
    </row>
    <row r="134" spans="1:7" x14ac:dyDescent="0.25">
      <c r="A134">
        <v>1</v>
      </c>
      <c r="B134" t="s">
        <v>847</v>
      </c>
      <c r="C134">
        <v>5</v>
      </c>
      <c r="D134" t="str">
        <f>VLOOKUP(A134,npiportfolio!$A$1:$B$100,2,FALSE)</f>
        <v>no Interventions</v>
      </c>
      <c r="E134" s="7">
        <f ca="1">VLOOKUP($A134,npiportfolio!$A$1:$I$100,4,FALSE)*RAND()*10</f>
        <v>0</v>
      </c>
      <c r="F134" s="7">
        <f ca="1">VLOOKUP($A134,npiportfolio!$A$1:$I$100,4,FALSE)*RAND()*10</f>
        <v>0</v>
      </c>
      <c r="G134" s="7">
        <f ca="1">VLOOKUP($A134,npiportfolio!$A$1:$I$100,4,FALSE)*RAND()*10</f>
        <v>0</v>
      </c>
    </row>
    <row r="135" spans="1:7" x14ac:dyDescent="0.25">
      <c r="A135">
        <v>2</v>
      </c>
      <c r="B135" t="s">
        <v>847</v>
      </c>
      <c r="C135">
        <v>5</v>
      </c>
      <c r="D135" t="str">
        <f>VLOOKUP(A135,npiportfolio!$A$1:$B$100,2,FALSE)</f>
        <v>schools closing</v>
      </c>
      <c r="E135" s="7">
        <f ca="1">VLOOKUP($A135,npiportfolio!$A$1:$I$100,4,FALSE)*RAND()*10</f>
        <v>9.6520707684637745</v>
      </c>
      <c r="F135" s="7">
        <f ca="1">VLOOKUP($A135,npiportfolio!$A$1:$I$100,4,FALSE)*RAND()*10</f>
        <v>5.3180603959957846</v>
      </c>
      <c r="G135" s="7">
        <f ca="1">VLOOKUP($A135,npiportfolio!$A$1:$I$100,4,FALSE)*RAND()*10</f>
        <v>0.83529060100821506</v>
      </c>
    </row>
    <row r="136" spans="1:7" x14ac:dyDescent="0.25">
      <c r="A136">
        <v>3</v>
      </c>
      <c r="B136" t="s">
        <v>847</v>
      </c>
      <c r="C136">
        <v>5</v>
      </c>
      <c r="D136" t="str">
        <f>VLOOKUP(A136,npiportfolio!$A$1:$B$100,2,FALSE)</f>
        <v>schools, bar/restaurants closed</v>
      </c>
      <c r="E136" s="7">
        <f ca="1">VLOOKUP($A136,npiportfolio!$A$1:$I$100,4,FALSE)*RAND()*10</f>
        <v>12.792332559458085</v>
      </c>
      <c r="F136" s="7">
        <f ca="1">VLOOKUP($A136,npiportfolio!$A$1:$I$100,4,FALSE)*RAND()*10</f>
        <v>12.168423091460321</v>
      </c>
      <c r="G136" s="7">
        <f ca="1">VLOOKUP($A136,npiportfolio!$A$1:$I$100,4,FALSE)*RAND()*10</f>
        <v>11.565745233659996</v>
      </c>
    </row>
    <row r="137" spans="1:7" x14ac:dyDescent="0.25">
      <c r="A137">
        <v>4</v>
      </c>
      <c r="B137" t="s">
        <v>847</v>
      </c>
      <c r="C137">
        <v>5</v>
      </c>
      <c r="D137" t="str">
        <f>VLOOKUP(A137,npiportfolio!$A$1:$B$100,2,FALSE)</f>
        <v>schools, bar/restaurants, non essential businesses closed</v>
      </c>
      <c r="E137" s="7">
        <f ca="1">VLOOKUP($A137,npiportfolio!$A$1:$I$100,4,FALSE)*RAND()*10</f>
        <v>7.8996621846381654</v>
      </c>
      <c r="F137" s="7">
        <f ca="1">VLOOKUP($A137,npiportfolio!$A$1:$I$100,4,FALSE)*RAND()*10</f>
        <v>25.167852015036267</v>
      </c>
      <c r="G137" s="7">
        <f ca="1">VLOOKUP($A137,npiportfolio!$A$1:$I$100,4,FALSE)*RAND()*10</f>
        <v>7.5258312316342879</v>
      </c>
    </row>
    <row r="138" spans="1:7" x14ac:dyDescent="0.25">
      <c r="A138">
        <v>5</v>
      </c>
      <c r="B138" t="s">
        <v>847</v>
      </c>
      <c r="C138">
        <v>5</v>
      </c>
      <c r="D138" t="str">
        <f>VLOOKUP(A138,npiportfolio!$A$1:$B$100,2,FALSE)</f>
        <v>schools, bar/restaurants, non essential businesses closed, quarantine for most vulnerable</v>
      </c>
      <c r="E138" s="7">
        <f ca="1">VLOOKUP($A138,npiportfolio!$A$1:$I$100,4,FALSE)*RAND()*10</f>
        <v>3.9066262095510762</v>
      </c>
      <c r="F138" s="7">
        <f ca="1">VLOOKUP($A138,npiportfolio!$A$1:$I$100,4,FALSE)*RAND()*10</f>
        <v>37.123239279137628</v>
      </c>
      <c r="G138" s="7">
        <f ca="1">VLOOKUP($A138,npiportfolio!$A$1:$I$100,4,FALSE)*RAND()*10</f>
        <v>30.346450057866697</v>
      </c>
    </row>
    <row r="139" spans="1:7" x14ac:dyDescent="0.25">
      <c r="A139">
        <v>6</v>
      </c>
      <c r="B139" t="s">
        <v>847</v>
      </c>
      <c r="C139">
        <v>5</v>
      </c>
      <c r="D139" t="str">
        <f>VLOOKUP(A139,npiportfolio!$A$1:$B$100,2,FALSE)</f>
        <v>schools, bar/restaurants, non essential businesses closed, quarantine for all</v>
      </c>
      <c r="E139" s="7">
        <f ca="1">VLOOKUP($A139,npiportfolio!$A$1:$I$100,4,FALSE)*RAND()*10</f>
        <v>49.157113815924887</v>
      </c>
      <c r="F139" s="7">
        <f ca="1">VLOOKUP($A139,npiportfolio!$A$1:$I$100,4,FALSE)*RAND()*10</f>
        <v>15.852183341119963</v>
      </c>
      <c r="G139" s="7">
        <f ca="1">VLOOKUP($A139,npiportfolio!$A$1:$I$100,4,FALSE)*RAND()*10</f>
        <v>28.230469616754821</v>
      </c>
    </row>
    <row r="140" spans="1:7" x14ac:dyDescent="0.25">
      <c r="A140">
        <v>7</v>
      </c>
      <c r="B140" t="s">
        <v>847</v>
      </c>
      <c r="C140">
        <v>5</v>
      </c>
      <c r="D140" t="str">
        <f>VLOOKUP(A140,npiportfolio!$A$1:$B$100,2,FALSE)</f>
        <v>new normal after schools closing</v>
      </c>
      <c r="E140" s="7">
        <f ca="1">VLOOKUP($A140,npiportfolio!$A$1:$I$100,4,FALSE)*RAND()*10</f>
        <v>4.6196663343135302</v>
      </c>
      <c r="F140" s="7">
        <f ca="1">VLOOKUP($A140,npiportfolio!$A$1:$I$100,4,FALSE)*RAND()*10</f>
        <v>3.0822232219568435</v>
      </c>
      <c r="G140" s="7">
        <f ca="1">VLOOKUP($A140,npiportfolio!$A$1:$I$100,4,FALSE)*RAND()*10</f>
        <v>1.6302179766231151</v>
      </c>
    </row>
    <row r="141" spans="1:7" x14ac:dyDescent="0.25">
      <c r="A141">
        <v>8</v>
      </c>
      <c r="B141" t="s">
        <v>847</v>
      </c>
      <c r="C141">
        <v>5</v>
      </c>
      <c r="D141" t="str">
        <f>VLOOKUP(A141,npiportfolio!$A$1:$B$100,2,FALSE)</f>
        <v>new normal after schools, bar/restaurants closed</v>
      </c>
      <c r="E141" s="7">
        <f ca="1">VLOOKUP($A141,npiportfolio!$A$1:$I$100,4,FALSE)*RAND()*10</f>
        <v>2.7804162307385161</v>
      </c>
      <c r="F141" s="7">
        <f ca="1">VLOOKUP($A141,npiportfolio!$A$1:$I$100,4,FALSE)*RAND()*10</f>
        <v>11.449564710400203</v>
      </c>
      <c r="G141" s="7">
        <f ca="1">VLOOKUP($A141,npiportfolio!$A$1:$I$100,4,FALSE)*RAND()*10</f>
        <v>1.2890272223821775</v>
      </c>
    </row>
    <row r="142" spans="1:7" x14ac:dyDescent="0.25">
      <c r="A142">
        <v>9</v>
      </c>
      <c r="B142" t="s">
        <v>847</v>
      </c>
      <c r="C142">
        <v>5</v>
      </c>
      <c r="D142" t="str">
        <f>VLOOKUP(A142,npiportfolio!$A$1:$B$100,2,FALSE)</f>
        <v>new normal after schools, bar/restaurants, non essential businesses closed</v>
      </c>
      <c r="E142" s="7">
        <f ca="1">VLOOKUP($A142,npiportfolio!$A$1:$I$100,4,FALSE)*RAND()*10</f>
        <v>22.128273100654383</v>
      </c>
      <c r="F142" s="7">
        <f ca="1">VLOOKUP($A142,npiportfolio!$A$1:$I$100,4,FALSE)*RAND()*10</f>
        <v>14.970811951008699</v>
      </c>
      <c r="G142" s="7">
        <f ca="1">VLOOKUP($A142,npiportfolio!$A$1:$I$100,4,FALSE)*RAND()*10</f>
        <v>6.2376615304422209</v>
      </c>
    </row>
    <row r="143" spans="1:7" x14ac:dyDescent="0.25">
      <c r="A143">
        <v>10</v>
      </c>
      <c r="B143" t="s">
        <v>847</v>
      </c>
      <c r="C143">
        <v>5</v>
      </c>
      <c r="D143" t="str">
        <f>VLOOKUP(A143,npiportfolio!$A$1:$B$100,2,FALSE)</f>
        <v>new normal after schools, bar/restaurants, non essential businesses closed, quarantine for most vulnerable</v>
      </c>
      <c r="E143" s="7">
        <f ca="1">VLOOKUP($A143,npiportfolio!$A$1:$I$100,4,FALSE)*RAND()*10</f>
        <v>16.008407329529085</v>
      </c>
      <c r="F143" s="7">
        <f ca="1">VLOOKUP($A143,npiportfolio!$A$1:$I$100,4,FALSE)*RAND()*10</f>
        <v>19.021063545534268</v>
      </c>
      <c r="G143" s="7">
        <f ca="1">VLOOKUP($A143,npiportfolio!$A$1:$I$100,4,FALSE)*RAND()*10</f>
        <v>17.689231578564673</v>
      </c>
    </row>
    <row r="144" spans="1:7" x14ac:dyDescent="0.25">
      <c r="A144">
        <v>11</v>
      </c>
      <c r="B144" t="s">
        <v>847</v>
      </c>
      <c r="C144">
        <v>5</v>
      </c>
      <c r="D144" t="str">
        <f>VLOOKUP(A144,npiportfolio!$A$1:$B$100,2,FALSE)</f>
        <v>new normal after schools, bar/restaurants, non essential businesses closed, quarantine for all</v>
      </c>
      <c r="E144" s="7">
        <f ca="1">VLOOKUP($A144,npiportfolio!$A$1:$I$100,4,FALSE)*RAND()*10</f>
        <v>38.528605867970185</v>
      </c>
      <c r="F144" s="7">
        <f ca="1">VLOOKUP($A144,npiportfolio!$A$1:$I$100,4,FALSE)*RAND()*10</f>
        <v>21.418504269457156</v>
      </c>
      <c r="G144" s="7">
        <f ca="1">VLOOKUP($A144,npiportfolio!$A$1:$I$100,4,FALSE)*RAND()*10</f>
        <v>49.012444912081861</v>
      </c>
    </row>
    <row r="145" spans="1:7" x14ac:dyDescent="0.25">
      <c r="A145">
        <v>1</v>
      </c>
      <c r="B145" t="s">
        <v>848</v>
      </c>
      <c r="C145">
        <v>5</v>
      </c>
      <c r="D145" t="str">
        <f>VLOOKUP(A145,npiportfolio!$A$1:$B$100,2,FALSE)</f>
        <v>no Interventions</v>
      </c>
      <c r="E145" s="7">
        <f ca="1">VLOOKUP($A145,npiportfolio!$A$1:$I$100,4,FALSE)*RAND()*10</f>
        <v>0</v>
      </c>
      <c r="F145" s="7">
        <f ca="1">VLOOKUP($A145,npiportfolio!$A$1:$I$100,4,FALSE)*RAND()*10</f>
        <v>0</v>
      </c>
      <c r="G145" s="7">
        <f ca="1">VLOOKUP($A145,npiportfolio!$A$1:$I$100,4,FALSE)*RAND()*10</f>
        <v>0</v>
      </c>
    </row>
    <row r="146" spans="1:7" x14ac:dyDescent="0.25">
      <c r="A146">
        <v>2</v>
      </c>
      <c r="B146" t="s">
        <v>848</v>
      </c>
      <c r="C146">
        <v>5</v>
      </c>
      <c r="D146" t="str">
        <f>VLOOKUP(A146,npiportfolio!$A$1:$B$100,2,FALSE)</f>
        <v>schools closing</v>
      </c>
      <c r="E146" s="7">
        <f ca="1">VLOOKUP($A146,npiportfolio!$A$1:$I$100,4,FALSE)*RAND()*10</f>
        <v>5.6293649037784537</v>
      </c>
      <c r="F146" s="7">
        <f ca="1">VLOOKUP($A146,npiportfolio!$A$1:$I$100,4,FALSE)*RAND()*10</f>
        <v>2.4459226924063584</v>
      </c>
      <c r="G146" s="7">
        <f ca="1">VLOOKUP($A146,npiportfolio!$A$1:$I$100,4,FALSE)*RAND()*10</f>
        <v>3.5461724537619976</v>
      </c>
    </row>
    <row r="147" spans="1:7" x14ac:dyDescent="0.25">
      <c r="A147">
        <v>3</v>
      </c>
      <c r="B147" t="s">
        <v>848</v>
      </c>
      <c r="C147">
        <v>5</v>
      </c>
      <c r="D147" t="str">
        <f>VLOOKUP(A147,npiportfolio!$A$1:$B$100,2,FALSE)</f>
        <v>schools, bar/restaurants closed</v>
      </c>
      <c r="E147" s="7">
        <f ca="1">VLOOKUP($A147,npiportfolio!$A$1:$I$100,4,FALSE)*RAND()*10</f>
        <v>7.8033483881229015</v>
      </c>
      <c r="F147" s="7">
        <f ca="1">VLOOKUP($A147,npiportfolio!$A$1:$I$100,4,FALSE)*RAND()*10</f>
        <v>0.27103283327644778</v>
      </c>
      <c r="G147" s="7">
        <f ca="1">VLOOKUP($A147,npiportfolio!$A$1:$I$100,4,FALSE)*RAND()*10</f>
        <v>4.253528913037588</v>
      </c>
    </row>
    <row r="148" spans="1:7" x14ac:dyDescent="0.25">
      <c r="A148">
        <v>4</v>
      </c>
      <c r="B148" t="s">
        <v>848</v>
      </c>
      <c r="C148">
        <v>5</v>
      </c>
      <c r="D148" t="str">
        <f>VLOOKUP(A148,npiportfolio!$A$1:$B$100,2,FALSE)</f>
        <v>schools, bar/restaurants, non essential businesses closed</v>
      </c>
      <c r="E148" s="7">
        <f ca="1">VLOOKUP($A148,npiportfolio!$A$1:$I$100,4,FALSE)*RAND()*10</f>
        <v>8.7063291273769963</v>
      </c>
      <c r="F148" s="7">
        <f ca="1">VLOOKUP($A148,npiportfolio!$A$1:$I$100,4,FALSE)*RAND()*10</f>
        <v>28.143747340344099</v>
      </c>
      <c r="G148" s="7">
        <f ca="1">VLOOKUP($A148,npiportfolio!$A$1:$I$100,4,FALSE)*RAND()*10</f>
        <v>6.3772650665468458</v>
      </c>
    </row>
    <row r="149" spans="1:7" x14ac:dyDescent="0.25">
      <c r="A149">
        <v>5</v>
      </c>
      <c r="B149" t="s">
        <v>848</v>
      </c>
      <c r="C149">
        <v>5</v>
      </c>
      <c r="D149" t="str">
        <f>VLOOKUP(A149,npiportfolio!$A$1:$B$100,2,FALSE)</f>
        <v>schools, bar/restaurants, non essential businesses closed, quarantine for most vulnerable</v>
      </c>
      <c r="E149" s="7">
        <f ca="1">VLOOKUP($A149,npiportfolio!$A$1:$I$100,4,FALSE)*RAND()*10</f>
        <v>20.349889096779012</v>
      </c>
      <c r="F149" s="7">
        <f ca="1">VLOOKUP($A149,npiportfolio!$A$1:$I$100,4,FALSE)*RAND()*10</f>
        <v>33.890787962613231</v>
      </c>
      <c r="G149" s="7">
        <f ca="1">VLOOKUP($A149,npiportfolio!$A$1:$I$100,4,FALSE)*RAND()*10</f>
        <v>14.930961830423048</v>
      </c>
    </row>
    <row r="150" spans="1:7" x14ac:dyDescent="0.25">
      <c r="A150">
        <v>6</v>
      </c>
      <c r="B150" t="s">
        <v>848</v>
      </c>
      <c r="C150">
        <v>5</v>
      </c>
      <c r="D150" t="str">
        <f>VLOOKUP(A150,npiportfolio!$A$1:$B$100,2,FALSE)</f>
        <v>schools, bar/restaurants, non essential businesses closed, quarantine for all</v>
      </c>
      <c r="E150" s="7">
        <f ca="1">VLOOKUP($A150,npiportfolio!$A$1:$I$100,4,FALSE)*RAND()*10</f>
        <v>3.0508964928133264</v>
      </c>
      <c r="F150" s="7">
        <f ca="1">VLOOKUP($A150,npiportfolio!$A$1:$I$100,4,FALSE)*RAND()*10</f>
        <v>39.910519898710234</v>
      </c>
      <c r="G150" s="7">
        <f ca="1">VLOOKUP($A150,npiportfolio!$A$1:$I$100,4,FALSE)*RAND()*10</f>
        <v>47.127446441433435</v>
      </c>
    </row>
    <row r="151" spans="1:7" x14ac:dyDescent="0.25">
      <c r="A151">
        <v>7</v>
      </c>
      <c r="B151" t="s">
        <v>848</v>
      </c>
      <c r="C151">
        <v>5</v>
      </c>
      <c r="D151" t="str">
        <f>VLOOKUP(A151,npiportfolio!$A$1:$B$100,2,FALSE)</f>
        <v>new normal after schools closing</v>
      </c>
      <c r="E151" s="7">
        <f ca="1">VLOOKUP($A151,npiportfolio!$A$1:$I$100,4,FALSE)*RAND()*10</f>
        <v>5.0934427062452725</v>
      </c>
      <c r="F151" s="7">
        <f ca="1">VLOOKUP($A151,npiportfolio!$A$1:$I$100,4,FALSE)*RAND()*10</f>
        <v>4.9062975497765233</v>
      </c>
      <c r="G151" s="7">
        <f ca="1">VLOOKUP($A151,npiportfolio!$A$1:$I$100,4,FALSE)*RAND()*10</f>
        <v>9.0288247960880739</v>
      </c>
    </row>
    <row r="152" spans="1:7" x14ac:dyDescent="0.25">
      <c r="A152">
        <v>8</v>
      </c>
      <c r="B152" t="s">
        <v>848</v>
      </c>
      <c r="C152">
        <v>5</v>
      </c>
      <c r="D152" t="str">
        <f>VLOOKUP(A152,npiportfolio!$A$1:$B$100,2,FALSE)</f>
        <v>new normal after schools, bar/restaurants closed</v>
      </c>
      <c r="E152" s="7">
        <f ca="1">VLOOKUP($A152,npiportfolio!$A$1:$I$100,4,FALSE)*RAND()*10</f>
        <v>14.925033602157212</v>
      </c>
      <c r="F152" s="7">
        <f ca="1">VLOOKUP($A152,npiportfolio!$A$1:$I$100,4,FALSE)*RAND()*10</f>
        <v>14.004947911366852</v>
      </c>
      <c r="G152" s="7">
        <f ca="1">VLOOKUP($A152,npiportfolio!$A$1:$I$100,4,FALSE)*RAND()*10</f>
        <v>5.8120792414608147</v>
      </c>
    </row>
    <row r="153" spans="1:7" x14ac:dyDescent="0.25">
      <c r="A153">
        <v>9</v>
      </c>
      <c r="B153" t="s">
        <v>848</v>
      </c>
      <c r="C153">
        <v>5</v>
      </c>
      <c r="D153" t="str">
        <f>VLOOKUP(A153,npiportfolio!$A$1:$B$100,2,FALSE)</f>
        <v>new normal after schools, bar/restaurants, non essential businesses closed</v>
      </c>
      <c r="E153" s="7">
        <f ca="1">VLOOKUP($A153,npiportfolio!$A$1:$I$100,4,FALSE)*RAND()*10</f>
        <v>3.9895099681475377</v>
      </c>
      <c r="F153" s="7">
        <f ca="1">VLOOKUP($A153,npiportfolio!$A$1:$I$100,4,FALSE)*RAND()*10</f>
        <v>10.995954364947885</v>
      </c>
      <c r="G153" s="7">
        <f ca="1">VLOOKUP($A153,npiportfolio!$A$1:$I$100,4,FALSE)*RAND()*10</f>
        <v>29.389060007217537</v>
      </c>
    </row>
    <row r="154" spans="1:7" x14ac:dyDescent="0.25">
      <c r="A154">
        <v>10</v>
      </c>
      <c r="B154" t="s">
        <v>848</v>
      </c>
      <c r="C154">
        <v>5</v>
      </c>
      <c r="D154" t="str">
        <f>VLOOKUP(A154,npiportfolio!$A$1:$B$100,2,FALSE)</f>
        <v>new normal after schools, bar/restaurants, non essential businesses closed, quarantine for most vulnerable</v>
      </c>
      <c r="E154" s="7">
        <f ca="1">VLOOKUP($A154,npiportfolio!$A$1:$I$100,4,FALSE)*RAND()*10</f>
        <v>14.908923364661607</v>
      </c>
      <c r="F154" s="7">
        <f ca="1">VLOOKUP($A154,npiportfolio!$A$1:$I$100,4,FALSE)*RAND()*10</f>
        <v>6.1755723435247756</v>
      </c>
      <c r="G154" s="7">
        <f ca="1">VLOOKUP($A154,npiportfolio!$A$1:$I$100,4,FALSE)*RAND()*10</f>
        <v>24.098246172344183</v>
      </c>
    </row>
    <row r="155" spans="1:7" x14ac:dyDescent="0.25">
      <c r="A155">
        <v>11</v>
      </c>
      <c r="B155" t="s">
        <v>848</v>
      </c>
      <c r="C155">
        <v>5</v>
      </c>
      <c r="D155" t="str">
        <f>VLOOKUP(A155,npiportfolio!$A$1:$B$100,2,FALSE)</f>
        <v>new normal after schools, bar/restaurants, non essential businesses closed, quarantine for all</v>
      </c>
      <c r="E155" s="7">
        <f ca="1">VLOOKUP($A155,npiportfolio!$A$1:$I$100,4,FALSE)*RAND()*10</f>
        <v>25.61926013510174</v>
      </c>
      <c r="F155" s="7">
        <f ca="1">VLOOKUP($A155,npiportfolio!$A$1:$I$100,4,FALSE)*RAND()*10</f>
        <v>46.994158926544991</v>
      </c>
      <c r="G155" s="7">
        <f ca="1">VLOOKUP($A155,npiportfolio!$A$1:$I$100,4,FALSE)*RAND()*10</f>
        <v>22.130377387005005</v>
      </c>
    </row>
    <row r="156" spans="1:7" x14ac:dyDescent="0.25">
      <c r="A156">
        <v>1</v>
      </c>
      <c r="B156" t="s">
        <v>849</v>
      </c>
      <c r="C156">
        <v>5</v>
      </c>
      <c r="D156" t="str">
        <f>VLOOKUP(A156,npiportfolio!$A$1:$B$100,2,FALSE)</f>
        <v>no Interventions</v>
      </c>
      <c r="E156" s="7">
        <f ca="1">VLOOKUP($A156,npiportfolio!$A$1:$I$100,4,FALSE)*RAND()*10</f>
        <v>0</v>
      </c>
      <c r="F156" s="7">
        <f ca="1">VLOOKUP($A156,npiportfolio!$A$1:$I$100,4,FALSE)*RAND()*10</f>
        <v>0</v>
      </c>
      <c r="G156" s="7">
        <f ca="1">VLOOKUP($A156,npiportfolio!$A$1:$I$100,4,FALSE)*RAND()*10</f>
        <v>0</v>
      </c>
    </row>
    <row r="157" spans="1:7" x14ac:dyDescent="0.25">
      <c r="A157">
        <v>2</v>
      </c>
      <c r="B157" t="s">
        <v>849</v>
      </c>
      <c r="C157">
        <v>5</v>
      </c>
      <c r="D157" t="str">
        <f>VLOOKUP(A157,npiportfolio!$A$1:$B$100,2,FALSE)</f>
        <v>schools closing</v>
      </c>
      <c r="E157" s="7">
        <f ca="1">VLOOKUP($A157,npiportfolio!$A$1:$I$100,4,FALSE)*RAND()*10</f>
        <v>8.7561338613667026</v>
      </c>
      <c r="F157" s="7">
        <f ca="1">VLOOKUP($A157,npiportfolio!$A$1:$I$100,4,FALSE)*RAND()*10</f>
        <v>9.3257078566753613</v>
      </c>
      <c r="G157" s="7">
        <f ca="1">VLOOKUP($A157,npiportfolio!$A$1:$I$100,4,FALSE)*RAND()*10</f>
        <v>2.4150193347507365</v>
      </c>
    </row>
    <row r="158" spans="1:7" x14ac:dyDescent="0.25">
      <c r="A158">
        <v>3</v>
      </c>
      <c r="B158" t="s">
        <v>849</v>
      </c>
      <c r="C158">
        <v>5</v>
      </c>
      <c r="D158" t="str">
        <f>VLOOKUP(A158,npiportfolio!$A$1:$B$100,2,FALSE)</f>
        <v>schools, bar/restaurants closed</v>
      </c>
      <c r="E158" s="7">
        <f ca="1">VLOOKUP($A158,npiportfolio!$A$1:$I$100,4,FALSE)*RAND()*10</f>
        <v>6.0077345888885336</v>
      </c>
      <c r="F158" s="7">
        <f ca="1">VLOOKUP($A158,npiportfolio!$A$1:$I$100,4,FALSE)*RAND()*10</f>
        <v>6.9436034459478453</v>
      </c>
      <c r="G158" s="7">
        <f ca="1">VLOOKUP($A158,npiportfolio!$A$1:$I$100,4,FALSE)*RAND()*10</f>
        <v>19.420988651518233</v>
      </c>
    </row>
    <row r="159" spans="1:7" x14ac:dyDescent="0.25">
      <c r="A159">
        <v>4</v>
      </c>
      <c r="B159" t="s">
        <v>849</v>
      </c>
      <c r="C159">
        <v>5</v>
      </c>
      <c r="D159" t="str">
        <f>VLOOKUP(A159,npiportfolio!$A$1:$B$100,2,FALSE)</f>
        <v>schools, bar/restaurants, non essential businesses closed</v>
      </c>
      <c r="E159" s="7">
        <f ca="1">VLOOKUP($A159,npiportfolio!$A$1:$I$100,4,FALSE)*RAND()*10</f>
        <v>24.740459157029534</v>
      </c>
      <c r="F159" s="7">
        <f ca="1">VLOOKUP($A159,npiportfolio!$A$1:$I$100,4,FALSE)*RAND()*10</f>
        <v>12.396373689010217</v>
      </c>
      <c r="G159" s="7">
        <f ca="1">VLOOKUP($A159,npiportfolio!$A$1:$I$100,4,FALSE)*RAND()*10</f>
        <v>22.726369631381843</v>
      </c>
    </row>
    <row r="160" spans="1:7" x14ac:dyDescent="0.25">
      <c r="A160">
        <v>5</v>
      </c>
      <c r="B160" t="s">
        <v>849</v>
      </c>
      <c r="C160">
        <v>5</v>
      </c>
      <c r="D160" t="str">
        <f>VLOOKUP(A160,npiportfolio!$A$1:$B$100,2,FALSE)</f>
        <v>schools, bar/restaurants, non essential businesses closed, quarantine for most vulnerable</v>
      </c>
      <c r="E160" s="7">
        <f ca="1">VLOOKUP($A160,npiportfolio!$A$1:$I$100,4,FALSE)*RAND()*10</f>
        <v>23.220140138090844</v>
      </c>
      <c r="F160" s="7">
        <f ca="1">VLOOKUP($A160,npiportfolio!$A$1:$I$100,4,FALSE)*RAND()*10</f>
        <v>10.913590962599834</v>
      </c>
      <c r="G160" s="7">
        <f ca="1">VLOOKUP($A160,npiportfolio!$A$1:$I$100,4,FALSE)*RAND()*10</f>
        <v>9.6211000952175816</v>
      </c>
    </row>
    <row r="161" spans="1:7" x14ac:dyDescent="0.25">
      <c r="A161">
        <v>6</v>
      </c>
      <c r="B161" t="s">
        <v>849</v>
      </c>
      <c r="C161">
        <v>5</v>
      </c>
      <c r="D161" t="str">
        <f>VLOOKUP(A161,npiportfolio!$A$1:$B$100,2,FALSE)</f>
        <v>schools, bar/restaurants, non essential businesses closed, quarantine for all</v>
      </c>
      <c r="E161" s="7">
        <f ca="1">VLOOKUP($A161,npiportfolio!$A$1:$I$100,4,FALSE)*RAND()*10</f>
        <v>8.6922559653085099</v>
      </c>
      <c r="F161" s="7">
        <f ca="1">VLOOKUP($A161,npiportfolio!$A$1:$I$100,4,FALSE)*RAND()*10</f>
        <v>26.744895420347436</v>
      </c>
      <c r="G161" s="7">
        <f ca="1">VLOOKUP($A161,npiportfolio!$A$1:$I$100,4,FALSE)*RAND()*10</f>
        <v>13.443392165445228</v>
      </c>
    </row>
    <row r="162" spans="1:7" x14ac:dyDescent="0.25">
      <c r="A162">
        <v>7</v>
      </c>
      <c r="B162" t="s">
        <v>849</v>
      </c>
      <c r="C162">
        <v>5</v>
      </c>
      <c r="D162" t="str">
        <f>VLOOKUP(A162,npiportfolio!$A$1:$B$100,2,FALSE)</f>
        <v>new normal after schools closing</v>
      </c>
      <c r="E162" s="7">
        <f ca="1">VLOOKUP($A162,npiportfolio!$A$1:$I$100,4,FALSE)*RAND()*10</f>
        <v>6.2818395987355489</v>
      </c>
      <c r="F162" s="7">
        <f ca="1">VLOOKUP($A162,npiportfolio!$A$1:$I$100,4,FALSE)*RAND()*10</f>
        <v>0.20992271984642819</v>
      </c>
      <c r="G162" s="7">
        <f ca="1">VLOOKUP($A162,npiportfolio!$A$1:$I$100,4,FALSE)*RAND()*10</f>
        <v>1.0712901596981106</v>
      </c>
    </row>
    <row r="163" spans="1:7" x14ac:dyDescent="0.25">
      <c r="A163">
        <v>8</v>
      </c>
      <c r="B163" t="s">
        <v>849</v>
      </c>
      <c r="C163">
        <v>5</v>
      </c>
      <c r="D163" t="str">
        <f>VLOOKUP(A163,npiportfolio!$A$1:$B$100,2,FALSE)</f>
        <v>new normal after schools, bar/restaurants closed</v>
      </c>
      <c r="E163" s="7">
        <f ca="1">VLOOKUP($A163,npiportfolio!$A$1:$I$100,4,FALSE)*RAND()*10</f>
        <v>17.174895713802911</v>
      </c>
      <c r="F163" s="7">
        <f ca="1">VLOOKUP($A163,npiportfolio!$A$1:$I$100,4,FALSE)*RAND()*10</f>
        <v>11.668269873296069</v>
      </c>
      <c r="G163" s="7">
        <f ca="1">VLOOKUP($A163,npiportfolio!$A$1:$I$100,4,FALSE)*RAND()*10</f>
        <v>6.8069537292106075</v>
      </c>
    </row>
    <row r="164" spans="1:7" x14ac:dyDescent="0.25">
      <c r="A164">
        <v>9</v>
      </c>
      <c r="B164" t="s">
        <v>849</v>
      </c>
      <c r="C164">
        <v>5</v>
      </c>
      <c r="D164" t="str">
        <f>VLOOKUP(A164,npiportfolio!$A$1:$B$100,2,FALSE)</f>
        <v>new normal after schools, bar/restaurants, non essential businesses closed</v>
      </c>
      <c r="E164" s="7">
        <f ca="1">VLOOKUP($A164,npiportfolio!$A$1:$I$100,4,FALSE)*RAND()*10</f>
        <v>6.8269961787159179</v>
      </c>
      <c r="F164" s="7">
        <f ca="1">VLOOKUP($A164,npiportfolio!$A$1:$I$100,4,FALSE)*RAND()*10</f>
        <v>18.962082968590487</v>
      </c>
      <c r="G164" s="7">
        <f ca="1">VLOOKUP($A164,npiportfolio!$A$1:$I$100,4,FALSE)*RAND()*10</f>
        <v>6.1690048599926381</v>
      </c>
    </row>
    <row r="165" spans="1:7" x14ac:dyDescent="0.25">
      <c r="A165">
        <v>10</v>
      </c>
      <c r="B165" t="s">
        <v>849</v>
      </c>
      <c r="C165">
        <v>5</v>
      </c>
      <c r="D165" t="str">
        <f>VLOOKUP(A165,npiportfolio!$A$1:$B$100,2,FALSE)</f>
        <v>new normal after schools, bar/restaurants, non essential businesses closed, quarantine for most vulnerable</v>
      </c>
      <c r="E165" s="7">
        <f ca="1">VLOOKUP($A165,npiportfolio!$A$1:$I$100,4,FALSE)*RAND()*10</f>
        <v>35.128343461106539</v>
      </c>
      <c r="F165" s="7">
        <f ca="1">VLOOKUP($A165,npiportfolio!$A$1:$I$100,4,FALSE)*RAND()*10</f>
        <v>9.5884453188437657</v>
      </c>
      <c r="G165" s="7">
        <f ca="1">VLOOKUP($A165,npiportfolio!$A$1:$I$100,4,FALSE)*RAND()*10</f>
        <v>10.299324998748126</v>
      </c>
    </row>
    <row r="166" spans="1:7" x14ac:dyDescent="0.25">
      <c r="A166">
        <v>11</v>
      </c>
      <c r="B166" t="s">
        <v>849</v>
      </c>
      <c r="C166">
        <v>5</v>
      </c>
      <c r="D166" t="str">
        <f>VLOOKUP(A166,npiportfolio!$A$1:$B$100,2,FALSE)</f>
        <v>new normal after schools, bar/restaurants, non essential businesses closed, quarantine for all</v>
      </c>
      <c r="E166" s="7">
        <f ca="1">VLOOKUP($A166,npiportfolio!$A$1:$I$100,4,FALSE)*RAND()*10</f>
        <v>39.6890057569139</v>
      </c>
      <c r="F166" s="7">
        <f ca="1">VLOOKUP($A166,npiportfolio!$A$1:$I$100,4,FALSE)*RAND()*10</f>
        <v>33.104427182180331</v>
      </c>
      <c r="G166" s="7">
        <f ca="1">VLOOKUP($A166,npiportfolio!$A$1:$I$100,4,FALSE)*RAND()*10</f>
        <v>43.164736090456024</v>
      </c>
    </row>
    <row r="167" spans="1:7" x14ac:dyDescent="0.25">
      <c r="A167">
        <v>1</v>
      </c>
      <c r="B167" t="s">
        <v>847</v>
      </c>
      <c r="C167">
        <v>6</v>
      </c>
      <c r="D167" t="str">
        <f>VLOOKUP(A167,npiportfolio!$A$1:$B$100,2,FALSE)</f>
        <v>no Interventions</v>
      </c>
      <c r="E167" s="7">
        <f ca="1">VLOOKUP($A167,npiportfolio!$A$1:$I$100,4,FALSE)*RAND()*10</f>
        <v>0</v>
      </c>
      <c r="F167" s="7">
        <f ca="1">VLOOKUP($A167,npiportfolio!$A$1:$I$100,4,FALSE)*RAND()*10</f>
        <v>0</v>
      </c>
      <c r="G167" s="7">
        <f ca="1">VLOOKUP($A167,npiportfolio!$A$1:$I$100,4,FALSE)*RAND()*10</f>
        <v>0</v>
      </c>
    </row>
    <row r="168" spans="1:7" x14ac:dyDescent="0.25">
      <c r="A168">
        <v>2</v>
      </c>
      <c r="B168" t="s">
        <v>847</v>
      </c>
      <c r="C168">
        <v>6</v>
      </c>
      <c r="D168" t="str">
        <f>VLOOKUP(A168,npiportfolio!$A$1:$B$100,2,FALSE)</f>
        <v>schools closing</v>
      </c>
      <c r="E168" s="7">
        <f ca="1">VLOOKUP($A168,npiportfolio!$A$1:$I$100,4,FALSE)*RAND()*10</f>
        <v>3.2444104291806877</v>
      </c>
      <c r="F168" s="7">
        <f ca="1">VLOOKUP($A168,npiportfolio!$A$1:$I$100,4,FALSE)*RAND()*10</f>
        <v>7.7102543150369733</v>
      </c>
      <c r="G168" s="7">
        <f ca="1">VLOOKUP($A168,npiportfolio!$A$1:$I$100,4,FALSE)*RAND()*10</f>
        <v>8.5789781210944334</v>
      </c>
    </row>
    <row r="169" spans="1:7" x14ac:dyDescent="0.25">
      <c r="A169">
        <v>3</v>
      </c>
      <c r="B169" t="s">
        <v>847</v>
      </c>
      <c r="C169">
        <v>6</v>
      </c>
      <c r="D169" t="str">
        <f>VLOOKUP(A169,npiportfolio!$A$1:$B$100,2,FALSE)</f>
        <v>schools, bar/restaurants closed</v>
      </c>
      <c r="E169" s="7">
        <f ca="1">VLOOKUP($A169,npiportfolio!$A$1:$I$100,4,FALSE)*RAND()*10</f>
        <v>11.594501554815263</v>
      </c>
      <c r="F169" s="7">
        <f ca="1">VLOOKUP($A169,npiportfolio!$A$1:$I$100,4,FALSE)*RAND()*10</f>
        <v>12.883688405264898</v>
      </c>
      <c r="G169" s="7">
        <f ca="1">VLOOKUP($A169,npiportfolio!$A$1:$I$100,4,FALSE)*RAND()*10</f>
        <v>11.230918352687613</v>
      </c>
    </row>
    <row r="170" spans="1:7" x14ac:dyDescent="0.25">
      <c r="A170">
        <v>4</v>
      </c>
      <c r="B170" t="s">
        <v>847</v>
      </c>
      <c r="C170">
        <v>6</v>
      </c>
      <c r="D170" t="str">
        <f>VLOOKUP(A170,npiportfolio!$A$1:$B$100,2,FALSE)</f>
        <v>schools, bar/restaurants, non essential businesses closed</v>
      </c>
      <c r="E170" s="7">
        <f ca="1">VLOOKUP($A170,npiportfolio!$A$1:$I$100,4,FALSE)*RAND()*10</f>
        <v>12.501670030461</v>
      </c>
      <c r="F170" s="7">
        <f ca="1">VLOOKUP($A170,npiportfolio!$A$1:$I$100,4,FALSE)*RAND()*10</f>
        <v>11.037669998040208</v>
      </c>
      <c r="G170" s="7">
        <f ca="1">VLOOKUP($A170,npiportfolio!$A$1:$I$100,4,FALSE)*RAND()*10</f>
        <v>22.074883634956798</v>
      </c>
    </row>
    <row r="171" spans="1:7" x14ac:dyDescent="0.25">
      <c r="A171">
        <v>5</v>
      </c>
      <c r="B171" t="s">
        <v>847</v>
      </c>
      <c r="C171">
        <v>6</v>
      </c>
      <c r="D171" t="str">
        <f>VLOOKUP(A171,npiportfolio!$A$1:$B$100,2,FALSE)</f>
        <v>schools, bar/restaurants, non essential businesses closed, quarantine for most vulnerable</v>
      </c>
      <c r="E171" s="7">
        <f ca="1">VLOOKUP($A171,npiportfolio!$A$1:$I$100,4,FALSE)*RAND()*10</f>
        <v>20.682330810436952</v>
      </c>
      <c r="F171" s="7">
        <f ca="1">VLOOKUP($A171,npiportfolio!$A$1:$I$100,4,FALSE)*RAND()*10</f>
        <v>9.8471240279532246</v>
      </c>
      <c r="G171" s="7">
        <f ca="1">VLOOKUP($A171,npiportfolio!$A$1:$I$100,4,FALSE)*RAND()*10</f>
        <v>28.563925601456496</v>
      </c>
    </row>
    <row r="172" spans="1:7" x14ac:dyDescent="0.25">
      <c r="A172">
        <v>6</v>
      </c>
      <c r="B172" t="s">
        <v>847</v>
      </c>
      <c r="C172">
        <v>6</v>
      </c>
      <c r="D172" t="str">
        <f>VLOOKUP(A172,npiportfolio!$A$1:$B$100,2,FALSE)</f>
        <v>schools, bar/restaurants, non essential businesses closed, quarantine for all</v>
      </c>
      <c r="E172" s="7">
        <f ca="1">VLOOKUP($A172,npiportfolio!$A$1:$I$100,4,FALSE)*RAND()*10</f>
        <v>19.164569106735307</v>
      </c>
      <c r="F172" s="7">
        <f ca="1">VLOOKUP($A172,npiportfolio!$A$1:$I$100,4,FALSE)*RAND()*10</f>
        <v>5.2771197893283777</v>
      </c>
      <c r="G172" s="7">
        <f ca="1">VLOOKUP($A172,npiportfolio!$A$1:$I$100,4,FALSE)*RAND()*10</f>
        <v>16.026255022649504</v>
      </c>
    </row>
    <row r="173" spans="1:7" x14ac:dyDescent="0.25">
      <c r="A173">
        <v>7</v>
      </c>
      <c r="B173" t="s">
        <v>847</v>
      </c>
      <c r="C173">
        <v>6</v>
      </c>
      <c r="D173" t="str">
        <f>VLOOKUP(A173,npiportfolio!$A$1:$B$100,2,FALSE)</f>
        <v>new normal after schools closing</v>
      </c>
      <c r="E173" s="7">
        <f ca="1">VLOOKUP($A173,npiportfolio!$A$1:$I$100,4,FALSE)*RAND()*10</f>
        <v>7.4108737203685919</v>
      </c>
      <c r="F173" s="7">
        <f ca="1">VLOOKUP($A173,npiportfolio!$A$1:$I$100,4,FALSE)*RAND()*10</f>
        <v>1.7001084437312997</v>
      </c>
      <c r="G173" s="7">
        <f ca="1">VLOOKUP($A173,npiportfolio!$A$1:$I$100,4,FALSE)*RAND()*10</f>
        <v>4.5746094623099411</v>
      </c>
    </row>
    <row r="174" spans="1:7" x14ac:dyDescent="0.25">
      <c r="A174">
        <v>8</v>
      </c>
      <c r="B174" t="s">
        <v>847</v>
      </c>
      <c r="C174">
        <v>6</v>
      </c>
      <c r="D174" t="str">
        <f>VLOOKUP(A174,npiportfolio!$A$1:$B$100,2,FALSE)</f>
        <v>new normal after schools, bar/restaurants closed</v>
      </c>
      <c r="E174" s="7">
        <f ca="1">VLOOKUP($A174,npiportfolio!$A$1:$I$100,4,FALSE)*RAND()*10</f>
        <v>2.8764288795803172</v>
      </c>
      <c r="F174" s="7">
        <f ca="1">VLOOKUP($A174,npiportfolio!$A$1:$I$100,4,FALSE)*RAND()*10</f>
        <v>3.0704359350102184E-2</v>
      </c>
      <c r="G174" s="7">
        <f ca="1">VLOOKUP($A174,npiportfolio!$A$1:$I$100,4,FALSE)*RAND()*10</f>
        <v>9.8152124487604908E-3</v>
      </c>
    </row>
    <row r="175" spans="1:7" x14ac:dyDescent="0.25">
      <c r="A175">
        <v>9</v>
      </c>
      <c r="B175" t="s">
        <v>847</v>
      </c>
      <c r="C175">
        <v>6</v>
      </c>
      <c r="D175" t="str">
        <f>VLOOKUP(A175,npiportfolio!$A$1:$B$100,2,FALSE)</f>
        <v>new normal after schools, bar/restaurants, non essential businesses closed</v>
      </c>
      <c r="E175" s="7">
        <f ca="1">VLOOKUP($A175,npiportfolio!$A$1:$I$100,4,FALSE)*RAND()*10</f>
        <v>21.215303299797277</v>
      </c>
      <c r="F175" s="7">
        <f ca="1">VLOOKUP($A175,npiportfolio!$A$1:$I$100,4,FALSE)*RAND()*10</f>
        <v>29.527444191677343</v>
      </c>
      <c r="G175" s="7">
        <f ca="1">VLOOKUP($A175,npiportfolio!$A$1:$I$100,4,FALSE)*RAND()*10</f>
        <v>0.45137149064966575</v>
      </c>
    </row>
    <row r="176" spans="1:7" x14ac:dyDescent="0.25">
      <c r="A176">
        <v>10</v>
      </c>
      <c r="B176" t="s">
        <v>847</v>
      </c>
      <c r="C176">
        <v>6</v>
      </c>
      <c r="D176" t="str">
        <f>VLOOKUP(A176,npiportfolio!$A$1:$B$100,2,FALSE)</f>
        <v>new normal after schools, bar/restaurants, non essential businesses closed, quarantine for most vulnerable</v>
      </c>
      <c r="E176" s="7">
        <f ca="1">VLOOKUP($A176,npiportfolio!$A$1:$I$100,4,FALSE)*RAND()*10</f>
        <v>22.834897586712867</v>
      </c>
      <c r="F176" s="7">
        <f ca="1">VLOOKUP($A176,npiportfolio!$A$1:$I$100,4,FALSE)*RAND()*10</f>
        <v>37.669644540702436</v>
      </c>
      <c r="G176" s="7">
        <f ca="1">VLOOKUP($A176,npiportfolio!$A$1:$I$100,4,FALSE)*RAND()*10</f>
        <v>27.649074027950412</v>
      </c>
    </row>
    <row r="177" spans="1:7" x14ac:dyDescent="0.25">
      <c r="A177">
        <v>11</v>
      </c>
      <c r="B177" t="s">
        <v>847</v>
      </c>
      <c r="C177">
        <v>6</v>
      </c>
      <c r="D177" t="str">
        <f>VLOOKUP(A177,npiportfolio!$A$1:$B$100,2,FALSE)</f>
        <v>new normal after schools, bar/restaurants, non essential businesses closed, quarantine for all</v>
      </c>
      <c r="E177" s="7">
        <f ca="1">VLOOKUP($A177,npiportfolio!$A$1:$I$100,4,FALSE)*RAND()*10</f>
        <v>45.00586990705807</v>
      </c>
      <c r="F177" s="7">
        <f ca="1">VLOOKUP($A177,npiportfolio!$A$1:$I$100,4,FALSE)*RAND()*10</f>
        <v>48.347765941932764</v>
      </c>
      <c r="G177" s="7">
        <f ca="1">VLOOKUP($A177,npiportfolio!$A$1:$I$100,4,FALSE)*RAND()*10</f>
        <v>25.022180837170698</v>
      </c>
    </row>
    <row r="178" spans="1:7" x14ac:dyDescent="0.25">
      <c r="A178">
        <v>1</v>
      </c>
      <c r="B178" t="s">
        <v>848</v>
      </c>
      <c r="C178">
        <v>6</v>
      </c>
      <c r="D178" t="str">
        <f>VLOOKUP(A178,npiportfolio!$A$1:$B$100,2,FALSE)</f>
        <v>no Interventions</v>
      </c>
      <c r="E178" s="7">
        <f ca="1">VLOOKUP($A178,npiportfolio!$A$1:$I$100,4,FALSE)*RAND()*10</f>
        <v>0</v>
      </c>
      <c r="F178" s="7">
        <f ca="1">VLOOKUP($A178,npiportfolio!$A$1:$I$100,4,FALSE)*RAND()*10</f>
        <v>0</v>
      </c>
      <c r="G178" s="7">
        <f ca="1">VLOOKUP($A178,npiportfolio!$A$1:$I$100,4,FALSE)*RAND()*10</f>
        <v>0</v>
      </c>
    </row>
    <row r="179" spans="1:7" x14ac:dyDescent="0.25">
      <c r="A179">
        <v>2</v>
      </c>
      <c r="B179" t="s">
        <v>848</v>
      </c>
      <c r="C179">
        <v>6</v>
      </c>
      <c r="D179" t="str">
        <f>VLOOKUP(A179,npiportfolio!$A$1:$B$100,2,FALSE)</f>
        <v>schools closing</v>
      </c>
      <c r="E179" s="7">
        <f ca="1">VLOOKUP($A179,npiportfolio!$A$1:$I$100,4,FALSE)*RAND()*10</f>
        <v>6.474255927583811</v>
      </c>
      <c r="F179" s="7">
        <f ca="1">VLOOKUP($A179,npiportfolio!$A$1:$I$100,4,FALSE)*RAND()*10</f>
        <v>5.1864589991986607</v>
      </c>
      <c r="G179" s="7">
        <f ca="1">VLOOKUP($A179,npiportfolio!$A$1:$I$100,4,FALSE)*RAND()*10</f>
        <v>7.1036130658638328</v>
      </c>
    </row>
    <row r="180" spans="1:7" x14ac:dyDescent="0.25">
      <c r="A180">
        <v>3</v>
      </c>
      <c r="B180" t="s">
        <v>848</v>
      </c>
      <c r="C180">
        <v>6</v>
      </c>
      <c r="D180" t="str">
        <f>VLOOKUP(A180,npiportfolio!$A$1:$B$100,2,FALSE)</f>
        <v>schools, bar/restaurants closed</v>
      </c>
      <c r="E180" s="7">
        <f ca="1">VLOOKUP($A180,npiportfolio!$A$1:$I$100,4,FALSE)*RAND()*10</f>
        <v>15.754522411744185</v>
      </c>
      <c r="F180" s="7">
        <f ca="1">VLOOKUP($A180,npiportfolio!$A$1:$I$100,4,FALSE)*RAND()*10</f>
        <v>16.22143973071832</v>
      </c>
      <c r="G180" s="7">
        <f ca="1">VLOOKUP($A180,npiportfolio!$A$1:$I$100,4,FALSE)*RAND()*10</f>
        <v>6.3269727508784213</v>
      </c>
    </row>
    <row r="181" spans="1:7" x14ac:dyDescent="0.25">
      <c r="A181">
        <v>4</v>
      </c>
      <c r="B181" t="s">
        <v>848</v>
      </c>
      <c r="C181">
        <v>6</v>
      </c>
      <c r="D181" t="str">
        <f>VLOOKUP(A181,npiportfolio!$A$1:$B$100,2,FALSE)</f>
        <v>schools, bar/restaurants, non essential businesses closed</v>
      </c>
      <c r="E181" s="7">
        <f ca="1">VLOOKUP($A181,npiportfolio!$A$1:$I$100,4,FALSE)*RAND()*10</f>
        <v>1.0487112126177567</v>
      </c>
      <c r="F181" s="7">
        <f ca="1">VLOOKUP($A181,npiportfolio!$A$1:$I$100,4,FALSE)*RAND()*10</f>
        <v>20.071827214452533</v>
      </c>
      <c r="G181" s="7">
        <f ca="1">VLOOKUP($A181,npiportfolio!$A$1:$I$100,4,FALSE)*RAND()*10</f>
        <v>5.3355494676864819</v>
      </c>
    </row>
    <row r="182" spans="1:7" x14ac:dyDescent="0.25">
      <c r="A182">
        <v>5</v>
      </c>
      <c r="B182" t="s">
        <v>848</v>
      </c>
      <c r="C182">
        <v>6</v>
      </c>
      <c r="D182" t="str">
        <f>VLOOKUP(A182,npiportfolio!$A$1:$B$100,2,FALSE)</f>
        <v>schools, bar/restaurants, non essential businesses closed, quarantine for most vulnerable</v>
      </c>
      <c r="E182" s="7">
        <f ca="1">VLOOKUP($A182,npiportfolio!$A$1:$I$100,4,FALSE)*RAND()*10</f>
        <v>17.312610815988386</v>
      </c>
      <c r="F182" s="7">
        <f ca="1">VLOOKUP($A182,npiportfolio!$A$1:$I$100,4,FALSE)*RAND()*10</f>
        <v>5.8435627902881881</v>
      </c>
      <c r="G182" s="7">
        <f ca="1">VLOOKUP($A182,npiportfolio!$A$1:$I$100,4,FALSE)*RAND()*10</f>
        <v>3.207803481889151</v>
      </c>
    </row>
    <row r="183" spans="1:7" x14ac:dyDescent="0.25">
      <c r="A183">
        <v>6</v>
      </c>
      <c r="B183" t="s">
        <v>848</v>
      </c>
      <c r="C183">
        <v>6</v>
      </c>
      <c r="D183" t="str">
        <f>VLOOKUP(A183,npiportfolio!$A$1:$B$100,2,FALSE)</f>
        <v>schools, bar/restaurants, non essential businesses closed, quarantine for all</v>
      </c>
      <c r="E183" s="7">
        <f ca="1">VLOOKUP($A183,npiportfolio!$A$1:$I$100,4,FALSE)*RAND()*10</f>
        <v>43.835265046328303</v>
      </c>
      <c r="F183" s="7">
        <f ca="1">VLOOKUP($A183,npiportfolio!$A$1:$I$100,4,FALSE)*RAND()*10</f>
        <v>36.379494099747554</v>
      </c>
      <c r="G183" s="7">
        <f ca="1">VLOOKUP($A183,npiportfolio!$A$1:$I$100,4,FALSE)*RAND()*10</f>
        <v>33.888291764121171</v>
      </c>
    </row>
    <row r="184" spans="1:7" x14ac:dyDescent="0.25">
      <c r="A184">
        <v>7</v>
      </c>
      <c r="B184" t="s">
        <v>848</v>
      </c>
      <c r="C184">
        <v>6</v>
      </c>
      <c r="D184" t="str">
        <f>VLOOKUP(A184,npiportfolio!$A$1:$B$100,2,FALSE)</f>
        <v>new normal after schools closing</v>
      </c>
      <c r="E184" s="7">
        <f ca="1">VLOOKUP($A184,npiportfolio!$A$1:$I$100,4,FALSE)*RAND()*10</f>
        <v>1.4255139060487876</v>
      </c>
      <c r="F184" s="7">
        <f ca="1">VLOOKUP($A184,npiportfolio!$A$1:$I$100,4,FALSE)*RAND()*10</f>
        <v>8.3766760497082799</v>
      </c>
      <c r="G184" s="7">
        <f ca="1">VLOOKUP($A184,npiportfolio!$A$1:$I$100,4,FALSE)*RAND()*10</f>
        <v>6.3362103152566505</v>
      </c>
    </row>
    <row r="185" spans="1:7" x14ac:dyDescent="0.25">
      <c r="A185">
        <v>8</v>
      </c>
      <c r="B185" t="s">
        <v>848</v>
      </c>
      <c r="C185">
        <v>6</v>
      </c>
      <c r="D185" t="str">
        <f>VLOOKUP(A185,npiportfolio!$A$1:$B$100,2,FALSE)</f>
        <v>new normal after schools, bar/restaurants closed</v>
      </c>
      <c r="E185" s="7">
        <f ca="1">VLOOKUP($A185,npiportfolio!$A$1:$I$100,4,FALSE)*RAND()*10</f>
        <v>18.892688084520564</v>
      </c>
      <c r="F185" s="7">
        <f ca="1">VLOOKUP($A185,npiportfolio!$A$1:$I$100,4,FALSE)*RAND()*10</f>
        <v>6.5069036774747939</v>
      </c>
      <c r="G185" s="7">
        <f ca="1">VLOOKUP($A185,npiportfolio!$A$1:$I$100,4,FALSE)*RAND()*10</f>
        <v>6.9772970867227935</v>
      </c>
    </row>
    <row r="186" spans="1:7" x14ac:dyDescent="0.25">
      <c r="A186">
        <v>9</v>
      </c>
      <c r="B186" t="s">
        <v>848</v>
      </c>
      <c r="C186">
        <v>6</v>
      </c>
      <c r="D186" t="str">
        <f>VLOOKUP(A186,npiportfolio!$A$1:$B$100,2,FALSE)</f>
        <v>new normal after schools, bar/restaurants, non essential businesses closed</v>
      </c>
      <c r="E186" s="7">
        <f ca="1">VLOOKUP($A186,npiportfolio!$A$1:$I$100,4,FALSE)*RAND()*10</f>
        <v>1.8019816406212974</v>
      </c>
      <c r="F186" s="7">
        <f ca="1">VLOOKUP($A186,npiportfolio!$A$1:$I$100,4,FALSE)*RAND()*10</f>
        <v>9.4836254660121444</v>
      </c>
      <c r="G186" s="7">
        <f ca="1">VLOOKUP($A186,npiportfolio!$A$1:$I$100,4,FALSE)*RAND()*10</f>
        <v>23.525398795998129</v>
      </c>
    </row>
    <row r="187" spans="1:7" x14ac:dyDescent="0.25">
      <c r="A187">
        <v>10</v>
      </c>
      <c r="B187" t="s">
        <v>848</v>
      </c>
      <c r="C187">
        <v>6</v>
      </c>
      <c r="D187" t="str">
        <f>VLOOKUP(A187,npiportfolio!$A$1:$B$100,2,FALSE)</f>
        <v>new normal after schools, bar/restaurants, non essential businesses closed, quarantine for most vulnerable</v>
      </c>
      <c r="E187" s="7">
        <f ca="1">VLOOKUP($A187,npiportfolio!$A$1:$I$100,4,FALSE)*RAND()*10</f>
        <v>39.061828793238604</v>
      </c>
      <c r="F187" s="7">
        <f ca="1">VLOOKUP($A187,npiportfolio!$A$1:$I$100,4,FALSE)*RAND()*10</f>
        <v>4.0851999220719648</v>
      </c>
      <c r="G187" s="7">
        <f ca="1">VLOOKUP($A187,npiportfolio!$A$1:$I$100,4,FALSE)*RAND()*10</f>
        <v>38.98143867400848</v>
      </c>
    </row>
    <row r="188" spans="1:7" x14ac:dyDescent="0.25">
      <c r="A188">
        <v>11</v>
      </c>
      <c r="B188" t="s">
        <v>848</v>
      </c>
      <c r="C188">
        <v>6</v>
      </c>
      <c r="D188" t="str">
        <f>VLOOKUP(A188,npiportfolio!$A$1:$B$100,2,FALSE)</f>
        <v>new normal after schools, bar/restaurants, non essential businesses closed, quarantine for all</v>
      </c>
      <c r="E188" s="7">
        <f ca="1">VLOOKUP($A188,npiportfolio!$A$1:$I$100,4,FALSE)*RAND()*10</f>
        <v>4.9244090294049965</v>
      </c>
      <c r="F188" s="7">
        <f ca="1">VLOOKUP($A188,npiportfolio!$A$1:$I$100,4,FALSE)*RAND()*10</f>
        <v>26.182732793227174</v>
      </c>
      <c r="G188" s="7">
        <f ca="1">VLOOKUP($A188,npiportfolio!$A$1:$I$100,4,FALSE)*RAND()*10</f>
        <v>23.747997092266409</v>
      </c>
    </row>
    <row r="189" spans="1:7" x14ac:dyDescent="0.25">
      <c r="A189">
        <v>1</v>
      </c>
      <c r="B189" t="s">
        <v>849</v>
      </c>
      <c r="C189">
        <v>6</v>
      </c>
      <c r="D189" t="str">
        <f>VLOOKUP(A189,npiportfolio!$A$1:$B$100,2,FALSE)</f>
        <v>no Interventions</v>
      </c>
      <c r="E189" s="7">
        <f ca="1">VLOOKUP($A189,npiportfolio!$A$1:$I$100,4,FALSE)*RAND()*10</f>
        <v>0</v>
      </c>
      <c r="F189" s="7">
        <f ca="1">VLOOKUP($A189,npiportfolio!$A$1:$I$100,4,FALSE)*RAND()*10</f>
        <v>0</v>
      </c>
      <c r="G189" s="7">
        <f ca="1">VLOOKUP($A189,npiportfolio!$A$1:$I$100,4,FALSE)*RAND()*10</f>
        <v>0</v>
      </c>
    </row>
    <row r="190" spans="1:7" x14ac:dyDescent="0.25">
      <c r="A190">
        <v>2</v>
      </c>
      <c r="B190" t="s">
        <v>849</v>
      </c>
      <c r="C190">
        <v>6</v>
      </c>
      <c r="D190" t="str">
        <f>VLOOKUP(A190,npiportfolio!$A$1:$B$100,2,FALSE)</f>
        <v>schools closing</v>
      </c>
      <c r="E190" s="7">
        <f ca="1">VLOOKUP($A190,npiportfolio!$A$1:$I$100,4,FALSE)*RAND()*10</f>
        <v>3.9896134403693262</v>
      </c>
      <c r="F190" s="7">
        <f ca="1">VLOOKUP($A190,npiportfolio!$A$1:$I$100,4,FALSE)*RAND()*10</f>
        <v>5.5414766896944574</v>
      </c>
      <c r="G190" s="7">
        <f ca="1">VLOOKUP($A190,npiportfolio!$A$1:$I$100,4,FALSE)*RAND()*10</f>
        <v>5.3444153572611377</v>
      </c>
    </row>
    <row r="191" spans="1:7" x14ac:dyDescent="0.25">
      <c r="A191">
        <v>3</v>
      </c>
      <c r="B191" t="s">
        <v>849</v>
      </c>
      <c r="C191">
        <v>6</v>
      </c>
      <c r="D191" t="str">
        <f>VLOOKUP(A191,npiportfolio!$A$1:$B$100,2,FALSE)</f>
        <v>schools, bar/restaurants closed</v>
      </c>
      <c r="E191" s="7">
        <f ca="1">VLOOKUP($A191,npiportfolio!$A$1:$I$100,4,FALSE)*RAND()*10</f>
        <v>17.257356840582478</v>
      </c>
      <c r="F191" s="7">
        <f ca="1">VLOOKUP($A191,npiportfolio!$A$1:$I$100,4,FALSE)*RAND()*10</f>
        <v>3.3605752623077545</v>
      </c>
      <c r="G191" s="7">
        <f ca="1">VLOOKUP($A191,npiportfolio!$A$1:$I$100,4,FALSE)*RAND()*10</f>
        <v>0.72383514017515749</v>
      </c>
    </row>
    <row r="192" spans="1:7" x14ac:dyDescent="0.25">
      <c r="A192">
        <v>4</v>
      </c>
      <c r="B192" t="s">
        <v>849</v>
      </c>
      <c r="C192">
        <v>6</v>
      </c>
      <c r="D192" t="str">
        <f>VLOOKUP(A192,npiportfolio!$A$1:$B$100,2,FALSE)</f>
        <v>schools, bar/restaurants, non essential businesses closed</v>
      </c>
      <c r="E192" s="7">
        <f ca="1">VLOOKUP($A192,npiportfolio!$A$1:$I$100,4,FALSE)*RAND()*10</f>
        <v>20.456274803674447</v>
      </c>
      <c r="F192" s="7">
        <f ca="1">VLOOKUP($A192,npiportfolio!$A$1:$I$100,4,FALSE)*RAND()*10</f>
        <v>11.911217819473944</v>
      </c>
      <c r="G192" s="7">
        <f ca="1">VLOOKUP($A192,npiportfolio!$A$1:$I$100,4,FALSE)*RAND()*10</f>
        <v>12.227057945508101</v>
      </c>
    </row>
    <row r="193" spans="1:7" x14ac:dyDescent="0.25">
      <c r="A193">
        <v>5</v>
      </c>
      <c r="B193" t="s">
        <v>849</v>
      </c>
      <c r="C193">
        <v>6</v>
      </c>
      <c r="D193" t="str">
        <f>VLOOKUP(A193,npiportfolio!$A$1:$B$100,2,FALSE)</f>
        <v>schools, bar/restaurants, non essential businesses closed, quarantine for most vulnerable</v>
      </c>
      <c r="E193" s="7">
        <f ca="1">VLOOKUP($A193,npiportfolio!$A$1:$I$100,4,FALSE)*RAND()*10</f>
        <v>21.063419934327602</v>
      </c>
      <c r="F193" s="7">
        <f ca="1">VLOOKUP($A193,npiportfolio!$A$1:$I$100,4,FALSE)*RAND()*10</f>
        <v>33.698509752592479</v>
      </c>
      <c r="G193" s="7">
        <f ca="1">VLOOKUP($A193,npiportfolio!$A$1:$I$100,4,FALSE)*RAND()*10</f>
        <v>38.165965153521498</v>
      </c>
    </row>
    <row r="194" spans="1:7" x14ac:dyDescent="0.25">
      <c r="A194">
        <v>6</v>
      </c>
      <c r="B194" t="s">
        <v>849</v>
      </c>
      <c r="C194">
        <v>6</v>
      </c>
      <c r="D194" t="str">
        <f>VLOOKUP(A194,npiportfolio!$A$1:$B$100,2,FALSE)</f>
        <v>schools, bar/restaurants, non essential businesses closed, quarantine for all</v>
      </c>
      <c r="E194" s="7">
        <f ca="1">VLOOKUP($A194,npiportfolio!$A$1:$I$100,4,FALSE)*RAND()*10</f>
        <v>9.0214509080597196</v>
      </c>
      <c r="F194" s="7">
        <f ca="1">VLOOKUP($A194,npiportfolio!$A$1:$I$100,4,FALSE)*RAND()*10</f>
        <v>3.2667607448545799</v>
      </c>
      <c r="G194" s="7">
        <f ca="1">VLOOKUP($A194,npiportfolio!$A$1:$I$100,4,FALSE)*RAND()*10</f>
        <v>25.931938378754104</v>
      </c>
    </row>
    <row r="195" spans="1:7" x14ac:dyDescent="0.25">
      <c r="A195">
        <v>7</v>
      </c>
      <c r="B195" t="s">
        <v>849</v>
      </c>
      <c r="C195">
        <v>6</v>
      </c>
      <c r="D195" t="str">
        <f>VLOOKUP(A195,npiportfolio!$A$1:$B$100,2,FALSE)</f>
        <v>new normal after schools closing</v>
      </c>
      <c r="E195" s="7">
        <f ca="1">VLOOKUP($A195,npiportfolio!$A$1:$I$100,4,FALSE)*RAND()*10</f>
        <v>9.6729675416167353</v>
      </c>
      <c r="F195" s="7">
        <f ca="1">VLOOKUP($A195,npiportfolio!$A$1:$I$100,4,FALSE)*RAND()*10</f>
        <v>8.4506635021092489</v>
      </c>
      <c r="G195" s="7">
        <f ca="1">VLOOKUP($A195,npiportfolio!$A$1:$I$100,4,FALSE)*RAND()*10</f>
        <v>3.0359229700352008</v>
      </c>
    </row>
    <row r="196" spans="1:7" x14ac:dyDescent="0.25">
      <c r="A196">
        <v>8</v>
      </c>
      <c r="B196" t="s">
        <v>849</v>
      </c>
      <c r="C196">
        <v>6</v>
      </c>
      <c r="D196" t="str">
        <f>VLOOKUP(A196,npiportfolio!$A$1:$B$100,2,FALSE)</f>
        <v>new normal after schools, bar/restaurants closed</v>
      </c>
      <c r="E196" s="7">
        <f ca="1">VLOOKUP($A196,npiportfolio!$A$1:$I$100,4,FALSE)*RAND()*10</f>
        <v>8.5531376600277689</v>
      </c>
      <c r="F196" s="7">
        <f ca="1">VLOOKUP($A196,npiportfolio!$A$1:$I$100,4,FALSE)*RAND()*10</f>
        <v>10.434437602301754</v>
      </c>
      <c r="G196" s="7">
        <f ca="1">VLOOKUP($A196,npiportfolio!$A$1:$I$100,4,FALSE)*RAND()*10</f>
        <v>12.550093431401026</v>
      </c>
    </row>
    <row r="197" spans="1:7" x14ac:dyDescent="0.25">
      <c r="A197">
        <v>9</v>
      </c>
      <c r="B197" t="s">
        <v>849</v>
      </c>
      <c r="C197">
        <v>6</v>
      </c>
      <c r="D197" t="str">
        <f>VLOOKUP(A197,npiportfolio!$A$1:$B$100,2,FALSE)</f>
        <v>new normal after schools, bar/restaurants, non essential businesses closed</v>
      </c>
      <c r="E197" s="7">
        <f ca="1">VLOOKUP($A197,npiportfolio!$A$1:$I$100,4,FALSE)*RAND()*10</f>
        <v>13.754871451075029</v>
      </c>
      <c r="F197" s="7">
        <f ca="1">VLOOKUP($A197,npiportfolio!$A$1:$I$100,4,FALSE)*RAND()*10</f>
        <v>8.5867232172824881E-2</v>
      </c>
      <c r="G197" s="7">
        <f ca="1">VLOOKUP($A197,npiportfolio!$A$1:$I$100,4,FALSE)*RAND()*10</f>
        <v>16.078360928207548</v>
      </c>
    </row>
    <row r="198" spans="1:7" x14ac:dyDescent="0.25">
      <c r="A198">
        <v>10</v>
      </c>
      <c r="B198" t="s">
        <v>849</v>
      </c>
      <c r="C198">
        <v>6</v>
      </c>
      <c r="D198" t="str">
        <f>VLOOKUP(A198,npiportfolio!$A$1:$B$100,2,FALSE)</f>
        <v>new normal after schools, bar/restaurants, non essential businesses closed, quarantine for most vulnerable</v>
      </c>
      <c r="E198" s="7">
        <f ca="1">VLOOKUP($A198,npiportfolio!$A$1:$I$100,4,FALSE)*RAND()*10</f>
        <v>17.43182798596245</v>
      </c>
      <c r="F198" s="7">
        <f ca="1">VLOOKUP($A198,npiportfolio!$A$1:$I$100,4,FALSE)*RAND()*10</f>
        <v>0.93858006838081653</v>
      </c>
      <c r="G198" s="7">
        <f ca="1">VLOOKUP($A198,npiportfolio!$A$1:$I$100,4,FALSE)*RAND()*10</f>
        <v>18.617574338071901</v>
      </c>
    </row>
    <row r="199" spans="1:7" x14ac:dyDescent="0.25">
      <c r="A199">
        <v>11</v>
      </c>
      <c r="B199" t="s">
        <v>849</v>
      </c>
      <c r="C199">
        <v>6</v>
      </c>
      <c r="D199" t="str">
        <f>VLOOKUP(A199,npiportfolio!$A$1:$B$100,2,FALSE)</f>
        <v>new normal after schools, bar/restaurants, non essential businesses closed, quarantine for all</v>
      </c>
      <c r="E199" s="7">
        <f ca="1">VLOOKUP($A199,npiportfolio!$A$1:$I$100,4,FALSE)*RAND()*10</f>
        <v>21.31859565656686</v>
      </c>
      <c r="F199" s="7">
        <f ca="1">VLOOKUP($A199,npiportfolio!$A$1:$I$100,4,FALSE)*RAND()*10</f>
        <v>2.5533521258697678</v>
      </c>
      <c r="G199" s="7">
        <f ca="1">VLOOKUP($A199,npiportfolio!$A$1:$I$100,4,FALSE)*RAND()*10</f>
        <v>30.26602168735776</v>
      </c>
    </row>
    <row r="200" spans="1:7" x14ac:dyDescent="0.25">
      <c r="A200">
        <v>1</v>
      </c>
      <c r="B200" t="s">
        <v>847</v>
      </c>
      <c r="C200">
        <v>7</v>
      </c>
      <c r="D200" t="str">
        <f>VLOOKUP(A200,npiportfolio!$A$1:$B$100,2,FALSE)</f>
        <v>no Interventions</v>
      </c>
      <c r="E200" s="7">
        <f ca="1">VLOOKUP($A200,npiportfolio!$A$1:$I$100,4,FALSE)*RAND()*10</f>
        <v>0</v>
      </c>
      <c r="F200" s="7">
        <f ca="1">VLOOKUP($A200,npiportfolio!$A$1:$I$100,4,FALSE)*RAND()*10</f>
        <v>0</v>
      </c>
      <c r="G200" s="7">
        <f ca="1">VLOOKUP($A200,npiportfolio!$A$1:$I$100,4,FALSE)*RAND()*10</f>
        <v>0</v>
      </c>
    </row>
    <row r="201" spans="1:7" x14ac:dyDescent="0.25">
      <c r="A201">
        <v>2</v>
      </c>
      <c r="B201" t="s">
        <v>847</v>
      </c>
      <c r="C201">
        <v>7</v>
      </c>
      <c r="D201" t="str">
        <f>VLOOKUP(A201,npiportfolio!$A$1:$B$100,2,FALSE)</f>
        <v>schools closing</v>
      </c>
      <c r="E201" s="7">
        <f ca="1">VLOOKUP($A201,npiportfolio!$A$1:$I$100,4,FALSE)*RAND()*10</f>
        <v>8.132420879827194</v>
      </c>
      <c r="F201" s="7">
        <f ca="1">VLOOKUP($A201,npiportfolio!$A$1:$I$100,4,FALSE)*RAND()*10</f>
        <v>0.817797358237764</v>
      </c>
      <c r="G201" s="7">
        <f ca="1">VLOOKUP($A201,npiportfolio!$A$1:$I$100,4,FALSE)*RAND()*10</f>
        <v>7.6843840550314182</v>
      </c>
    </row>
    <row r="202" spans="1:7" x14ac:dyDescent="0.25">
      <c r="A202">
        <v>3</v>
      </c>
      <c r="B202" t="s">
        <v>847</v>
      </c>
      <c r="C202">
        <v>7</v>
      </c>
      <c r="D202" t="str">
        <f>VLOOKUP(A202,npiportfolio!$A$1:$B$100,2,FALSE)</f>
        <v>schools, bar/restaurants closed</v>
      </c>
      <c r="E202" s="7">
        <f ca="1">VLOOKUP($A202,npiportfolio!$A$1:$I$100,4,FALSE)*RAND()*10</f>
        <v>11.727999394188512</v>
      </c>
      <c r="F202" s="7">
        <f ca="1">VLOOKUP($A202,npiportfolio!$A$1:$I$100,4,FALSE)*RAND()*10</f>
        <v>18.866070704170902</v>
      </c>
      <c r="G202" s="7">
        <f ca="1">VLOOKUP($A202,npiportfolio!$A$1:$I$100,4,FALSE)*RAND()*10</f>
        <v>14.209162890006342</v>
      </c>
    </row>
    <row r="203" spans="1:7" x14ac:dyDescent="0.25">
      <c r="A203">
        <v>4</v>
      </c>
      <c r="B203" t="s">
        <v>847</v>
      </c>
      <c r="C203">
        <v>7</v>
      </c>
      <c r="D203" t="str">
        <f>VLOOKUP(A203,npiportfolio!$A$1:$B$100,2,FALSE)</f>
        <v>schools, bar/restaurants, non essential businesses closed</v>
      </c>
      <c r="E203" s="7">
        <f ca="1">VLOOKUP($A203,npiportfolio!$A$1:$I$100,4,FALSE)*RAND()*10</f>
        <v>10.448977239668444</v>
      </c>
      <c r="F203" s="7">
        <f ca="1">VLOOKUP($A203,npiportfolio!$A$1:$I$100,4,FALSE)*RAND()*10</f>
        <v>19.217761780269434</v>
      </c>
      <c r="G203" s="7">
        <f ca="1">VLOOKUP($A203,npiportfolio!$A$1:$I$100,4,FALSE)*RAND()*10</f>
        <v>4.8601693830296266</v>
      </c>
    </row>
    <row r="204" spans="1:7" x14ac:dyDescent="0.25">
      <c r="A204">
        <v>5</v>
      </c>
      <c r="B204" t="s">
        <v>847</v>
      </c>
      <c r="C204">
        <v>7</v>
      </c>
      <c r="D204" t="str">
        <f>VLOOKUP(A204,npiportfolio!$A$1:$B$100,2,FALSE)</f>
        <v>schools, bar/restaurants, non essential businesses closed, quarantine for most vulnerable</v>
      </c>
      <c r="E204" s="7">
        <f ca="1">VLOOKUP($A204,npiportfolio!$A$1:$I$100,4,FALSE)*RAND()*10</f>
        <v>20.273819413901318</v>
      </c>
      <c r="F204" s="7">
        <f ca="1">VLOOKUP($A204,npiportfolio!$A$1:$I$100,4,FALSE)*RAND()*10</f>
        <v>33.370101499508095</v>
      </c>
      <c r="G204" s="7">
        <f ca="1">VLOOKUP($A204,npiportfolio!$A$1:$I$100,4,FALSE)*RAND()*10</f>
        <v>30.58873662433993</v>
      </c>
    </row>
    <row r="205" spans="1:7" x14ac:dyDescent="0.25">
      <c r="A205">
        <v>6</v>
      </c>
      <c r="B205" t="s">
        <v>847</v>
      </c>
      <c r="C205">
        <v>7</v>
      </c>
      <c r="D205" t="str">
        <f>VLOOKUP(A205,npiportfolio!$A$1:$B$100,2,FALSE)</f>
        <v>schools, bar/restaurants, non essential businesses closed, quarantine for all</v>
      </c>
      <c r="E205" s="7">
        <f ca="1">VLOOKUP($A205,npiportfolio!$A$1:$I$100,4,FALSE)*RAND()*10</f>
        <v>45.849014887212547</v>
      </c>
      <c r="F205" s="7">
        <f ca="1">VLOOKUP($A205,npiportfolio!$A$1:$I$100,4,FALSE)*RAND()*10</f>
        <v>2.3074403627782516</v>
      </c>
      <c r="G205" s="7">
        <f ca="1">VLOOKUP($A205,npiportfolio!$A$1:$I$100,4,FALSE)*RAND()*10</f>
        <v>40.402877130522761</v>
      </c>
    </row>
    <row r="206" spans="1:7" x14ac:dyDescent="0.25">
      <c r="A206">
        <v>7</v>
      </c>
      <c r="B206" t="s">
        <v>847</v>
      </c>
      <c r="C206">
        <v>7</v>
      </c>
      <c r="D206" t="str">
        <f>VLOOKUP(A206,npiportfolio!$A$1:$B$100,2,FALSE)</f>
        <v>new normal after schools closing</v>
      </c>
      <c r="E206" s="7">
        <f ca="1">VLOOKUP($A206,npiportfolio!$A$1:$I$100,4,FALSE)*RAND()*10</f>
        <v>2.1949935069562931</v>
      </c>
      <c r="F206" s="7">
        <f ca="1">VLOOKUP($A206,npiportfolio!$A$1:$I$100,4,FALSE)*RAND()*10</f>
        <v>5.24730658102904</v>
      </c>
      <c r="G206" s="7">
        <f ca="1">VLOOKUP($A206,npiportfolio!$A$1:$I$100,4,FALSE)*RAND()*10</f>
        <v>6.7532135414450263</v>
      </c>
    </row>
    <row r="207" spans="1:7" x14ac:dyDescent="0.25">
      <c r="A207">
        <v>8</v>
      </c>
      <c r="B207" t="s">
        <v>847</v>
      </c>
      <c r="C207">
        <v>7</v>
      </c>
      <c r="D207" t="str">
        <f>VLOOKUP(A207,npiportfolio!$A$1:$B$100,2,FALSE)</f>
        <v>new normal after schools, bar/restaurants closed</v>
      </c>
      <c r="E207" s="7">
        <f ca="1">VLOOKUP($A207,npiportfolio!$A$1:$I$100,4,FALSE)*RAND()*10</f>
        <v>6.3578126723728516</v>
      </c>
      <c r="F207" s="7">
        <f ca="1">VLOOKUP($A207,npiportfolio!$A$1:$I$100,4,FALSE)*RAND()*10</f>
        <v>15.942113009848081</v>
      </c>
      <c r="G207" s="7">
        <f ca="1">VLOOKUP($A207,npiportfolio!$A$1:$I$100,4,FALSE)*RAND()*10</f>
        <v>4.7875995471778694</v>
      </c>
    </row>
    <row r="208" spans="1:7" x14ac:dyDescent="0.25">
      <c r="A208">
        <v>9</v>
      </c>
      <c r="B208" t="s">
        <v>847</v>
      </c>
      <c r="C208">
        <v>7</v>
      </c>
      <c r="D208" t="str">
        <f>VLOOKUP(A208,npiportfolio!$A$1:$B$100,2,FALSE)</f>
        <v>new normal after schools, bar/restaurants, non essential businesses closed</v>
      </c>
      <c r="E208" s="7">
        <f ca="1">VLOOKUP($A208,npiportfolio!$A$1:$I$100,4,FALSE)*RAND()*10</f>
        <v>9.0632754122727324</v>
      </c>
      <c r="F208" s="7">
        <f ca="1">VLOOKUP($A208,npiportfolio!$A$1:$I$100,4,FALSE)*RAND()*10</f>
        <v>13.76487497709596</v>
      </c>
      <c r="G208" s="7">
        <f ca="1">VLOOKUP($A208,npiportfolio!$A$1:$I$100,4,FALSE)*RAND()*10</f>
        <v>24.821726035058617</v>
      </c>
    </row>
    <row r="209" spans="1:7" x14ac:dyDescent="0.25">
      <c r="A209">
        <v>10</v>
      </c>
      <c r="B209" t="s">
        <v>847</v>
      </c>
      <c r="C209">
        <v>7</v>
      </c>
      <c r="D209" t="str">
        <f>VLOOKUP(A209,npiportfolio!$A$1:$B$100,2,FALSE)</f>
        <v>new normal after schools, bar/restaurants, non essential businesses closed, quarantine for most vulnerable</v>
      </c>
      <c r="E209" s="7">
        <f ca="1">VLOOKUP($A209,npiportfolio!$A$1:$I$100,4,FALSE)*RAND()*10</f>
        <v>36.181394010626768</v>
      </c>
      <c r="F209" s="7">
        <f ca="1">VLOOKUP($A209,npiportfolio!$A$1:$I$100,4,FALSE)*RAND()*10</f>
        <v>19.779494826625989</v>
      </c>
      <c r="G209" s="7">
        <f ca="1">VLOOKUP($A209,npiportfolio!$A$1:$I$100,4,FALSE)*RAND()*10</f>
        <v>1.9104260646037741</v>
      </c>
    </row>
    <row r="210" spans="1:7" x14ac:dyDescent="0.25">
      <c r="A210">
        <v>11</v>
      </c>
      <c r="B210" t="s">
        <v>847</v>
      </c>
      <c r="C210">
        <v>7</v>
      </c>
      <c r="D210" t="str">
        <f>VLOOKUP(A210,npiportfolio!$A$1:$B$100,2,FALSE)</f>
        <v>new normal after schools, bar/restaurants, non essential businesses closed, quarantine for all</v>
      </c>
      <c r="E210" s="7">
        <f ca="1">VLOOKUP($A210,npiportfolio!$A$1:$I$100,4,FALSE)*RAND()*10</f>
        <v>46.998498808040388</v>
      </c>
      <c r="F210" s="7">
        <f ca="1">VLOOKUP($A210,npiportfolio!$A$1:$I$100,4,FALSE)*RAND()*10</f>
        <v>16.58141996959295</v>
      </c>
      <c r="G210" s="7">
        <f ca="1">VLOOKUP($A210,npiportfolio!$A$1:$I$100,4,FALSE)*RAND()*10</f>
        <v>19.690172678569773</v>
      </c>
    </row>
    <row r="211" spans="1:7" x14ac:dyDescent="0.25">
      <c r="A211">
        <v>1</v>
      </c>
      <c r="B211" t="s">
        <v>848</v>
      </c>
      <c r="C211">
        <v>7</v>
      </c>
      <c r="D211" t="str">
        <f>VLOOKUP(A211,npiportfolio!$A$1:$B$100,2,FALSE)</f>
        <v>no Interventions</v>
      </c>
      <c r="E211" s="7">
        <f ca="1">VLOOKUP($A211,npiportfolio!$A$1:$I$100,4,FALSE)*RAND()*10</f>
        <v>0</v>
      </c>
      <c r="F211" s="7">
        <f ca="1">VLOOKUP($A211,npiportfolio!$A$1:$I$100,4,FALSE)*RAND()*10</f>
        <v>0</v>
      </c>
      <c r="G211" s="7">
        <f ca="1">VLOOKUP($A211,npiportfolio!$A$1:$I$100,4,FALSE)*RAND()*10</f>
        <v>0</v>
      </c>
    </row>
    <row r="212" spans="1:7" x14ac:dyDescent="0.25">
      <c r="A212">
        <v>2</v>
      </c>
      <c r="B212" t="s">
        <v>848</v>
      </c>
      <c r="C212">
        <v>7</v>
      </c>
      <c r="D212" t="str">
        <f>VLOOKUP(A212,npiportfolio!$A$1:$B$100,2,FALSE)</f>
        <v>schools closing</v>
      </c>
      <c r="E212" s="7">
        <f ca="1">VLOOKUP($A212,npiportfolio!$A$1:$I$100,4,FALSE)*RAND()*10</f>
        <v>2.027438573874317</v>
      </c>
      <c r="F212" s="7">
        <f ca="1">VLOOKUP($A212,npiportfolio!$A$1:$I$100,4,FALSE)*RAND()*10</f>
        <v>0.82800240773083789</v>
      </c>
      <c r="G212" s="7">
        <f ca="1">VLOOKUP($A212,npiportfolio!$A$1:$I$100,4,FALSE)*RAND()*10</f>
        <v>4.3338265992765832</v>
      </c>
    </row>
    <row r="213" spans="1:7" x14ac:dyDescent="0.25">
      <c r="A213">
        <v>3</v>
      </c>
      <c r="B213" t="s">
        <v>848</v>
      </c>
      <c r="C213">
        <v>7</v>
      </c>
      <c r="D213" t="str">
        <f>VLOOKUP(A213,npiportfolio!$A$1:$B$100,2,FALSE)</f>
        <v>schools, bar/restaurants closed</v>
      </c>
      <c r="E213" s="7">
        <f ca="1">VLOOKUP($A213,npiportfolio!$A$1:$I$100,4,FALSE)*RAND()*10</f>
        <v>9.7434070869839005</v>
      </c>
      <c r="F213" s="7">
        <f ca="1">VLOOKUP($A213,npiportfolio!$A$1:$I$100,4,FALSE)*RAND()*10</f>
        <v>12.385557245542351</v>
      </c>
      <c r="G213" s="7">
        <f ca="1">VLOOKUP($A213,npiportfolio!$A$1:$I$100,4,FALSE)*RAND()*10</f>
        <v>11.918670830228972</v>
      </c>
    </row>
    <row r="214" spans="1:7" x14ac:dyDescent="0.25">
      <c r="A214">
        <v>4</v>
      </c>
      <c r="B214" t="s">
        <v>848</v>
      </c>
      <c r="C214">
        <v>7</v>
      </c>
      <c r="D214" t="str">
        <f>VLOOKUP(A214,npiportfolio!$A$1:$B$100,2,FALSE)</f>
        <v>schools, bar/restaurants, non essential businesses closed</v>
      </c>
      <c r="E214" s="7">
        <f ca="1">VLOOKUP($A214,npiportfolio!$A$1:$I$100,4,FALSE)*RAND()*10</f>
        <v>20.087143872077988</v>
      </c>
      <c r="F214" s="7">
        <f ca="1">VLOOKUP($A214,npiportfolio!$A$1:$I$100,4,FALSE)*RAND()*10</f>
        <v>26.433569676711308</v>
      </c>
      <c r="G214" s="7">
        <f ca="1">VLOOKUP($A214,npiportfolio!$A$1:$I$100,4,FALSE)*RAND()*10</f>
        <v>17.433382305681437</v>
      </c>
    </row>
    <row r="215" spans="1:7" x14ac:dyDescent="0.25">
      <c r="A215">
        <v>5</v>
      </c>
      <c r="B215" t="s">
        <v>848</v>
      </c>
      <c r="C215">
        <v>7</v>
      </c>
      <c r="D215" t="str">
        <f>VLOOKUP(A215,npiportfolio!$A$1:$B$100,2,FALSE)</f>
        <v>schools, bar/restaurants, non essential businesses closed, quarantine for most vulnerable</v>
      </c>
      <c r="E215" s="7">
        <f ca="1">VLOOKUP($A215,npiportfolio!$A$1:$I$100,4,FALSE)*RAND()*10</f>
        <v>33.374957217791589</v>
      </c>
      <c r="F215" s="7">
        <f ca="1">VLOOKUP($A215,npiportfolio!$A$1:$I$100,4,FALSE)*RAND()*10</f>
        <v>38.468342265986252</v>
      </c>
      <c r="G215" s="7">
        <f ca="1">VLOOKUP($A215,npiportfolio!$A$1:$I$100,4,FALSE)*RAND()*10</f>
        <v>19.235693419608214</v>
      </c>
    </row>
    <row r="216" spans="1:7" x14ac:dyDescent="0.25">
      <c r="A216">
        <v>6</v>
      </c>
      <c r="B216" t="s">
        <v>848</v>
      </c>
      <c r="C216">
        <v>7</v>
      </c>
      <c r="D216" t="str">
        <f>VLOOKUP(A216,npiportfolio!$A$1:$B$100,2,FALSE)</f>
        <v>schools, bar/restaurants, non essential businesses closed, quarantine for all</v>
      </c>
      <c r="E216" s="7">
        <f ca="1">VLOOKUP($A216,npiportfolio!$A$1:$I$100,4,FALSE)*RAND()*10</f>
        <v>21.786245605126435</v>
      </c>
      <c r="F216" s="7">
        <f ca="1">VLOOKUP($A216,npiportfolio!$A$1:$I$100,4,FALSE)*RAND()*10</f>
        <v>1.1603113561116818</v>
      </c>
      <c r="G216" s="7">
        <f ca="1">VLOOKUP($A216,npiportfolio!$A$1:$I$100,4,FALSE)*RAND()*10</f>
        <v>22.691001879023105</v>
      </c>
    </row>
    <row r="217" spans="1:7" x14ac:dyDescent="0.25">
      <c r="A217">
        <v>7</v>
      </c>
      <c r="B217" t="s">
        <v>848</v>
      </c>
      <c r="C217">
        <v>7</v>
      </c>
      <c r="D217" t="str">
        <f>VLOOKUP(A217,npiportfolio!$A$1:$B$100,2,FALSE)</f>
        <v>new normal after schools closing</v>
      </c>
      <c r="E217" s="7">
        <f ca="1">VLOOKUP($A217,npiportfolio!$A$1:$I$100,4,FALSE)*RAND()*10</f>
        <v>8.1299420968465679</v>
      </c>
      <c r="F217" s="7">
        <f ca="1">VLOOKUP($A217,npiportfolio!$A$1:$I$100,4,FALSE)*RAND()*10</f>
        <v>0.74955132144620684</v>
      </c>
      <c r="G217" s="7">
        <f ca="1">VLOOKUP($A217,npiportfolio!$A$1:$I$100,4,FALSE)*RAND()*10</f>
        <v>6.3112876445673374</v>
      </c>
    </row>
    <row r="218" spans="1:7" x14ac:dyDescent="0.25">
      <c r="A218">
        <v>8</v>
      </c>
      <c r="B218" t="s">
        <v>848</v>
      </c>
      <c r="C218">
        <v>7</v>
      </c>
      <c r="D218" t="str">
        <f>VLOOKUP(A218,npiportfolio!$A$1:$B$100,2,FALSE)</f>
        <v>new normal after schools, bar/restaurants closed</v>
      </c>
      <c r="E218" s="7">
        <f ca="1">VLOOKUP($A218,npiportfolio!$A$1:$I$100,4,FALSE)*RAND()*10</f>
        <v>6.1841314520896828</v>
      </c>
      <c r="F218" s="7">
        <f ca="1">VLOOKUP($A218,npiportfolio!$A$1:$I$100,4,FALSE)*RAND()*10</f>
        <v>18.304188130064151</v>
      </c>
      <c r="G218" s="7">
        <f ca="1">VLOOKUP($A218,npiportfolio!$A$1:$I$100,4,FALSE)*RAND()*10</f>
        <v>7.3486045903754356</v>
      </c>
    </row>
    <row r="219" spans="1:7" x14ac:dyDescent="0.25">
      <c r="A219">
        <v>9</v>
      </c>
      <c r="B219" t="s">
        <v>848</v>
      </c>
      <c r="C219">
        <v>7</v>
      </c>
      <c r="D219" t="str">
        <f>VLOOKUP(A219,npiportfolio!$A$1:$B$100,2,FALSE)</f>
        <v>new normal after schools, bar/restaurants, non essential businesses closed</v>
      </c>
      <c r="E219" s="7">
        <f ca="1">VLOOKUP($A219,npiportfolio!$A$1:$I$100,4,FALSE)*RAND()*10</f>
        <v>16.718985984377948</v>
      </c>
      <c r="F219" s="7">
        <f ca="1">VLOOKUP($A219,npiportfolio!$A$1:$I$100,4,FALSE)*RAND()*10</f>
        <v>21.232978287448319</v>
      </c>
      <c r="G219" s="7">
        <f ca="1">VLOOKUP($A219,npiportfolio!$A$1:$I$100,4,FALSE)*RAND()*10</f>
        <v>23.7805018978882</v>
      </c>
    </row>
    <row r="220" spans="1:7" x14ac:dyDescent="0.25">
      <c r="A220">
        <v>10</v>
      </c>
      <c r="B220" t="s">
        <v>848</v>
      </c>
      <c r="C220">
        <v>7</v>
      </c>
      <c r="D220" t="str">
        <f>VLOOKUP(A220,npiportfolio!$A$1:$B$100,2,FALSE)</f>
        <v>new normal after schools, bar/restaurants, non essential businesses closed, quarantine for most vulnerable</v>
      </c>
      <c r="E220" s="7">
        <f ca="1">VLOOKUP($A220,npiportfolio!$A$1:$I$100,4,FALSE)*RAND()*10</f>
        <v>18.736559844228829</v>
      </c>
      <c r="F220" s="7">
        <f ca="1">VLOOKUP($A220,npiportfolio!$A$1:$I$100,4,FALSE)*RAND()*10</f>
        <v>35.46439462254326</v>
      </c>
      <c r="G220" s="7">
        <f ca="1">VLOOKUP($A220,npiportfolio!$A$1:$I$100,4,FALSE)*RAND()*10</f>
        <v>22.730037646292686</v>
      </c>
    </row>
    <row r="221" spans="1:7" x14ac:dyDescent="0.25">
      <c r="A221">
        <v>11</v>
      </c>
      <c r="B221" t="s">
        <v>848</v>
      </c>
      <c r="C221">
        <v>7</v>
      </c>
      <c r="D221" t="str">
        <f>VLOOKUP(A221,npiportfolio!$A$1:$B$100,2,FALSE)</f>
        <v>new normal after schools, bar/restaurants, non essential businesses closed, quarantine for all</v>
      </c>
      <c r="E221" s="7">
        <f ca="1">VLOOKUP($A221,npiportfolio!$A$1:$I$100,4,FALSE)*RAND()*10</f>
        <v>21.749743734228531</v>
      </c>
      <c r="F221" s="7">
        <f ca="1">VLOOKUP($A221,npiportfolio!$A$1:$I$100,4,FALSE)*RAND()*10</f>
        <v>8.7870810001870296</v>
      </c>
      <c r="G221" s="7">
        <f ca="1">VLOOKUP($A221,npiportfolio!$A$1:$I$100,4,FALSE)*RAND()*10</f>
        <v>18.100951231552237</v>
      </c>
    </row>
    <row r="222" spans="1:7" x14ac:dyDescent="0.25">
      <c r="A222">
        <v>1</v>
      </c>
      <c r="B222" t="s">
        <v>849</v>
      </c>
      <c r="C222">
        <v>7</v>
      </c>
      <c r="D222" t="str">
        <f>VLOOKUP(A222,npiportfolio!$A$1:$B$100,2,FALSE)</f>
        <v>no Interventions</v>
      </c>
      <c r="E222" s="7">
        <f ca="1">VLOOKUP($A222,npiportfolio!$A$1:$I$100,4,FALSE)*RAND()*10</f>
        <v>0</v>
      </c>
      <c r="F222" s="7">
        <f ca="1">VLOOKUP($A222,npiportfolio!$A$1:$I$100,4,FALSE)*RAND()*10</f>
        <v>0</v>
      </c>
      <c r="G222" s="7">
        <f ca="1">VLOOKUP($A222,npiportfolio!$A$1:$I$100,4,FALSE)*RAND()*10</f>
        <v>0</v>
      </c>
    </row>
    <row r="223" spans="1:7" x14ac:dyDescent="0.25">
      <c r="A223">
        <v>2</v>
      </c>
      <c r="B223" t="s">
        <v>849</v>
      </c>
      <c r="C223">
        <v>7</v>
      </c>
      <c r="D223" t="str">
        <f>VLOOKUP(A223,npiportfolio!$A$1:$B$100,2,FALSE)</f>
        <v>schools closing</v>
      </c>
      <c r="E223" s="7">
        <f ca="1">VLOOKUP($A223,npiportfolio!$A$1:$I$100,4,FALSE)*RAND()*10</f>
        <v>1.8074945395242548</v>
      </c>
      <c r="F223" s="7">
        <f ca="1">VLOOKUP($A223,npiportfolio!$A$1:$I$100,4,FALSE)*RAND()*10</f>
        <v>5.4304596037565345</v>
      </c>
      <c r="G223" s="7">
        <f ca="1">VLOOKUP($A223,npiportfolio!$A$1:$I$100,4,FALSE)*RAND()*10</f>
        <v>7.7844436135453465</v>
      </c>
    </row>
    <row r="224" spans="1:7" x14ac:dyDescent="0.25">
      <c r="A224">
        <v>3</v>
      </c>
      <c r="B224" t="s">
        <v>849</v>
      </c>
      <c r="C224">
        <v>7</v>
      </c>
      <c r="D224" t="str">
        <f>VLOOKUP(A224,npiportfolio!$A$1:$B$100,2,FALSE)</f>
        <v>schools, bar/restaurants closed</v>
      </c>
      <c r="E224" s="7">
        <f ca="1">VLOOKUP($A224,npiportfolio!$A$1:$I$100,4,FALSE)*RAND()*10</f>
        <v>8.5460696720503133</v>
      </c>
      <c r="F224" s="7">
        <f ca="1">VLOOKUP($A224,npiportfolio!$A$1:$I$100,4,FALSE)*RAND()*10</f>
        <v>18.955245965109757</v>
      </c>
      <c r="G224" s="7">
        <f ca="1">VLOOKUP($A224,npiportfolio!$A$1:$I$100,4,FALSE)*RAND()*10</f>
        <v>8.3679261083601357</v>
      </c>
    </row>
    <row r="225" spans="1:7" x14ac:dyDescent="0.25">
      <c r="A225">
        <v>4</v>
      </c>
      <c r="B225" t="s">
        <v>849</v>
      </c>
      <c r="C225">
        <v>7</v>
      </c>
      <c r="D225" t="str">
        <f>VLOOKUP(A225,npiportfolio!$A$1:$B$100,2,FALSE)</f>
        <v>schools, bar/restaurants, non essential businesses closed</v>
      </c>
      <c r="E225" s="7">
        <f ca="1">VLOOKUP($A225,npiportfolio!$A$1:$I$100,4,FALSE)*RAND()*10</f>
        <v>12.556818405023712</v>
      </c>
      <c r="F225" s="7">
        <f ca="1">VLOOKUP($A225,npiportfolio!$A$1:$I$100,4,FALSE)*RAND()*10</f>
        <v>10.674876520825073</v>
      </c>
      <c r="G225" s="7">
        <f ca="1">VLOOKUP($A225,npiportfolio!$A$1:$I$100,4,FALSE)*RAND()*10</f>
        <v>21.515901211865263</v>
      </c>
    </row>
    <row r="226" spans="1:7" x14ac:dyDescent="0.25">
      <c r="A226">
        <v>5</v>
      </c>
      <c r="B226" t="s">
        <v>849</v>
      </c>
      <c r="C226">
        <v>7</v>
      </c>
      <c r="D226" t="str">
        <f>VLOOKUP(A226,npiportfolio!$A$1:$B$100,2,FALSE)</f>
        <v>schools, bar/restaurants, non essential businesses closed, quarantine for most vulnerable</v>
      </c>
      <c r="E226" s="7">
        <f ca="1">VLOOKUP($A226,npiportfolio!$A$1:$I$100,4,FALSE)*RAND()*10</f>
        <v>0.29070233823599079</v>
      </c>
      <c r="F226" s="7">
        <f ca="1">VLOOKUP($A226,npiportfolio!$A$1:$I$100,4,FALSE)*RAND()*10</f>
        <v>26.847200557537619</v>
      </c>
      <c r="G226" s="7">
        <f ca="1">VLOOKUP($A226,npiportfolio!$A$1:$I$100,4,FALSE)*RAND()*10</f>
        <v>37.31540603546464</v>
      </c>
    </row>
    <row r="227" spans="1:7" x14ac:dyDescent="0.25">
      <c r="A227">
        <v>6</v>
      </c>
      <c r="B227" t="s">
        <v>849</v>
      </c>
      <c r="C227">
        <v>7</v>
      </c>
      <c r="D227" t="str">
        <f>VLOOKUP(A227,npiportfolio!$A$1:$B$100,2,FALSE)</f>
        <v>schools, bar/restaurants, non essential businesses closed, quarantine for all</v>
      </c>
      <c r="E227" s="7">
        <f ca="1">VLOOKUP($A227,npiportfolio!$A$1:$I$100,4,FALSE)*RAND()*10</f>
        <v>36.568465308540617</v>
      </c>
      <c r="F227" s="7">
        <f ca="1">VLOOKUP($A227,npiportfolio!$A$1:$I$100,4,FALSE)*RAND()*10</f>
        <v>4.9229485575861984</v>
      </c>
      <c r="G227" s="7">
        <f ca="1">VLOOKUP($A227,npiportfolio!$A$1:$I$100,4,FALSE)*RAND()*10</f>
        <v>18.393486427287552</v>
      </c>
    </row>
    <row r="228" spans="1:7" x14ac:dyDescent="0.25">
      <c r="A228">
        <v>7</v>
      </c>
      <c r="B228" t="s">
        <v>849</v>
      </c>
      <c r="C228">
        <v>7</v>
      </c>
      <c r="D228" t="str">
        <f>VLOOKUP(A228,npiportfolio!$A$1:$B$100,2,FALSE)</f>
        <v>new normal after schools closing</v>
      </c>
      <c r="E228" s="7">
        <f ca="1">VLOOKUP($A228,npiportfolio!$A$1:$I$100,4,FALSE)*RAND()*10</f>
        <v>5.226025365242922</v>
      </c>
      <c r="F228" s="7">
        <f ca="1">VLOOKUP($A228,npiportfolio!$A$1:$I$100,4,FALSE)*RAND()*10</f>
        <v>7.7723645968824817</v>
      </c>
      <c r="G228" s="7">
        <f ca="1">VLOOKUP($A228,npiportfolio!$A$1:$I$100,4,FALSE)*RAND()*10</f>
        <v>6.3126937974249797</v>
      </c>
    </row>
    <row r="229" spans="1:7" x14ac:dyDescent="0.25">
      <c r="A229">
        <v>8</v>
      </c>
      <c r="B229" t="s">
        <v>849</v>
      </c>
      <c r="C229">
        <v>7</v>
      </c>
      <c r="D229" t="str">
        <f>VLOOKUP(A229,npiportfolio!$A$1:$B$100,2,FALSE)</f>
        <v>new normal after schools, bar/restaurants closed</v>
      </c>
      <c r="E229" s="7">
        <f ca="1">VLOOKUP($A229,npiportfolio!$A$1:$I$100,4,FALSE)*RAND()*10</f>
        <v>18.427875138578578</v>
      </c>
      <c r="F229" s="7">
        <f ca="1">VLOOKUP($A229,npiportfolio!$A$1:$I$100,4,FALSE)*RAND()*10</f>
        <v>16.832726632844203</v>
      </c>
      <c r="G229" s="7">
        <f ca="1">VLOOKUP($A229,npiportfolio!$A$1:$I$100,4,FALSE)*RAND()*10</f>
        <v>18.24948723113032</v>
      </c>
    </row>
    <row r="230" spans="1:7" x14ac:dyDescent="0.25">
      <c r="A230">
        <v>9</v>
      </c>
      <c r="B230" t="s">
        <v>849</v>
      </c>
      <c r="C230">
        <v>7</v>
      </c>
      <c r="D230" t="str">
        <f>VLOOKUP(A230,npiportfolio!$A$1:$B$100,2,FALSE)</f>
        <v>new normal after schools, bar/restaurants, non essential businesses closed</v>
      </c>
      <c r="E230" s="7">
        <f ca="1">VLOOKUP($A230,npiportfolio!$A$1:$I$100,4,FALSE)*RAND()*10</f>
        <v>19.657706770850378</v>
      </c>
      <c r="F230" s="7">
        <f ca="1">VLOOKUP($A230,npiportfolio!$A$1:$I$100,4,FALSE)*RAND()*10</f>
        <v>15.000404957112043</v>
      </c>
      <c r="G230" s="7">
        <f ca="1">VLOOKUP($A230,npiportfolio!$A$1:$I$100,4,FALSE)*RAND()*10</f>
        <v>1.8440364685116573</v>
      </c>
    </row>
    <row r="231" spans="1:7" x14ac:dyDescent="0.25">
      <c r="A231">
        <v>10</v>
      </c>
      <c r="B231" t="s">
        <v>849</v>
      </c>
      <c r="C231">
        <v>7</v>
      </c>
      <c r="D231" t="str">
        <f>VLOOKUP(A231,npiportfolio!$A$1:$B$100,2,FALSE)</f>
        <v>new normal after schools, bar/restaurants, non essential businesses closed, quarantine for most vulnerable</v>
      </c>
      <c r="E231" s="7">
        <f ca="1">VLOOKUP($A231,npiportfolio!$A$1:$I$100,4,FALSE)*RAND()*10</f>
        <v>31.80336528597104</v>
      </c>
      <c r="F231" s="7">
        <f ca="1">VLOOKUP($A231,npiportfolio!$A$1:$I$100,4,FALSE)*RAND()*10</f>
        <v>17.647431153401044</v>
      </c>
      <c r="G231" s="7">
        <f ca="1">VLOOKUP($A231,npiportfolio!$A$1:$I$100,4,FALSE)*RAND()*10</f>
        <v>1.6775649920205371</v>
      </c>
    </row>
    <row r="232" spans="1:7" x14ac:dyDescent="0.25">
      <c r="A232">
        <v>11</v>
      </c>
      <c r="B232" t="s">
        <v>849</v>
      </c>
      <c r="C232">
        <v>7</v>
      </c>
      <c r="D232" t="str">
        <f>VLOOKUP(A232,npiportfolio!$A$1:$B$100,2,FALSE)</f>
        <v>new normal after schools, bar/restaurants, non essential businesses closed, quarantine for all</v>
      </c>
      <c r="E232" s="7">
        <f ca="1">VLOOKUP($A232,npiportfolio!$A$1:$I$100,4,FALSE)*RAND()*10</f>
        <v>16.029171700949799</v>
      </c>
      <c r="F232" s="7">
        <f ca="1">VLOOKUP($A232,npiportfolio!$A$1:$I$100,4,FALSE)*RAND()*10</f>
        <v>38.390744704122625</v>
      </c>
      <c r="G232" s="7">
        <f ca="1">VLOOKUP($A232,npiportfolio!$A$1:$I$100,4,FALSE)*RAND()*10</f>
        <v>48.701850747623261</v>
      </c>
    </row>
    <row r="233" spans="1:7" x14ac:dyDescent="0.25">
      <c r="A233">
        <v>1</v>
      </c>
      <c r="B233" t="s">
        <v>847</v>
      </c>
      <c r="C233">
        <v>8</v>
      </c>
      <c r="D233" t="str">
        <f>VLOOKUP(A233,npiportfolio!$A$1:$B$100,2,FALSE)</f>
        <v>no Interventions</v>
      </c>
      <c r="E233" s="7">
        <f ca="1">VLOOKUP($A233,npiportfolio!$A$1:$I$100,4,FALSE)*RAND()*10</f>
        <v>0</v>
      </c>
      <c r="F233" s="7">
        <f ca="1">VLOOKUP($A233,npiportfolio!$A$1:$I$100,4,FALSE)*RAND()*10</f>
        <v>0</v>
      </c>
      <c r="G233" s="7">
        <f ca="1">VLOOKUP($A233,npiportfolio!$A$1:$I$100,4,FALSE)*RAND()*10</f>
        <v>0</v>
      </c>
    </row>
    <row r="234" spans="1:7" x14ac:dyDescent="0.25">
      <c r="A234">
        <v>2</v>
      </c>
      <c r="B234" t="s">
        <v>847</v>
      </c>
      <c r="C234">
        <v>8</v>
      </c>
      <c r="D234" t="str">
        <f>VLOOKUP(A234,npiportfolio!$A$1:$B$100,2,FALSE)</f>
        <v>schools closing</v>
      </c>
      <c r="E234" s="7">
        <f ca="1">VLOOKUP($A234,npiportfolio!$A$1:$I$100,4,FALSE)*RAND()*10</f>
        <v>9.7619194442436275</v>
      </c>
      <c r="F234" s="7">
        <f ca="1">VLOOKUP($A234,npiportfolio!$A$1:$I$100,4,FALSE)*RAND()*10</f>
        <v>4.2986155356741271</v>
      </c>
      <c r="G234" s="7">
        <f ca="1">VLOOKUP($A234,npiportfolio!$A$1:$I$100,4,FALSE)*RAND()*10</f>
        <v>3.3945344622265514</v>
      </c>
    </row>
    <row r="235" spans="1:7" x14ac:dyDescent="0.25">
      <c r="A235">
        <v>3</v>
      </c>
      <c r="B235" t="s">
        <v>847</v>
      </c>
      <c r="C235">
        <v>8</v>
      </c>
      <c r="D235" t="str">
        <f>VLOOKUP(A235,npiportfolio!$A$1:$B$100,2,FALSE)</f>
        <v>schools, bar/restaurants closed</v>
      </c>
      <c r="E235" s="7">
        <f ca="1">VLOOKUP($A235,npiportfolio!$A$1:$I$100,4,FALSE)*RAND()*10</f>
        <v>10.214624116312967</v>
      </c>
      <c r="F235" s="7">
        <f ca="1">VLOOKUP($A235,npiportfolio!$A$1:$I$100,4,FALSE)*RAND()*10</f>
        <v>10.958739246880672</v>
      </c>
      <c r="G235" s="7">
        <f ca="1">VLOOKUP($A235,npiportfolio!$A$1:$I$100,4,FALSE)*RAND()*10</f>
        <v>14.817125172652091</v>
      </c>
    </row>
    <row r="236" spans="1:7" x14ac:dyDescent="0.25">
      <c r="A236">
        <v>4</v>
      </c>
      <c r="B236" t="s">
        <v>847</v>
      </c>
      <c r="C236">
        <v>8</v>
      </c>
      <c r="D236" t="str">
        <f>VLOOKUP(A236,npiportfolio!$A$1:$B$100,2,FALSE)</f>
        <v>schools, bar/restaurants, non essential businesses closed</v>
      </c>
      <c r="E236" s="7">
        <f ca="1">VLOOKUP($A236,npiportfolio!$A$1:$I$100,4,FALSE)*RAND()*10</f>
        <v>24.265475059457813</v>
      </c>
      <c r="F236" s="7">
        <f ca="1">VLOOKUP($A236,npiportfolio!$A$1:$I$100,4,FALSE)*RAND()*10</f>
        <v>29.087553837382973</v>
      </c>
      <c r="G236" s="7">
        <f ca="1">VLOOKUP($A236,npiportfolio!$A$1:$I$100,4,FALSE)*RAND()*10</f>
        <v>1.3867274051152723</v>
      </c>
    </row>
    <row r="237" spans="1:7" x14ac:dyDescent="0.25">
      <c r="A237">
        <v>5</v>
      </c>
      <c r="B237" t="s">
        <v>847</v>
      </c>
      <c r="C237">
        <v>8</v>
      </c>
      <c r="D237" t="str">
        <f>VLOOKUP(A237,npiportfolio!$A$1:$B$100,2,FALSE)</f>
        <v>schools, bar/restaurants, non essential businesses closed, quarantine for most vulnerable</v>
      </c>
      <c r="E237" s="7">
        <f ca="1">VLOOKUP($A237,npiportfolio!$A$1:$I$100,4,FALSE)*RAND()*10</f>
        <v>2.008141940686845</v>
      </c>
      <c r="F237" s="7">
        <f ca="1">VLOOKUP($A237,npiportfolio!$A$1:$I$100,4,FALSE)*RAND()*10</f>
        <v>11.616894785931953</v>
      </c>
      <c r="G237" s="7">
        <f ca="1">VLOOKUP($A237,npiportfolio!$A$1:$I$100,4,FALSE)*RAND()*10</f>
        <v>32.524991043691116</v>
      </c>
    </row>
    <row r="238" spans="1:7" x14ac:dyDescent="0.25">
      <c r="A238">
        <v>6</v>
      </c>
      <c r="B238" t="s">
        <v>847</v>
      </c>
      <c r="C238">
        <v>8</v>
      </c>
      <c r="D238" t="str">
        <f>VLOOKUP(A238,npiportfolio!$A$1:$B$100,2,FALSE)</f>
        <v>schools, bar/restaurants, non essential businesses closed, quarantine for all</v>
      </c>
      <c r="E238" s="7">
        <f ca="1">VLOOKUP($A238,npiportfolio!$A$1:$I$100,4,FALSE)*RAND()*10</f>
        <v>12.445509817265366</v>
      </c>
      <c r="F238" s="7">
        <f ca="1">VLOOKUP($A238,npiportfolio!$A$1:$I$100,4,FALSE)*RAND()*10</f>
        <v>0.16935102104843613</v>
      </c>
      <c r="G238" s="7">
        <f ca="1">VLOOKUP($A238,npiportfolio!$A$1:$I$100,4,FALSE)*RAND()*10</f>
        <v>30.266417462042376</v>
      </c>
    </row>
    <row r="239" spans="1:7" x14ac:dyDescent="0.25">
      <c r="A239">
        <v>7</v>
      </c>
      <c r="B239" t="s">
        <v>847</v>
      </c>
      <c r="C239">
        <v>8</v>
      </c>
      <c r="D239" t="str">
        <f>VLOOKUP(A239,npiportfolio!$A$1:$B$100,2,FALSE)</f>
        <v>new normal after schools closing</v>
      </c>
      <c r="E239" s="7">
        <f ca="1">VLOOKUP($A239,npiportfolio!$A$1:$I$100,4,FALSE)*RAND()*10</f>
        <v>3.4066050179609366</v>
      </c>
      <c r="F239" s="7">
        <f ca="1">VLOOKUP($A239,npiportfolio!$A$1:$I$100,4,FALSE)*RAND()*10</f>
        <v>4.1387281738573334</v>
      </c>
      <c r="G239" s="7">
        <f ca="1">VLOOKUP($A239,npiportfolio!$A$1:$I$100,4,FALSE)*RAND()*10</f>
        <v>5.0633049280671045</v>
      </c>
    </row>
    <row r="240" spans="1:7" x14ac:dyDescent="0.25">
      <c r="A240">
        <v>8</v>
      </c>
      <c r="B240" t="s">
        <v>847</v>
      </c>
      <c r="C240">
        <v>8</v>
      </c>
      <c r="D240" t="str">
        <f>VLOOKUP(A240,npiportfolio!$A$1:$B$100,2,FALSE)</f>
        <v>new normal after schools, bar/restaurants closed</v>
      </c>
      <c r="E240" s="7">
        <f ca="1">VLOOKUP($A240,npiportfolio!$A$1:$I$100,4,FALSE)*RAND()*10</f>
        <v>13.404721920946752</v>
      </c>
      <c r="F240" s="7">
        <f ca="1">VLOOKUP($A240,npiportfolio!$A$1:$I$100,4,FALSE)*RAND()*10</f>
        <v>13.751798872101048</v>
      </c>
      <c r="G240" s="7">
        <f ca="1">VLOOKUP($A240,npiportfolio!$A$1:$I$100,4,FALSE)*RAND()*10</f>
        <v>14.482560744920152</v>
      </c>
    </row>
    <row r="241" spans="1:7" x14ac:dyDescent="0.25">
      <c r="A241">
        <v>9</v>
      </c>
      <c r="B241" t="s">
        <v>847</v>
      </c>
      <c r="C241">
        <v>8</v>
      </c>
      <c r="D241" t="str">
        <f>VLOOKUP(A241,npiportfolio!$A$1:$B$100,2,FALSE)</f>
        <v>new normal after schools, bar/restaurants, non essential businesses closed</v>
      </c>
      <c r="E241" s="7">
        <f ca="1">VLOOKUP($A241,npiportfolio!$A$1:$I$100,4,FALSE)*RAND()*10</f>
        <v>1.3245171707905934</v>
      </c>
      <c r="F241" s="7">
        <f ca="1">VLOOKUP($A241,npiportfolio!$A$1:$I$100,4,FALSE)*RAND()*10</f>
        <v>2.2064097854362008</v>
      </c>
      <c r="G241" s="7">
        <f ca="1">VLOOKUP($A241,npiportfolio!$A$1:$I$100,4,FALSE)*RAND()*10</f>
        <v>6.9391560227679641</v>
      </c>
    </row>
    <row r="242" spans="1:7" x14ac:dyDescent="0.25">
      <c r="A242">
        <v>10</v>
      </c>
      <c r="B242" t="s">
        <v>847</v>
      </c>
      <c r="C242">
        <v>8</v>
      </c>
      <c r="D242" t="str">
        <f>VLOOKUP(A242,npiportfolio!$A$1:$B$100,2,FALSE)</f>
        <v>new normal after schools, bar/restaurants, non essential businesses closed, quarantine for most vulnerable</v>
      </c>
      <c r="E242" s="7">
        <f ca="1">VLOOKUP($A242,npiportfolio!$A$1:$I$100,4,FALSE)*RAND()*10</f>
        <v>20.852658071237158</v>
      </c>
      <c r="F242" s="7">
        <f ca="1">VLOOKUP($A242,npiportfolio!$A$1:$I$100,4,FALSE)*RAND()*10</f>
        <v>23.696212869274468</v>
      </c>
      <c r="G242" s="7">
        <f ca="1">VLOOKUP($A242,npiportfolio!$A$1:$I$100,4,FALSE)*RAND()*10</f>
        <v>20.886990935173007</v>
      </c>
    </row>
    <row r="243" spans="1:7" x14ac:dyDescent="0.25">
      <c r="A243">
        <v>11</v>
      </c>
      <c r="B243" t="s">
        <v>847</v>
      </c>
      <c r="C243">
        <v>8</v>
      </c>
      <c r="D243" t="str">
        <f>VLOOKUP(A243,npiportfolio!$A$1:$B$100,2,FALSE)</f>
        <v>new normal after schools, bar/restaurants, non essential businesses closed, quarantine for all</v>
      </c>
      <c r="E243" s="7">
        <f ca="1">VLOOKUP($A243,npiportfolio!$A$1:$I$100,4,FALSE)*RAND()*10</f>
        <v>2.2055582186378766</v>
      </c>
      <c r="F243" s="7">
        <f ca="1">VLOOKUP($A243,npiportfolio!$A$1:$I$100,4,FALSE)*RAND()*10</f>
        <v>2.0669678682155634</v>
      </c>
      <c r="G243" s="7">
        <f ca="1">VLOOKUP($A243,npiportfolio!$A$1:$I$100,4,FALSE)*RAND()*10</f>
        <v>11.486812438316747</v>
      </c>
    </row>
    <row r="244" spans="1:7" x14ac:dyDescent="0.25">
      <c r="A244">
        <v>1</v>
      </c>
      <c r="B244" t="s">
        <v>848</v>
      </c>
      <c r="C244">
        <v>8</v>
      </c>
      <c r="D244" t="str">
        <f>VLOOKUP(A244,npiportfolio!$A$1:$B$100,2,FALSE)</f>
        <v>no Interventions</v>
      </c>
      <c r="E244" s="7">
        <f ca="1">VLOOKUP($A244,npiportfolio!$A$1:$I$100,4,FALSE)*RAND()*10</f>
        <v>0</v>
      </c>
      <c r="F244" s="7">
        <f ca="1">VLOOKUP($A244,npiportfolio!$A$1:$I$100,4,FALSE)*RAND()*10</f>
        <v>0</v>
      </c>
      <c r="G244" s="7">
        <f ca="1">VLOOKUP($A244,npiportfolio!$A$1:$I$100,4,FALSE)*RAND()*10</f>
        <v>0</v>
      </c>
    </row>
    <row r="245" spans="1:7" x14ac:dyDescent="0.25">
      <c r="A245">
        <v>2</v>
      </c>
      <c r="B245" t="s">
        <v>848</v>
      </c>
      <c r="C245">
        <v>8</v>
      </c>
      <c r="D245" t="str">
        <f>VLOOKUP(A245,npiportfolio!$A$1:$B$100,2,FALSE)</f>
        <v>schools closing</v>
      </c>
      <c r="E245" s="7">
        <f ca="1">VLOOKUP($A245,npiportfolio!$A$1:$I$100,4,FALSE)*RAND()*10</f>
        <v>8.0375663323304636</v>
      </c>
      <c r="F245" s="7">
        <f ca="1">VLOOKUP($A245,npiportfolio!$A$1:$I$100,4,FALSE)*RAND()*10</f>
        <v>4.7913277531794645</v>
      </c>
      <c r="G245" s="7">
        <f ca="1">VLOOKUP($A245,npiportfolio!$A$1:$I$100,4,FALSE)*RAND()*10</f>
        <v>2.6668952921843458</v>
      </c>
    </row>
    <row r="246" spans="1:7" x14ac:dyDescent="0.25">
      <c r="A246">
        <v>3</v>
      </c>
      <c r="B246" t="s">
        <v>848</v>
      </c>
      <c r="C246">
        <v>8</v>
      </c>
      <c r="D246" t="str">
        <f>VLOOKUP(A246,npiportfolio!$A$1:$B$100,2,FALSE)</f>
        <v>schools, bar/restaurants closed</v>
      </c>
      <c r="E246" s="7">
        <f ca="1">VLOOKUP($A246,npiportfolio!$A$1:$I$100,4,FALSE)*RAND()*10</f>
        <v>2.9605073727419362</v>
      </c>
      <c r="F246" s="7">
        <f ca="1">VLOOKUP($A246,npiportfolio!$A$1:$I$100,4,FALSE)*RAND()*10</f>
        <v>16.75061018931639</v>
      </c>
      <c r="G246" s="7">
        <f ca="1">VLOOKUP($A246,npiportfolio!$A$1:$I$100,4,FALSE)*RAND()*10</f>
        <v>4.71054235379248</v>
      </c>
    </row>
    <row r="247" spans="1:7" x14ac:dyDescent="0.25">
      <c r="A247">
        <v>4</v>
      </c>
      <c r="B247" t="s">
        <v>848</v>
      </c>
      <c r="C247">
        <v>8</v>
      </c>
      <c r="D247" t="str">
        <f>VLOOKUP(A247,npiportfolio!$A$1:$B$100,2,FALSE)</f>
        <v>schools, bar/restaurants, non essential businesses closed</v>
      </c>
      <c r="E247" s="7">
        <f ca="1">VLOOKUP($A247,npiportfolio!$A$1:$I$100,4,FALSE)*RAND()*10</f>
        <v>12.354816794929455</v>
      </c>
      <c r="F247" s="7">
        <f ca="1">VLOOKUP($A247,npiportfolio!$A$1:$I$100,4,FALSE)*RAND()*10</f>
        <v>10.994611607490821</v>
      </c>
      <c r="G247" s="7">
        <f ca="1">VLOOKUP($A247,npiportfolio!$A$1:$I$100,4,FALSE)*RAND()*10</f>
        <v>15.886979613899932</v>
      </c>
    </row>
    <row r="248" spans="1:7" x14ac:dyDescent="0.25">
      <c r="A248">
        <v>5</v>
      </c>
      <c r="B248" t="s">
        <v>848</v>
      </c>
      <c r="C248">
        <v>8</v>
      </c>
      <c r="D248" t="str">
        <f>VLOOKUP(A248,npiportfolio!$A$1:$B$100,2,FALSE)</f>
        <v>schools, bar/restaurants, non essential businesses closed, quarantine for most vulnerable</v>
      </c>
      <c r="E248" s="7">
        <f ca="1">VLOOKUP($A248,npiportfolio!$A$1:$I$100,4,FALSE)*RAND()*10</f>
        <v>18.294624938927804</v>
      </c>
      <c r="F248" s="7">
        <f ca="1">VLOOKUP($A248,npiportfolio!$A$1:$I$100,4,FALSE)*RAND()*10</f>
        <v>32.703313366510599</v>
      </c>
      <c r="G248" s="7">
        <f ca="1">VLOOKUP($A248,npiportfolio!$A$1:$I$100,4,FALSE)*RAND()*10</f>
        <v>13.056142123837722</v>
      </c>
    </row>
    <row r="249" spans="1:7" x14ac:dyDescent="0.25">
      <c r="A249">
        <v>6</v>
      </c>
      <c r="B249" t="s">
        <v>848</v>
      </c>
      <c r="C249">
        <v>8</v>
      </c>
      <c r="D249" t="str">
        <f>VLOOKUP(A249,npiportfolio!$A$1:$B$100,2,FALSE)</f>
        <v>schools, bar/restaurants, non essential businesses closed, quarantine for all</v>
      </c>
      <c r="E249" s="7">
        <f ca="1">VLOOKUP($A249,npiportfolio!$A$1:$I$100,4,FALSE)*RAND()*10</f>
        <v>12.887610009057116</v>
      </c>
      <c r="F249" s="7">
        <f ca="1">VLOOKUP($A249,npiportfolio!$A$1:$I$100,4,FALSE)*RAND()*10</f>
        <v>37.58926756352696</v>
      </c>
      <c r="G249" s="7">
        <f ca="1">VLOOKUP($A249,npiportfolio!$A$1:$I$100,4,FALSE)*RAND()*10</f>
        <v>33.319722709760235</v>
      </c>
    </row>
    <row r="250" spans="1:7" x14ac:dyDescent="0.25">
      <c r="A250">
        <v>7</v>
      </c>
      <c r="B250" t="s">
        <v>848</v>
      </c>
      <c r="C250">
        <v>8</v>
      </c>
      <c r="D250" t="str">
        <f>VLOOKUP(A250,npiportfolio!$A$1:$B$100,2,FALSE)</f>
        <v>new normal after schools closing</v>
      </c>
      <c r="E250" s="7">
        <f ca="1">VLOOKUP($A250,npiportfolio!$A$1:$I$100,4,FALSE)*RAND()*10</f>
        <v>1.9172048640876127</v>
      </c>
      <c r="F250" s="7">
        <f ca="1">VLOOKUP($A250,npiportfolio!$A$1:$I$100,4,FALSE)*RAND()*10</f>
        <v>8.6746081224205955</v>
      </c>
      <c r="G250" s="7">
        <f ca="1">VLOOKUP($A250,npiportfolio!$A$1:$I$100,4,FALSE)*RAND()*10</f>
        <v>9.3122954552287638</v>
      </c>
    </row>
    <row r="251" spans="1:7" x14ac:dyDescent="0.25">
      <c r="A251">
        <v>8</v>
      </c>
      <c r="B251" t="s">
        <v>848</v>
      </c>
      <c r="C251">
        <v>8</v>
      </c>
      <c r="D251" t="str">
        <f>VLOOKUP(A251,npiportfolio!$A$1:$B$100,2,FALSE)</f>
        <v>new normal after schools, bar/restaurants closed</v>
      </c>
      <c r="E251" s="7">
        <f ca="1">VLOOKUP($A251,npiportfolio!$A$1:$I$100,4,FALSE)*RAND()*10</f>
        <v>3.179523290523778</v>
      </c>
      <c r="F251" s="7">
        <f ca="1">VLOOKUP($A251,npiportfolio!$A$1:$I$100,4,FALSE)*RAND()*10</f>
        <v>19.552138407357415</v>
      </c>
      <c r="G251" s="7">
        <f ca="1">VLOOKUP($A251,npiportfolio!$A$1:$I$100,4,FALSE)*RAND()*10</f>
        <v>5.1588162504469022</v>
      </c>
    </row>
    <row r="252" spans="1:7" x14ac:dyDescent="0.25">
      <c r="A252">
        <v>9</v>
      </c>
      <c r="B252" t="s">
        <v>848</v>
      </c>
      <c r="C252">
        <v>8</v>
      </c>
      <c r="D252" t="str">
        <f>VLOOKUP(A252,npiportfolio!$A$1:$B$100,2,FALSE)</f>
        <v>new normal after schools, bar/restaurants, non essential businesses closed</v>
      </c>
      <c r="E252" s="7">
        <f ca="1">VLOOKUP($A252,npiportfolio!$A$1:$I$100,4,FALSE)*RAND()*10</f>
        <v>26.391945262875556</v>
      </c>
      <c r="F252" s="7">
        <f ca="1">VLOOKUP($A252,npiportfolio!$A$1:$I$100,4,FALSE)*RAND()*10</f>
        <v>29.722347516919342</v>
      </c>
      <c r="G252" s="7">
        <f ca="1">VLOOKUP($A252,npiportfolio!$A$1:$I$100,4,FALSE)*RAND()*10</f>
        <v>3.975005791358861</v>
      </c>
    </row>
    <row r="253" spans="1:7" x14ac:dyDescent="0.25">
      <c r="A253">
        <v>10</v>
      </c>
      <c r="B253" t="s">
        <v>848</v>
      </c>
      <c r="C253">
        <v>8</v>
      </c>
      <c r="D253" t="str">
        <f>VLOOKUP(A253,npiportfolio!$A$1:$B$100,2,FALSE)</f>
        <v>new normal after schools, bar/restaurants, non essential businesses closed, quarantine for most vulnerable</v>
      </c>
      <c r="E253" s="7">
        <f ca="1">VLOOKUP($A253,npiportfolio!$A$1:$I$100,4,FALSE)*RAND()*10</f>
        <v>34.798594015006842</v>
      </c>
      <c r="F253" s="7">
        <f ca="1">VLOOKUP($A253,npiportfolio!$A$1:$I$100,4,FALSE)*RAND()*10</f>
        <v>15.454663670369229</v>
      </c>
      <c r="G253" s="7">
        <f ca="1">VLOOKUP($A253,npiportfolio!$A$1:$I$100,4,FALSE)*RAND()*10</f>
        <v>18.345730936297784</v>
      </c>
    </row>
    <row r="254" spans="1:7" x14ac:dyDescent="0.25">
      <c r="A254">
        <v>11</v>
      </c>
      <c r="B254" t="s">
        <v>848</v>
      </c>
      <c r="C254">
        <v>8</v>
      </c>
      <c r="D254" t="str">
        <f>VLOOKUP(A254,npiportfolio!$A$1:$B$100,2,FALSE)</f>
        <v>new normal after schools, bar/restaurants, non essential businesses closed, quarantine for all</v>
      </c>
      <c r="E254" s="7">
        <f ca="1">VLOOKUP($A254,npiportfolio!$A$1:$I$100,4,FALSE)*RAND()*10</f>
        <v>15.60945261108027</v>
      </c>
      <c r="F254" s="7">
        <f ca="1">VLOOKUP($A254,npiportfolio!$A$1:$I$100,4,FALSE)*RAND()*10</f>
        <v>21.956069902443435</v>
      </c>
      <c r="G254" s="7">
        <f ca="1">VLOOKUP($A254,npiportfolio!$A$1:$I$100,4,FALSE)*RAND()*10</f>
        <v>23.537635424677646</v>
      </c>
    </row>
    <row r="255" spans="1:7" x14ac:dyDescent="0.25">
      <c r="A255">
        <v>1</v>
      </c>
      <c r="B255" t="s">
        <v>849</v>
      </c>
      <c r="C255">
        <v>8</v>
      </c>
      <c r="D255" t="str">
        <f>VLOOKUP(A255,npiportfolio!$A$1:$B$100,2,FALSE)</f>
        <v>no Interventions</v>
      </c>
      <c r="E255" s="7">
        <f ca="1">VLOOKUP($A255,npiportfolio!$A$1:$I$100,4,FALSE)*RAND()*10</f>
        <v>0</v>
      </c>
      <c r="F255" s="7">
        <f ca="1">VLOOKUP($A255,npiportfolio!$A$1:$I$100,4,FALSE)*RAND()*10</f>
        <v>0</v>
      </c>
      <c r="G255" s="7">
        <f ca="1">VLOOKUP($A255,npiportfolio!$A$1:$I$100,4,FALSE)*RAND()*10</f>
        <v>0</v>
      </c>
    </row>
    <row r="256" spans="1:7" x14ac:dyDescent="0.25">
      <c r="A256">
        <v>2</v>
      </c>
      <c r="B256" t="s">
        <v>849</v>
      </c>
      <c r="C256">
        <v>8</v>
      </c>
      <c r="D256" t="str">
        <f>VLOOKUP(A256,npiportfolio!$A$1:$B$100,2,FALSE)</f>
        <v>schools closing</v>
      </c>
      <c r="E256" s="7">
        <f ca="1">VLOOKUP($A256,npiportfolio!$A$1:$I$100,4,FALSE)*RAND()*10</f>
        <v>3.1808810178169433</v>
      </c>
      <c r="F256" s="7">
        <f ca="1">VLOOKUP($A256,npiportfolio!$A$1:$I$100,4,FALSE)*RAND()*10</f>
        <v>8.0410345976334057</v>
      </c>
      <c r="G256" s="7">
        <f ca="1">VLOOKUP($A256,npiportfolio!$A$1:$I$100,4,FALSE)*RAND()*10</f>
        <v>6.6979176372931342</v>
      </c>
    </row>
    <row r="257" spans="1:7" x14ac:dyDescent="0.25">
      <c r="A257">
        <v>3</v>
      </c>
      <c r="B257" t="s">
        <v>849</v>
      </c>
      <c r="C257">
        <v>8</v>
      </c>
      <c r="D257" t="str">
        <f>VLOOKUP(A257,npiportfolio!$A$1:$B$100,2,FALSE)</f>
        <v>schools, bar/restaurants closed</v>
      </c>
      <c r="E257" s="7">
        <f ca="1">VLOOKUP($A257,npiportfolio!$A$1:$I$100,4,FALSE)*RAND()*10</f>
        <v>10.70498910149664</v>
      </c>
      <c r="F257" s="7">
        <f ca="1">VLOOKUP($A257,npiportfolio!$A$1:$I$100,4,FALSE)*RAND()*10</f>
        <v>2.0726147421403085</v>
      </c>
      <c r="G257" s="7">
        <f ca="1">VLOOKUP($A257,npiportfolio!$A$1:$I$100,4,FALSE)*RAND()*10</f>
        <v>6.5971559900990551</v>
      </c>
    </row>
    <row r="258" spans="1:7" x14ac:dyDescent="0.25">
      <c r="A258">
        <v>4</v>
      </c>
      <c r="B258" t="s">
        <v>849</v>
      </c>
      <c r="C258">
        <v>8</v>
      </c>
      <c r="D258" t="str">
        <f>VLOOKUP(A258,npiportfolio!$A$1:$B$100,2,FALSE)</f>
        <v>schools, bar/restaurants, non essential businesses closed</v>
      </c>
      <c r="E258" s="7">
        <f ca="1">VLOOKUP($A258,npiportfolio!$A$1:$I$100,4,FALSE)*RAND()*10</f>
        <v>28.479600351223088</v>
      </c>
      <c r="F258" s="7">
        <f ca="1">VLOOKUP($A258,npiportfolio!$A$1:$I$100,4,FALSE)*RAND()*10</f>
        <v>26.104268730217086</v>
      </c>
      <c r="G258" s="7">
        <f ca="1">VLOOKUP($A258,npiportfolio!$A$1:$I$100,4,FALSE)*RAND()*10</f>
        <v>5.6695630865856437</v>
      </c>
    </row>
    <row r="259" spans="1:7" x14ac:dyDescent="0.25">
      <c r="A259">
        <v>5</v>
      </c>
      <c r="B259" t="s">
        <v>849</v>
      </c>
      <c r="C259">
        <v>8</v>
      </c>
      <c r="D259" t="str">
        <f>VLOOKUP(A259,npiportfolio!$A$1:$B$100,2,FALSE)</f>
        <v>schools, bar/restaurants, non essential businesses closed, quarantine for most vulnerable</v>
      </c>
      <c r="E259" s="7">
        <f ca="1">VLOOKUP($A259,npiportfolio!$A$1:$I$100,4,FALSE)*RAND()*10</f>
        <v>35.656853037483003</v>
      </c>
      <c r="F259" s="7">
        <f ca="1">VLOOKUP($A259,npiportfolio!$A$1:$I$100,4,FALSE)*RAND()*10</f>
        <v>24.538668588117648</v>
      </c>
      <c r="G259" s="7">
        <f ca="1">VLOOKUP($A259,npiportfolio!$A$1:$I$100,4,FALSE)*RAND()*10</f>
        <v>22.031811091857044</v>
      </c>
    </row>
    <row r="260" spans="1:7" x14ac:dyDescent="0.25">
      <c r="A260">
        <v>6</v>
      </c>
      <c r="B260" t="s">
        <v>849</v>
      </c>
      <c r="C260">
        <v>8</v>
      </c>
      <c r="D260" t="str">
        <f>VLOOKUP(A260,npiportfolio!$A$1:$B$100,2,FALSE)</f>
        <v>schools, bar/restaurants, non essential businesses closed, quarantine for all</v>
      </c>
      <c r="E260" s="7">
        <f ca="1">VLOOKUP($A260,npiportfolio!$A$1:$I$100,4,FALSE)*RAND()*10</f>
        <v>33.085130143460937</v>
      </c>
      <c r="F260" s="7">
        <f ca="1">VLOOKUP($A260,npiportfolio!$A$1:$I$100,4,FALSE)*RAND()*10</f>
        <v>32.658448511037236</v>
      </c>
      <c r="G260" s="7">
        <f ca="1">VLOOKUP($A260,npiportfolio!$A$1:$I$100,4,FALSE)*RAND()*10</f>
        <v>5.6783564249963838</v>
      </c>
    </row>
    <row r="261" spans="1:7" x14ac:dyDescent="0.25">
      <c r="A261">
        <v>7</v>
      </c>
      <c r="B261" t="s">
        <v>849</v>
      </c>
      <c r="C261">
        <v>8</v>
      </c>
      <c r="D261" t="str">
        <f>VLOOKUP(A261,npiportfolio!$A$1:$B$100,2,FALSE)</f>
        <v>new normal after schools closing</v>
      </c>
      <c r="E261" s="7">
        <f ca="1">VLOOKUP($A261,npiportfolio!$A$1:$I$100,4,FALSE)*RAND()*10</f>
        <v>3.4131779596617493</v>
      </c>
      <c r="F261" s="7">
        <f ca="1">VLOOKUP($A261,npiportfolio!$A$1:$I$100,4,FALSE)*RAND()*10</f>
        <v>5.5504290156198541</v>
      </c>
      <c r="G261" s="7">
        <f ca="1">VLOOKUP($A261,npiportfolio!$A$1:$I$100,4,FALSE)*RAND()*10</f>
        <v>2.3924346297092001</v>
      </c>
    </row>
    <row r="262" spans="1:7" x14ac:dyDescent="0.25">
      <c r="A262">
        <v>8</v>
      </c>
      <c r="B262" t="s">
        <v>849</v>
      </c>
      <c r="C262">
        <v>8</v>
      </c>
      <c r="D262" t="str">
        <f>VLOOKUP(A262,npiportfolio!$A$1:$B$100,2,FALSE)</f>
        <v>new normal after schools, bar/restaurants closed</v>
      </c>
      <c r="E262" s="7">
        <f ca="1">VLOOKUP($A262,npiportfolio!$A$1:$I$100,4,FALSE)*RAND()*10</f>
        <v>15.267370726492867</v>
      </c>
      <c r="F262" s="7">
        <f ca="1">VLOOKUP($A262,npiportfolio!$A$1:$I$100,4,FALSE)*RAND()*10</f>
        <v>3.3191417783620136</v>
      </c>
      <c r="G262" s="7">
        <f ca="1">VLOOKUP($A262,npiportfolio!$A$1:$I$100,4,FALSE)*RAND()*10</f>
        <v>0.98395157743935702</v>
      </c>
    </row>
    <row r="263" spans="1:7" x14ac:dyDescent="0.25">
      <c r="A263">
        <v>9</v>
      </c>
      <c r="B263" t="s">
        <v>849</v>
      </c>
      <c r="C263">
        <v>8</v>
      </c>
      <c r="D263" t="str">
        <f>VLOOKUP(A263,npiportfolio!$A$1:$B$100,2,FALSE)</f>
        <v>new normal after schools, bar/restaurants, non essential businesses closed</v>
      </c>
      <c r="E263" s="7">
        <f ca="1">VLOOKUP($A263,npiportfolio!$A$1:$I$100,4,FALSE)*RAND()*10</f>
        <v>6.3220371571322174</v>
      </c>
      <c r="F263" s="7">
        <f ca="1">VLOOKUP($A263,npiportfolio!$A$1:$I$100,4,FALSE)*RAND()*10</f>
        <v>24.031475104711042</v>
      </c>
      <c r="G263" s="7">
        <f ca="1">VLOOKUP($A263,npiportfolio!$A$1:$I$100,4,FALSE)*RAND()*10</f>
        <v>0.57161011609183854</v>
      </c>
    </row>
    <row r="264" spans="1:7" x14ac:dyDescent="0.25">
      <c r="A264">
        <v>10</v>
      </c>
      <c r="B264" t="s">
        <v>849</v>
      </c>
      <c r="C264">
        <v>8</v>
      </c>
      <c r="D264" t="str">
        <f>VLOOKUP(A264,npiportfolio!$A$1:$B$100,2,FALSE)</f>
        <v>new normal after schools, bar/restaurants, non essential businesses closed, quarantine for most vulnerable</v>
      </c>
      <c r="E264" s="7">
        <f ca="1">VLOOKUP($A264,npiportfolio!$A$1:$I$100,4,FALSE)*RAND()*10</f>
        <v>14.229068745200873</v>
      </c>
      <c r="F264" s="7">
        <f ca="1">VLOOKUP($A264,npiportfolio!$A$1:$I$100,4,FALSE)*RAND()*10</f>
        <v>31.938248003806244</v>
      </c>
      <c r="G264" s="7">
        <f ca="1">VLOOKUP($A264,npiportfolio!$A$1:$I$100,4,FALSE)*RAND()*10</f>
        <v>2.7015417907370232</v>
      </c>
    </row>
    <row r="265" spans="1:7" x14ac:dyDescent="0.25">
      <c r="A265">
        <v>11</v>
      </c>
      <c r="B265" t="s">
        <v>849</v>
      </c>
      <c r="C265">
        <v>8</v>
      </c>
      <c r="D265" t="str">
        <f>VLOOKUP(A265,npiportfolio!$A$1:$B$100,2,FALSE)</f>
        <v>new normal after schools, bar/restaurants, non essential businesses closed, quarantine for all</v>
      </c>
      <c r="E265" s="7">
        <f ca="1">VLOOKUP($A265,npiportfolio!$A$1:$I$100,4,FALSE)*RAND()*10</f>
        <v>32.643035838618808</v>
      </c>
      <c r="F265" s="7">
        <f ca="1">VLOOKUP($A265,npiportfolio!$A$1:$I$100,4,FALSE)*RAND()*10</f>
        <v>33.430680362429364</v>
      </c>
      <c r="G265" s="7">
        <f ca="1">VLOOKUP($A265,npiportfolio!$A$1:$I$100,4,FALSE)*RAND()*10</f>
        <v>33.433595197308328</v>
      </c>
    </row>
    <row r="266" spans="1:7" x14ac:dyDescent="0.25">
      <c r="A266">
        <v>1</v>
      </c>
      <c r="B266" t="s">
        <v>847</v>
      </c>
      <c r="C266">
        <v>9</v>
      </c>
      <c r="D266" t="str">
        <f>VLOOKUP(A266,npiportfolio!$A$1:$B$100,2,FALSE)</f>
        <v>no Interventions</v>
      </c>
      <c r="E266" s="7">
        <f ca="1">VLOOKUP($A266,npiportfolio!$A$1:$I$100,4,FALSE)*RAND()*10</f>
        <v>0</v>
      </c>
      <c r="F266" s="7">
        <f ca="1">VLOOKUP($A266,npiportfolio!$A$1:$I$100,4,FALSE)*RAND()*10</f>
        <v>0</v>
      </c>
      <c r="G266" s="7">
        <f ca="1">VLOOKUP($A266,npiportfolio!$A$1:$I$100,4,FALSE)*RAND()*10</f>
        <v>0</v>
      </c>
    </row>
    <row r="267" spans="1:7" x14ac:dyDescent="0.25">
      <c r="A267">
        <v>2</v>
      </c>
      <c r="B267" t="s">
        <v>847</v>
      </c>
      <c r="C267">
        <v>9</v>
      </c>
      <c r="D267" t="str">
        <f>VLOOKUP(A267,npiportfolio!$A$1:$B$100,2,FALSE)</f>
        <v>schools closing</v>
      </c>
      <c r="E267" s="7">
        <f ca="1">VLOOKUP($A267,npiportfolio!$A$1:$I$100,4,FALSE)*RAND()*10</f>
        <v>5.0978079654437414</v>
      </c>
      <c r="F267" s="7">
        <f ca="1">VLOOKUP($A267,npiportfolio!$A$1:$I$100,4,FALSE)*RAND()*10</f>
        <v>2.5164165974242483</v>
      </c>
      <c r="G267" s="7">
        <f ca="1">VLOOKUP($A267,npiportfolio!$A$1:$I$100,4,FALSE)*RAND()*10</f>
        <v>1.3766030744301339</v>
      </c>
    </row>
    <row r="268" spans="1:7" x14ac:dyDescent="0.25">
      <c r="A268">
        <v>3</v>
      </c>
      <c r="B268" t="s">
        <v>847</v>
      </c>
      <c r="C268">
        <v>9</v>
      </c>
      <c r="D268" t="str">
        <f>VLOOKUP(A268,npiportfolio!$A$1:$B$100,2,FALSE)</f>
        <v>schools, bar/restaurants closed</v>
      </c>
      <c r="E268" s="7">
        <f ca="1">VLOOKUP($A268,npiportfolio!$A$1:$I$100,4,FALSE)*RAND()*10</f>
        <v>15.641246969409812</v>
      </c>
      <c r="F268" s="7">
        <f ca="1">VLOOKUP($A268,npiportfolio!$A$1:$I$100,4,FALSE)*RAND()*10</f>
        <v>7.0472967626875267</v>
      </c>
      <c r="G268" s="7">
        <f ca="1">VLOOKUP($A268,npiportfolio!$A$1:$I$100,4,FALSE)*RAND()*10</f>
        <v>8.3729212071166756</v>
      </c>
    </row>
    <row r="269" spans="1:7" x14ac:dyDescent="0.25">
      <c r="A269">
        <v>4</v>
      </c>
      <c r="B269" t="s">
        <v>847</v>
      </c>
      <c r="C269">
        <v>9</v>
      </c>
      <c r="D269" t="str">
        <f>VLOOKUP(A269,npiportfolio!$A$1:$B$100,2,FALSE)</f>
        <v>schools, bar/restaurants, non essential businesses closed</v>
      </c>
      <c r="E269" s="7">
        <f ca="1">VLOOKUP($A269,npiportfolio!$A$1:$I$100,4,FALSE)*RAND()*10</f>
        <v>26.408964634281933</v>
      </c>
      <c r="F269" s="7">
        <f ca="1">VLOOKUP($A269,npiportfolio!$A$1:$I$100,4,FALSE)*RAND()*10</f>
        <v>29.791560719810807</v>
      </c>
      <c r="G269" s="7">
        <f ca="1">VLOOKUP($A269,npiportfolio!$A$1:$I$100,4,FALSE)*RAND()*10</f>
        <v>17.096159497440322</v>
      </c>
    </row>
    <row r="270" spans="1:7" x14ac:dyDescent="0.25">
      <c r="A270">
        <v>5</v>
      </c>
      <c r="B270" t="s">
        <v>847</v>
      </c>
      <c r="C270">
        <v>9</v>
      </c>
      <c r="D270" t="str">
        <f>VLOOKUP(A270,npiportfolio!$A$1:$B$100,2,FALSE)</f>
        <v>schools, bar/restaurants, non essential businesses closed, quarantine for most vulnerable</v>
      </c>
      <c r="E270" s="7">
        <f ca="1">VLOOKUP($A270,npiportfolio!$A$1:$I$100,4,FALSE)*RAND()*10</f>
        <v>23.172301545763002</v>
      </c>
      <c r="F270" s="7">
        <f ca="1">VLOOKUP($A270,npiportfolio!$A$1:$I$100,4,FALSE)*RAND()*10</f>
        <v>27.928646513473538</v>
      </c>
      <c r="G270" s="7">
        <f ca="1">VLOOKUP($A270,npiportfolio!$A$1:$I$100,4,FALSE)*RAND()*10</f>
        <v>35.241413184786332</v>
      </c>
    </row>
    <row r="271" spans="1:7" x14ac:dyDescent="0.25">
      <c r="A271">
        <v>6</v>
      </c>
      <c r="B271" t="s">
        <v>847</v>
      </c>
      <c r="C271">
        <v>9</v>
      </c>
      <c r="D271" t="str">
        <f>VLOOKUP(A271,npiportfolio!$A$1:$B$100,2,FALSE)</f>
        <v>schools, bar/restaurants, non essential businesses closed, quarantine for all</v>
      </c>
      <c r="E271" s="7">
        <f ca="1">VLOOKUP($A271,npiportfolio!$A$1:$I$100,4,FALSE)*RAND()*10</f>
        <v>1.7646251655181633</v>
      </c>
      <c r="F271" s="7">
        <f ca="1">VLOOKUP($A271,npiportfolio!$A$1:$I$100,4,FALSE)*RAND()*10</f>
        <v>1.3123087661629507</v>
      </c>
      <c r="G271" s="7">
        <f ca="1">VLOOKUP($A271,npiportfolio!$A$1:$I$100,4,FALSE)*RAND()*10</f>
        <v>31.480468227892366</v>
      </c>
    </row>
    <row r="272" spans="1:7" x14ac:dyDescent="0.25">
      <c r="A272">
        <v>7</v>
      </c>
      <c r="B272" t="s">
        <v>847</v>
      </c>
      <c r="C272">
        <v>9</v>
      </c>
      <c r="D272" t="str">
        <f>VLOOKUP(A272,npiportfolio!$A$1:$B$100,2,FALSE)</f>
        <v>new normal after schools closing</v>
      </c>
      <c r="E272" s="7">
        <f ca="1">VLOOKUP($A272,npiportfolio!$A$1:$I$100,4,FALSE)*RAND()*10</f>
        <v>6.2509042650421893</v>
      </c>
      <c r="F272" s="7">
        <f ca="1">VLOOKUP($A272,npiportfolio!$A$1:$I$100,4,FALSE)*RAND()*10</f>
        <v>0.38642139978565027</v>
      </c>
      <c r="G272" s="7">
        <f ca="1">VLOOKUP($A272,npiportfolio!$A$1:$I$100,4,FALSE)*RAND()*10</f>
        <v>0.1020125648371295</v>
      </c>
    </row>
    <row r="273" spans="1:7" x14ac:dyDescent="0.25">
      <c r="A273">
        <v>8</v>
      </c>
      <c r="B273" t="s">
        <v>847</v>
      </c>
      <c r="C273">
        <v>9</v>
      </c>
      <c r="D273" t="str">
        <f>VLOOKUP(A273,npiportfolio!$A$1:$B$100,2,FALSE)</f>
        <v>new normal after schools, bar/restaurants closed</v>
      </c>
      <c r="E273" s="7">
        <f ca="1">VLOOKUP($A273,npiportfolio!$A$1:$I$100,4,FALSE)*RAND()*10</f>
        <v>17.485567546620931</v>
      </c>
      <c r="F273" s="7">
        <f ca="1">VLOOKUP($A273,npiportfolio!$A$1:$I$100,4,FALSE)*RAND()*10</f>
        <v>1.159499760065974</v>
      </c>
      <c r="G273" s="7">
        <f ca="1">VLOOKUP($A273,npiportfolio!$A$1:$I$100,4,FALSE)*RAND()*10</f>
        <v>2.9019948994606848</v>
      </c>
    </row>
    <row r="274" spans="1:7" x14ac:dyDescent="0.25">
      <c r="A274">
        <v>9</v>
      </c>
      <c r="B274" t="s">
        <v>847</v>
      </c>
      <c r="C274">
        <v>9</v>
      </c>
      <c r="D274" t="str">
        <f>VLOOKUP(A274,npiportfolio!$A$1:$B$100,2,FALSE)</f>
        <v>new normal after schools, bar/restaurants, non essential businesses closed</v>
      </c>
      <c r="E274" s="7">
        <f ca="1">VLOOKUP($A274,npiportfolio!$A$1:$I$100,4,FALSE)*RAND()*10</f>
        <v>9.3511412105844478</v>
      </c>
      <c r="F274" s="7">
        <f ca="1">VLOOKUP($A274,npiportfolio!$A$1:$I$100,4,FALSE)*RAND()*10</f>
        <v>7.3104088123345825</v>
      </c>
      <c r="G274" s="7">
        <f ca="1">VLOOKUP($A274,npiportfolio!$A$1:$I$100,4,FALSE)*RAND()*10</f>
        <v>14.030268814161996</v>
      </c>
    </row>
    <row r="275" spans="1:7" x14ac:dyDescent="0.25">
      <c r="A275">
        <v>10</v>
      </c>
      <c r="B275" t="s">
        <v>847</v>
      </c>
      <c r="C275">
        <v>9</v>
      </c>
      <c r="D275" t="str">
        <f>VLOOKUP(A275,npiportfolio!$A$1:$B$100,2,FALSE)</f>
        <v>new normal after schools, bar/restaurants, non essential businesses closed, quarantine for most vulnerable</v>
      </c>
      <c r="E275" s="7">
        <f ca="1">VLOOKUP($A275,npiportfolio!$A$1:$I$100,4,FALSE)*RAND()*10</f>
        <v>31.555157398100032</v>
      </c>
      <c r="F275" s="7">
        <f ca="1">VLOOKUP($A275,npiportfolio!$A$1:$I$100,4,FALSE)*RAND()*10</f>
        <v>20.345589954462852</v>
      </c>
      <c r="G275" s="7">
        <f ca="1">VLOOKUP($A275,npiportfolio!$A$1:$I$100,4,FALSE)*RAND()*10</f>
        <v>31.858965246061047</v>
      </c>
    </row>
    <row r="276" spans="1:7" x14ac:dyDescent="0.25">
      <c r="A276">
        <v>11</v>
      </c>
      <c r="B276" t="s">
        <v>847</v>
      </c>
      <c r="C276">
        <v>9</v>
      </c>
      <c r="D276" t="str">
        <f>VLOOKUP(A276,npiportfolio!$A$1:$B$100,2,FALSE)</f>
        <v>new normal after schools, bar/restaurants, non essential businesses closed, quarantine for all</v>
      </c>
      <c r="E276" s="7">
        <f ca="1">VLOOKUP($A276,npiportfolio!$A$1:$I$100,4,FALSE)*RAND()*10</f>
        <v>34.219361190750348</v>
      </c>
      <c r="F276" s="7">
        <f ca="1">VLOOKUP($A276,npiportfolio!$A$1:$I$100,4,FALSE)*RAND()*10</f>
        <v>37.39251567384882</v>
      </c>
      <c r="G276" s="7">
        <f ca="1">VLOOKUP($A276,npiportfolio!$A$1:$I$100,4,FALSE)*RAND()*10</f>
        <v>8.4154917072558177</v>
      </c>
    </row>
    <row r="277" spans="1:7" x14ac:dyDescent="0.25">
      <c r="A277">
        <v>1</v>
      </c>
      <c r="B277" t="s">
        <v>848</v>
      </c>
      <c r="C277">
        <v>9</v>
      </c>
      <c r="D277" t="str">
        <f>VLOOKUP(A277,npiportfolio!$A$1:$B$100,2,FALSE)</f>
        <v>no Interventions</v>
      </c>
      <c r="E277" s="7">
        <f ca="1">VLOOKUP($A277,npiportfolio!$A$1:$I$100,4,FALSE)*RAND()*10</f>
        <v>0</v>
      </c>
      <c r="F277" s="7">
        <f ca="1">VLOOKUP($A277,npiportfolio!$A$1:$I$100,4,FALSE)*RAND()*10</f>
        <v>0</v>
      </c>
      <c r="G277" s="7">
        <f ca="1">VLOOKUP($A277,npiportfolio!$A$1:$I$100,4,FALSE)*RAND()*10</f>
        <v>0</v>
      </c>
    </row>
    <row r="278" spans="1:7" x14ac:dyDescent="0.25">
      <c r="A278">
        <v>2</v>
      </c>
      <c r="B278" t="s">
        <v>848</v>
      </c>
      <c r="C278">
        <v>9</v>
      </c>
      <c r="D278" t="str">
        <f>VLOOKUP(A278,npiportfolio!$A$1:$B$100,2,FALSE)</f>
        <v>schools closing</v>
      </c>
      <c r="E278" s="7">
        <f ca="1">VLOOKUP($A278,npiportfolio!$A$1:$I$100,4,FALSE)*RAND()*10</f>
        <v>1.9046729757761105</v>
      </c>
      <c r="F278" s="7">
        <f ca="1">VLOOKUP($A278,npiportfolio!$A$1:$I$100,4,FALSE)*RAND()*10</f>
        <v>3.6085029402240378</v>
      </c>
      <c r="G278" s="7">
        <f ca="1">VLOOKUP($A278,npiportfolio!$A$1:$I$100,4,FALSE)*RAND()*10</f>
        <v>7.340550962040969</v>
      </c>
    </row>
    <row r="279" spans="1:7" x14ac:dyDescent="0.25">
      <c r="A279">
        <v>3</v>
      </c>
      <c r="B279" t="s">
        <v>848</v>
      </c>
      <c r="C279">
        <v>9</v>
      </c>
      <c r="D279" t="str">
        <f>VLOOKUP(A279,npiportfolio!$A$1:$B$100,2,FALSE)</f>
        <v>schools, bar/restaurants closed</v>
      </c>
      <c r="E279" s="7">
        <f ca="1">VLOOKUP($A279,npiportfolio!$A$1:$I$100,4,FALSE)*RAND()*10</f>
        <v>16.729621223798532</v>
      </c>
      <c r="F279" s="7">
        <f ca="1">VLOOKUP($A279,npiportfolio!$A$1:$I$100,4,FALSE)*RAND()*10</f>
        <v>4.4417028409443287</v>
      </c>
      <c r="G279" s="7">
        <f ca="1">VLOOKUP($A279,npiportfolio!$A$1:$I$100,4,FALSE)*RAND()*10</f>
        <v>3.797480160549882</v>
      </c>
    </row>
    <row r="280" spans="1:7" x14ac:dyDescent="0.25">
      <c r="A280">
        <v>4</v>
      </c>
      <c r="B280" t="s">
        <v>848</v>
      </c>
      <c r="C280">
        <v>9</v>
      </c>
      <c r="D280" t="str">
        <f>VLOOKUP(A280,npiportfolio!$A$1:$B$100,2,FALSE)</f>
        <v>schools, bar/restaurants, non essential businesses closed</v>
      </c>
      <c r="E280" s="7">
        <f ca="1">VLOOKUP($A280,npiportfolio!$A$1:$I$100,4,FALSE)*RAND()*10</f>
        <v>18.576139198558039</v>
      </c>
      <c r="F280" s="7">
        <f ca="1">VLOOKUP($A280,npiportfolio!$A$1:$I$100,4,FALSE)*RAND()*10</f>
        <v>2.2489171420501175</v>
      </c>
      <c r="G280" s="7">
        <f ca="1">VLOOKUP($A280,npiportfolio!$A$1:$I$100,4,FALSE)*RAND()*10</f>
        <v>29.516565423823202</v>
      </c>
    </row>
    <row r="281" spans="1:7" x14ac:dyDescent="0.25">
      <c r="A281">
        <v>5</v>
      </c>
      <c r="B281" t="s">
        <v>848</v>
      </c>
      <c r="C281">
        <v>9</v>
      </c>
      <c r="D281" t="str">
        <f>VLOOKUP(A281,npiportfolio!$A$1:$B$100,2,FALSE)</f>
        <v>schools, bar/restaurants, non essential businesses closed, quarantine for most vulnerable</v>
      </c>
      <c r="E281" s="7">
        <f ca="1">VLOOKUP($A281,npiportfolio!$A$1:$I$100,4,FALSE)*RAND()*10</f>
        <v>39.091636330944233</v>
      </c>
      <c r="F281" s="7">
        <f ca="1">VLOOKUP($A281,npiportfolio!$A$1:$I$100,4,FALSE)*RAND()*10</f>
        <v>34.746915881125361</v>
      </c>
      <c r="G281" s="7">
        <f ca="1">VLOOKUP($A281,npiportfolio!$A$1:$I$100,4,FALSE)*RAND()*10</f>
        <v>14.886253933618136</v>
      </c>
    </row>
    <row r="282" spans="1:7" x14ac:dyDescent="0.25">
      <c r="A282">
        <v>6</v>
      </c>
      <c r="B282" t="s">
        <v>848</v>
      </c>
      <c r="C282">
        <v>9</v>
      </c>
      <c r="D282" t="str">
        <f>VLOOKUP(A282,npiportfolio!$A$1:$B$100,2,FALSE)</f>
        <v>schools, bar/restaurants, non essential businesses closed, quarantine for all</v>
      </c>
      <c r="E282" s="7">
        <f ca="1">VLOOKUP($A282,npiportfolio!$A$1:$I$100,4,FALSE)*RAND()*10</f>
        <v>45.377354669823255</v>
      </c>
      <c r="F282" s="7">
        <f ca="1">VLOOKUP($A282,npiportfolio!$A$1:$I$100,4,FALSE)*RAND()*10</f>
        <v>13.713359737420927</v>
      </c>
      <c r="G282" s="7">
        <f ca="1">VLOOKUP($A282,npiportfolio!$A$1:$I$100,4,FALSE)*RAND()*10</f>
        <v>7.8733082581748546</v>
      </c>
    </row>
    <row r="283" spans="1:7" x14ac:dyDescent="0.25">
      <c r="A283">
        <v>7</v>
      </c>
      <c r="B283" t="s">
        <v>848</v>
      </c>
      <c r="C283">
        <v>9</v>
      </c>
      <c r="D283" t="str">
        <f>VLOOKUP(A283,npiportfolio!$A$1:$B$100,2,FALSE)</f>
        <v>new normal after schools closing</v>
      </c>
      <c r="E283" s="7">
        <f ca="1">VLOOKUP($A283,npiportfolio!$A$1:$I$100,4,FALSE)*RAND()*10</f>
        <v>1.9510839394520696</v>
      </c>
      <c r="F283" s="7">
        <f ca="1">VLOOKUP($A283,npiportfolio!$A$1:$I$100,4,FALSE)*RAND()*10</f>
        <v>6.1773499542466714</v>
      </c>
      <c r="G283" s="7">
        <f ca="1">VLOOKUP($A283,npiportfolio!$A$1:$I$100,4,FALSE)*RAND()*10</f>
        <v>6.2165148295272674</v>
      </c>
    </row>
    <row r="284" spans="1:7" x14ac:dyDescent="0.25">
      <c r="A284">
        <v>8</v>
      </c>
      <c r="B284" t="s">
        <v>848</v>
      </c>
      <c r="C284">
        <v>9</v>
      </c>
      <c r="D284" t="str">
        <f>VLOOKUP(A284,npiportfolio!$A$1:$B$100,2,FALSE)</f>
        <v>new normal after schools, bar/restaurants closed</v>
      </c>
      <c r="E284" s="7">
        <f ca="1">VLOOKUP($A284,npiportfolio!$A$1:$I$100,4,FALSE)*RAND()*10</f>
        <v>8.9021984184238647</v>
      </c>
      <c r="F284" s="7">
        <f ca="1">VLOOKUP($A284,npiportfolio!$A$1:$I$100,4,FALSE)*RAND()*10</f>
        <v>8.4331656889919024</v>
      </c>
      <c r="G284" s="7">
        <f ca="1">VLOOKUP($A284,npiportfolio!$A$1:$I$100,4,FALSE)*RAND()*10</f>
        <v>9.978074986449581</v>
      </c>
    </row>
    <row r="285" spans="1:7" x14ac:dyDescent="0.25">
      <c r="A285">
        <v>9</v>
      </c>
      <c r="B285" t="s">
        <v>848</v>
      </c>
      <c r="C285">
        <v>9</v>
      </c>
      <c r="D285" t="str">
        <f>VLOOKUP(A285,npiportfolio!$A$1:$B$100,2,FALSE)</f>
        <v>new normal after schools, bar/restaurants, non essential businesses closed</v>
      </c>
      <c r="E285" s="7">
        <f ca="1">VLOOKUP($A285,npiportfolio!$A$1:$I$100,4,FALSE)*RAND()*10</f>
        <v>2.7385691916774126</v>
      </c>
      <c r="F285" s="7">
        <f ca="1">VLOOKUP($A285,npiportfolio!$A$1:$I$100,4,FALSE)*RAND()*10</f>
        <v>16.730097784103325</v>
      </c>
      <c r="G285" s="7">
        <f ca="1">VLOOKUP($A285,npiportfolio!$A$1:$I$100,4,FALSE)*RAND()*10</f>
        <v>15.054284412840641</v>
      </c>
    </row>
    <row r="286" spans="1:7" x14ac:dyDescent="0.25">
      <c r="A286">
        <v>10</v>
      </c>
      <c r="B286" t="s">
        <v>848</v>
      </c>
      <c r="C286">
        <v>9</v>
      </c>
      <c r="D286" t="str">
        <f>VLOOKUP(A286,npiportfolio!$A$1:$B$100,2,FALSE)</f>
        <v>new normal after schools, bar/restaurants, non essential businesses closed, quarantine for most vulnerable</v>
      </c>
      <c r="E286" s="7">
        <f ca="1">VLOOKUP($A286,npiportfolio!$A$1:$I$100,4,FALSE)*RAND()*10</f>
        <v>2.0216949974799192</v>
      </c>
      <c r="F286" s="7">
        <f ca="1">VLOOKUP($A286,npiportfolio!$A$1:$I$100,4,FALSE)*RAND()*10</f>
        <v>37.952389422452761</v>
      </c>
      <c r="G286" s="7">
        <f ca="1">VLOOKUP($A286,npiportfolio!$A$1:$I$100,4,FALSE)*RAND()*10</f>
        <v>30.563866252847163</v>
      </c>
    </row>
    <row r="287" spans="1:7" x14ac:dyDescent="0.25">
      <c r="A287">
        <v>11</v>
      </c>
      <c r="B287" t="s">
        <v>848</v>
      </c>
      <c r="C287">
        <v>9</v>
      </c>
      <c r="D287" t="str">
        <f>VLOOKUP(A287,npiportfolio!$A$1:$B$100,2,FALSE)</f>
        <v>new normal after schools, bar/restaurants, non essential businesses closed, quarantine for all</v>
      </c>
      <c r="E287" s="7">
        <f ca="1">VLOOKUP($A287,npiportfolio!$A$1:$I$100,4,FALSE)*RAND()*10</f>
        <v>26.263093878164391</v>
      </c>
      <c r="F287" s="7">
        <f ca="1">VLOOKUP($A287,npiportfolio!$A$1:$I$100,4,FALSE)*RAND()*10</f>
        <v>7.4362157805219269</v>
      </c>
      <c r="G287" s="7">
        <f ca="1">VLOOKUP($A287,npiportfolio!$A$1:$I$100,4,FALSE)*RAND()*10</f>
        <v>42.383476275356209</v>
      </c>
    </row>
    <row r="288" spans="1:7" x14ac:dyDescent="0.25">
      <c r="A288">
        <v>1</v>
      </c>
      <c r="B288" t="s">
        <v>849</v>
      </c>
      <c r="C288">
        <v>9</v>
      </c>
      <c r="D288" t="str">
        <f>VLOOKUP(A288,npiportfolio!$A$1:$B$100,2,FALSE)</f>
        <v>no Interventions</v>
      </c>
      <c r="E288" s="7">
        <f ca="1">VLOOKUP($A288,npiportfolio!$A$1:$I$100,4,FALSE)*RAND()*10</f>
        <v>0</v>
      </c>
      <c r="F288" s="7">
        <f ca="1">VLOOKUP($A288,npiportfolio!$A$1:$I$100,4,FALSE)*RAND()*10</f>
        <v>0</v>
      </c>
      <c r="G288" s="7">
        <f ca="1">VLOOKUP($A288,npiportfolio!$A$1:$I$100,4,FALSE)*RAND()*10</f>
        <v>0</v>
      </c>
    </row>
    <row r="289" spans="1:7" x14ac:dyDescent="0.25">
      <c r="A289">
        <v>2</v>
      </c>
      <c r="B289" t="s">
        <v>849</v>
      </c>
      <c r="C289">
        <v>9</v>
      </c>
      <c r="D289" t="str">
        <f>VLOOKUP(A289,npiportfolio!$A$1:$B$100,2,FALSE)</f>
        <v>schools closing</v>
      </c>
      <c r="E289" s="7">
        <f ca="1">VLOOKUP($A289,npiportfolio!$A$1:$I$100,4,FALSE)*RAND()*10</f>
        <v>5.7486972080825902</v>
      </c>
      <c r="F289" s="7">
        <f ca="1">VLOOKUP($A289,npiportfolio!$A$1:$I$100,4,FALSE)*RAND()*10</f>
        <v>1.1078675529672</v>
      </c>
      <c r="G289" s="7">
        <f ca="1">VLOOKUP($A289,npiportfolio!$A$1:$I$100,4,FALSE)*RAND()*10</f>
        <v>8.222877969670602</v>
      </c>
    </row>
    <row r="290" spans="1:7" x14ac:dyDescent="0.25">
      <c r="A290">
        <v>3</v>
      </c>
      <c r="B290" t="s">
        <v>849</v>
      </c>
      <c r="C290">
        <v>9</v>
      </c>
      <c r="D290" t="str">
        <f>VLOOKUP(A290,npiportfolio!$A$1:$B$100,2,FALSE)</f>
        <v>schools, bar/restaurants closed</v>
      </c>
      <c r="E290" s="7">
        <f ca="1">VLOOKUP($A290,npiportfolio!$A$1:$I$100,4,FALSE)*RAND()*10</f>
        <v>14.251621308663845</v>
      </c>
      <c r="F290" s="7">
        <f ca="1">VLOOKUP($A290,npiportfolio!$A$1:$I$100,4,FALSE)*RAND()*10</f>
        <v>0.75949652850803906</v>
      </c>
      <c r="G290" s="7">
        <f ca="1">VLOOKUP($A290,npiportfolio!$A$1:$I$100,4,FALSE)*RAND()*10</f>
        <v>13.696917803598929</v>
      </c>
    </row>
    <row r="291" spans="1:7" x14ac:dyDescent="0.25">
      <c r="A291">
        <v>4</v>
      </c>
      <c r="B291" t="s">
        <v>849</v>
      </c>
      <c r="C291">
        <v>9</v>
      </c>
      <c r="D291" t="str">
        <f>VLOOKUP(A291,npiportfolio!$A$1:$B$100,2,FALSE)</f>
        <v>schools, bar/restaurants, non essential businesses closed</v>
      </c>
      <c r="E291" s="7">
        <f ca="1">VLOOKUP($A291,npiportfolio!$A$1:$I$100,4,FALSE)*RAND()*10</f>
        <v>22.570771408676499</v>
      </c>
      <c r="F291" s="7">
        <f ca="1">VLOOKUP($A291,npiportfolio!$A$1:$I$100,4,FALSE)*RAND()*10</f>
        <v>18.390417294298683</v>
      </c>
      <c r="G291" s="7">
        <f ca="1">VLOOKUP($A291,npiportfolio!$A$1:$I$100,4,FALSE)*RAND()*10</f>
        <v>27.570263750418832</v>
      </c>
    </row>
    <row r="292" spans="1:7" x14ac:dyDescent="0.25">
      <c r="A292">
        <v>5</v>
      </c>
      <c r="B292" t="s">
        <v>849</v>
      </c>
      <c r="C292">
        <v>9</v>
      </c>
      <c r="D292" t="str">
        <f>VLOOKUP(A292,npiportfolio!$A$1:$B$100,2,FALSE)</f>
        <v>schools, bar/restaurants, non essential businesses closed, quarantine for most vulnerable</v>
      </c>
      <c r="E292" s="7">
        <f ca="1">VLOOKUP($A292,npiportfolio!$A$1:$I$100,4,FALSE)*RAND()*10</f>
        <v>12.404870969928087</v>
      </c>
      <c r="F292" s="7">
        <f ca="1">VLOOKUP($A292,npiportfolio!$A$1:$I$100,4,FALSE)*RAND()*10</f>
        <v>12.865269199281322</v>
      </c>
      <c r="G292" s="7">
        <f ca="1">VLOOKUP($A292,npiportfolio!$A$1:$I$100,4,FALSE)*RAND()*10</f>
        <v>32.738514527787174</v>
      </c>
    </row>
    <row r="293" spans="1:7" x14ac:dyDescent="0.25">
      <c r="A293">
        <v>6</v>
      </c>
      <c r="B293" t="s">
        <v>849</v>
      </c>
      <c r="C293">
        <v>9</v>
      </c>
      <c r="D293" t="str">
        <f>VLOOKUP(A293,npiportfolio!$A$1:$B$100,2,FALSE)</f>
        <v>schools, bar/restaurants, non essential businesses closed, quarantine for all</v>
      </c>
      <c r="E293" s="7">
        <f ca="1">VLOOKUP($A293,npiportfolio!$A$1:$I$100,4,FALSE)*RAND()*10</f>
        <v>22.301451645988564</v>
      </c>
      <c r="F293" s="7">
        <f ca="1">VLOOKUP($A293,npiportfolio!$A$1:$I$100,4,FALSE)*RAND()*10</f>
        <v>7.4790269442872095</v>
      </c>
      <c r="G293" s="7">
        <f ca="1">VLOOKUP($A293,npiportfolio!$A$1:$I$100,4,FALSE)*RAND()*10</f>
        <v>16.764200571696072</v>
      </c>
    </row>
    <row r="294" spans="1:7" x14ac:dyDescent="0.25">
      <c r="A294">
        <v>7</v>
      </c>
      <c r="B294" t="s">
        <v>849</v>
      </c>
      <c r="C294">
        <v>9</v>
      </c>
      <c r="D294" t="str">
        <f>VLOOKUP(A294,npiportfolio!$A$1:$B$100,2,FALSE)</f>
        <v>new normal after schools closing</v>
      </c>
      <c r="E294" s="7">
        <f ca="1">VLOOKUP($A294,npiportfolio!$A$1:$I$100,4,FALSE)*RAND()*10</f>
        <v>7.9980488739690214</v>
      </c>
      <c r="F294" s="7">
        <f ca="1">VLOOKUP($A294,npiportfolio!$A$1:$I$100,4,FALSE)*RAND()*10</f>
        <v>6.4535500098414511</v>
      </c>
      <c r="G294" s="7">
        <f ca="1">VLOOKUP($A294,npiportfolio!$A$1:$I$100,4,FALSE)*RAND()*10</f>
        <v>8.7459860014961937</v>
      </c>
    </row>
    <row r="295" spans="1:7" x14ac:dyDescent="0.25">
      <c r="A295">
        <v>8</v>
      </c>
      <c r="B295" t="s">
        <v>849</v>
      </c>
      <c r="C295">
        <v>9</v>
      </c>
      <c r="D295" t="str">
        <f>VLOOKUP(A295,npiportfolio!$A$1:$B$100,2,FALSE)</f>
        <v>new normal after schools, bar/restaurants closed</v>
      </c>
      <c r="E295" s="7">
        <f ca="1">VLOOKUP($A295,npiportfolio!$A$1:$I$100,4,FALSE)*RAND()*10</f>
        <v>13.011328761037069</v>
      </c>
      <c r="F295" s="7">
        <f ca="1">VLOOKUP($A295,npiportfolio!$A$1:$I$100,4,FALSE)*RAND()*10</f>
        <v>19.07764079997153</v>
      </c>
      <c r="G295" s="7">
        <f ca="1">VLOOKUP($A295,npiportfolio!$A$1:$I$100,4,FALSE)*RAND()*10</f>
        <v>5.1074162902997999</v>
      </c>
    </row>
    <row r="296" spans="1:7" x14ac:dyDescent="0.25">
      <c r="A296">
        <v>9</v>
      </c>
      <c r="B296" t="s">
        <v>849</v>
      </c>
      <c r="C296">
        <v>9</v>
      </c>
      <c r="D296" t="str">
        <f>VLOOKUP(A296,npiportfolio!$A$1:$B$100,2,FALSE)</f>
        <v>new normal after schools, bar/restaurants, non essential businesses closed</v>
      </c>
      <c r="E296" s="7">
        <f ca="1">VLOOKUP($A296,npiportfolio!$A$1:$I$100,4,FALSE)*RAND()*10</f>
        <v>18.358452447682787</v>
      </c>
      <c r="F296" s="7">
        <f ca="1">VLOOKUP($A296,npiportfolio!$A$1:$I$100,4,FALSE)*RAND()*10</f>
        <v>17.300236011518088</v>
      </c>
      <c r="G296" s="7">
        <f ca="1">VLOOKUP($A296,npiportfolio!$A$1:$I$100,4,FALSE)*RAND()*10</f>
        <v>12.569017736361342</v>
      </c>
    </row>
    <row r="297" spans="1:7" x14ac:dyDescent="0.25">
      <c r="A297">
        <v>10</v>
      </c>
      <c r="B297" t="s">
        <v>849</v>
      </c>
      <c r="C297">
        <v>9</v>
      </c>
      <c r="D297" t="str">
        <f>VLOOKUP(A297,npiportfolio!$A$1:$B$100,2,FALSE)</f>
        <v>new normal after schools, bar/restaurants, non essential businesses closed, quarantine for most vulnerable</v>
      </c>
      <c r="E297" s="7">
        <f ca="1">VLOOKUP($A297,npiportfolio!$A$1:$I$100,4,FALSE)*RAND()*10</f>
        <v>21.555784364369373</v>
      </c>
      <c r="F297" s="7">
        <f ca="1">VLOOKUP($A297,npiportfolio!$A$1:$I$100,4,FALSE)*RAND()*10</f>
        <v>32.349993618428613</v>
      </c>
      <c r="G297" s="7">
        <f ca="1">VLOOKUP($A297,npiportfolio!$A$1:$I$100,4,FALSE)*RAND()*10</f>
        <v>18.205066177222523</v>
      </c>
    </row>
    <row r="298" spans="1:7" x14ac:dyDescent="0.25">
      <c r="A298">
        <v>11</v>
      </c>
      <c r="B298" t="s">
        <v>849</v>
      </c>
      <c r="C298">
        <v>9</v>
      </c>
      <c r="D298" t="str">
        <f>VLOOKUP(A298,npiportfolio!$A$1:$B$100,2,FALSE)</f>
        <v>new normal after schools, bar/restaurants, non essential businesses closed, quarantine for all</v>
      </c>
      <c r="E298" s="7">
        <f ca="1">VLOOKUP($A298,npiportfolio!$A$1:$I$100,4,FALSE)*RAND()*10</f>
        <v>15.903809076471564</v>
      </c>
      <c r="F298" s="7">
        <f ca="1">VLOOKUP($A298,npiportfolio!$A$1:$I$100,4,FALSE)*RAND()*10</f>
        <v>23.566535564186424</v>
      </c>
      <c r="G298" s="7">
        <f ca="1">VLOOKUP($A298,npiportfolio!$A$1:$I$100,4,FALSE)*RAND()*10</f>
        <v>1.0816167246272324</v>
      </c>
    </row>
    <row r="299" spans="1:7" x14ac:dyDescent="0.25">
      <c r="A299">
        <v>1</v>
      </c>
      <c r="B299" t="s">
        <v>847</v>
      </c>
      <c r="C299">
        <v>10</v>
      </c>
      <c r="D299" t="str">
        <f>VLOOKUP(A299,npiportfolio!$A$1:$B$100,2,FALSE)</f>
        <v>no Interventions</v>
      </c>
      <c r="E299" s="7">
        <f ca="1">VLOOKUP($A299,npiportfolio!$A$1:$I$100,4,FALSE)*RAND()*10</f>
        <v>0</v>
      </c>
      <c r="F299" s="7">
        <f ca="1">VLOOKUP($A299,npiportfolio!$A$1:$I$100,4,FALSE)*RAND()*10</f>
        <v>0</v>
      </c>
      <c r="G299" s="7">
        <f ca="1">VLOOKUP($A299,npiportfolio!$A$1:$I$100,4,FALSE)*RAND()*10</f>
        <v>0</v>
      </c>
    </row>
    <row r="300" spans="1:7" x14ac:dyDescent="0.25">
      <c r="A300">
        <v>2</v>
      </c>
      <c r="B300" t="s">
        <v>847</v>
      </c>
      <c r="C300">
        <v>10</v>
      </c>
      <c r="D300" t="str">
        <f>VLOOKUP(A300,npiportfolio!$A$1:$B$100,2,FALSE)</f>
        <v>schools closing</v>
      </c>
      <c r="E300" s="7">
        <f ca="1">VLOOKUP($A300,npiportfolio!$A$1:$I$100,4,FALSE)*RAND()*10</f>
        <v>2.2056142775723888</v>
      </c>
      <c r="F300" s="7">
        <f ca="1">VLOOKUP($A300,npiportfolio!$A$1:$I$100,4,FALSE)*RAND()*10</f>
        <v>1.1249046342108182</v>
      </c>
      <c r="G300" s="7">
        <f ca="1">VLOOKUP($A300,npiportfolio!$A$1:$I$100,4,FALSE)*RAND()*10</f>
        <v>8.141437122994148</v>
      </c>
    </row>
    <row r="301" spans="1:7" x14ac:dyDescent="0.25">
      <c r="A301">
        <v>3</v>
      </c>
      <c r="B301" t="s">
        <v>847</v>
      </c>
      <c r="C301">
        <v>10</v>
      </c>
      <c r="D301" t="str">
        <f>VLOOKUP(A301,npiportfolio!$A$1:$B$100,2,FALSE)</f>
        <v>schools, bar/restaurants closed</v>
      </c>
      <c r="E301" s="7">
        <f ca="1">VLOOKUP($A301,npiportfolio!$A$1:$I$100,4,FALSE)*RAND()*10</f>
        <v>6.4340540281447334</v>
      </c>
      <c r="F301" s="7">
        <f ca="1">VLOOKUP($A301,npiportfolio!$A$1:$I$100,4,FALSE)*RAND()*10</f>
        <v>14.700929541291998</v>
      </c>
      <c r="G301" s="7">
        <f ca="1">VLOOKUP($A301,npiportfolio!$A$1:$I$100,4,FALSE)*RAND()*10</f>
        <v>4.3738964195415608</v>
      </c>
    </row>
    <row r="302" spans="1:7" x14ac:dyDescent="0.25">
      <c r="A302">
        <v>4</v>
      </c>
      <c r="B302" t="s">
        <v>847</v>
      </c>
      <c r="C302">
        <v>10</v>
      </c>
      <c r="D302" t="str">
        <f>VLOOKUP(A302,npiportfolio!$A$1:$B$100,2,FALSE)</f>
        <v>schools, bar/restaurants, non essential businesses closed</v>
      </c>
      <c r="E302" s="7">
        <f ca="1">VLOOKUP($A302,npiportfolio!$A$1:$I$100,4,FALSE)*RAND()*10</f>
        <v>9.5429721641329444</v>
      </c>
      <c r="F302" s="7">
        <f ca="1">VLOOKUP($A302,npiportfolio!$A$1:$I$100,4,FALSE)*RAND()*10</f>
        <v>4.5059431345510239</v>
      </c>
      <c r="G302" s="7">
        <f ca="1">VLOOKUP($A302,npiportfolio!$A$1:$I$100,4,FALSE)*RAND()*10</f>
        <v>21.523444659661909</v>
      </c>
    </row>
    <row r="303" spans="1:7" x14ac:dyDescent="0.25">
      <c r="A303">
        <v>5</v>
      </c>
      <c r="B303" t="s">
        <v>847</v>
      </c>
      <c r="C303">
        <v>10</v>
      </c>
      <c r="D303" t="str">
        <f>VLOOKUP(A303,npiportfolio!$A$1:$B$100,2,FALSE)</f>
        <v>schools, bar/restaurants, non essential businesses closed, quarantine for most vulnerable</v>
      </c>
      <c r="E303" s="7">
        <f ca="1">VLOOKUP($A303,npiportfolio!$A$1:$I$100,4,FALSE)*RAND()*10</f>
        <v>18.775671404321805</v>
      </c>
      <c r="F303" s="7">
        <f ca="1">VLOOKUP($A303,npiportfolio!$A$1:$I$100,4,FALSE)*RAND()*10</f>
        <v>37.839194431733191</v>
      </c>
      <c r="G303" s="7">
        <f ca="1">VLOOKUP($A303,npiportfolio!$A$1:$I$100,4,FALSE)*RAND()*10</f>
        <v>10.801451575665851</v>
      </c>
    </row>
    <row r="304" spans="1:7" x14ac:dyDescent="0.25">
      <c r="A304">
        <v>6</v>
      </c>
      <c r="B304" t="s">
        <v>847</v>
      </c>
      <c r="C304">
        <v>10</v>
      </c>
      <c r="D304" t="str">
        <f>VLOOKUP(A304,npiportfolio!$A$1:$B$100,2,FALSE)</f>
        <v>schools, bar/restaurants, non essential businesses closed, quarantine for all</v>
      </c>
      <c r="E304" s="7">
        <f ca="1">VLOOKUP($A304,npiportfolio!$A$1:$I$100,4,FALSE)*RAND()*10</f>
        <v>25.974974983894722</v>
      </c>
      <c r="F304" s="7">
        <f ca="1">VLOOKUP($A304,npiportfolio!$A$1:$I$100,4,FALSE)*RAND()*10</f>
        <v>19.151652831640892</v>
      </c>
      <c r="G304" s="7">
        <f ca="1">VLOOKUP($A304,npiportfolio!$A$1:$I$100,4,FALSE)*RAND()*10</f>
        <v>25.198533971542275</v>
      </c>
    </row>
    <row r="305" spans="1:7" x14ac:dyDescent="0.25">
      <c r="A305">
        <v>7</v>
      </c>
      <c r="B305" t="s">
        <v>847</v>
      </c>
      <c r="C305">
        <v>10</v>
      </c>
      <c r="D305" t="str">
        <f>VLOOKUP(A305,npiportfolio!$A$1:$B$100,2,FALSE)</f>
        <v>new normal after schools closing</v>
      </c>
      <c r="E305" s="7">
        <f ca="1">VLOOKUP($A305,npiportfolio!$A$1:$I$100,4,FALSE)*RAND()*10</f>
        <v>2.749113673060509</v>
      </c>
      <c r="F305" s="7">
        <f ca="1">VLOOKUP($A305,npiportfolio!$A$1:$I$100,4,FALSE)*RAND()*10</f>
        <v>8.3678122699170672</v>
      </c>
      <c r="G305" s="7">
        <f ca="1">VLOOKUP($A305,npiportfolio!$A$1:$I$100,4,FALSE)*RAND()*10</f>
        <v>4.556082008651698</v>
      </c>
    </row>
    <row r="306" spans="1:7" x14ac:dyDescent="0.25">
      <c r="A306">
        <v>8</v>
      </c>
      <c r="B306" t="s">
        <v>847</v>
      </c>
      <c r="C306">
        <v>10</v>
      </c>
      <c r="D306" t="str">
        <f>VLOOKUP(A306,npiportfolio!$A$1:$B$100,2,FALSE)</f>
        <v>new normal after schools, bar/restaurants closed</v>
      </c>
      <c r="E306" s="7">
        <f ca="1">VLOOKUP($A306,npiportfolio!$A$1:$I$100,4,FALSE)*RAND()*10</f>
        <v>12.856585346833826</v>
      </c>
      <c r="F306" s="7">
        <f ca="1">VLOOKUP($A306,npiportfolio!$A$1:$I$100,4,FALSE)*RAND()*10</f>
        <v>1.6655982385138968</v>
      </c>
      <c r="G306" s="7">
        <f ca="1">VLOOKUP($A306,npiportfolio!$A$1:$I$100,4,FALSE)*RAND()*10</f>
        <v>17.73523152281733</v>
      </c>
    </row>
    <row r="307" spans="1:7" x14ac:dyDescent="0.25">
      <c r="A307">
        <v>9</v>
      </c>
      <c r="B307" t="s">
        <v>847</v>
      </c>
      <c r="C307">
        <v>10</v>
      </c>
      <c r="D307" t="str">
        <f>VLOOKUP(A307,npiportfolio!$A$1:$B$100,2,FALSE)</f>
        <v>new normal after schools, bar/restaurants, non essential businesses closed</v>
      </c>
      <c r="E307" s="7">
        <f ca="1">VLOOKUP($A307,npiportfolio!$A$1:$I$100,4,FALSE)*RAND()*10</f>
        <v>20.575455039051658</v>
      </c>
      <c r="F307" s="7">
        <f ca="1">VLOOKUP($A307,npiportfolio!$A$1:$I$100,4,FALSE)*RAND()*10</f>
        <v>15.689766866659218</v>
      </c>
      <c r="G307" s="7">
        <f ca="1">VLOOKUP($A307,npiportfolio!$A$1:$I$100,4,FALSE)*RAND()*10</f>
        <v>20.205211363799972</v>
      </c>
    </row>
    <row r="308" spans="1:7" x14ac:dyDescent="0.25">
      <c r="A308">
        <v>10</v>
      </c>
      <c r="B308" t="s">
        <v>847</v>
      </c>
      <c r="C308">
        <v>10</v>
      </c>
      <c r="D308" t="str">
        <f>VLOOKUP(A308,npiportfolio!$A$1:$B$100,2,FALSE)</f>
        <v>new normal after schools, bar/restaurants, non essential businesses closed, quarantine for most vulnerable</v>
      </c>
      <c r="E308" s="7">
        <f ca="1">VLOOKUP($A308,npiportfolio!$A$1:$I$100,4,FALSE)*RAND()*10</f>
        <v>38.409482293128157</v>
      </c>
      <c r="F308" s="7">
        <f ca="1">VLOOKUP($A308,npiportfolio!$A$1:$I$100,4,FALSE)*RAND()*10</f>
        <v>6.5640235916936085</v>
      </c>
      <c r="G308" s="7">
        <f ca="1">VLOOKUP($A308,npiportfolio!$A$1:$I$100,4,FALSE)*RAND()*10</f>
        <v>7.311349847001769</v>
      </c>
    </row>
    <row r="309" spans="1:7" x14ac:dyDescent="0.25">
      <c r="A309">
        <v>11</v>
      </c>
      <c r="B309" t="s">
        <v>847</v>
      </c>
      <c r="C309">
        <v>10</v>
      </c>
      <c r="D309" t="str">
        <f>VLOOKUP(A309,npiportfolio!$A$1:$B$100,2,FALSE)</f>
        <v>new normal after schools, bar/restaurants, non essential businesses closed, quarantine for all</v>
      </c>
      <c r="E309" s="7">
        <f ca="1">VLOOKUP($A309,npiportfolio!$A$1:$I$100,4,FALSE)*RAND()*10</f>
        <v>15.74210395176436</v>
      </c>
      <c r="F309" s="7">
        <f ca="1">VLOOKUP($A309,npiportfolio!$A$1:$I$100,4,FALSE)*RAND()*10</f>
        <v>32.510544335539187</v>
      </c>
      <c r="G309" s="7">
        <f ca="1">VLOOKUP($A309,npiportfolio!$A$1:$I$100,4,FALSE)*RAND()*10</f>
        <v>7.4911569733277448</v>
      </c>
    </row>
    <row r="310" spans="1:7" x14ac:dyDescent="0.25">
      <c r="A310">
        <v>1</v>
      </c>
      <c r="B310" t="s">
        <v>848</v>
      </c>
      <c r="C310">
        <v>10</v>
      </c>
      <c r="D310" t="str">
        <f>VLOOKUP(A310,npiportfolio!$A$1:$B$100,2,FALSE)</f>
        <v>no Interventions</v>
      </c>
      <c r="E310" s="7">
        <f ca="1">VLOOKUP($A310,npiportfolio!$A$1:$I$100,4,FALSE)*RAND()*10</f>
        <v>0</v>
      </c>
      <c r="F310" s="7">
        <f ca="1">VLOOKUP($A310,npiportfolio!$A$1:$I$100,4,FALSE)*RAND()*10</f>
        <v>0</v>
      </c>
      <c r="G310" s="7">
        <f ca="1">VLOOKUP($A310,npiportfolio!$A$1:$I$100,4,FALSE)*RAND()*10</f>
        <v>0</v>
      </c>
    </row>
    <row r="311" spans="1:7" x14ac:dyDescent="0.25">
      <c r="A311">
        <v>2</v>
      </c>
      <c r="B311" t="s">
        <v>848</v>
      </c>
      <c r="C311">
        <v>10</v>
      </c>
      <c r="D311" t="str">
        <f>VLOOKUP(A311,npiportfolio!$A$1:$B$100,2,FALSE)</f>
        <v>schools closing</v>
      </c>
      <c r="E311" s="7">
        <f ca="1">VLOOKUP($A311,npiportfolio!$A$1:$I$100,4,FALSE)*RAND()*10</f>
        <v>8.8521151819049848</v>
      </c>
      <c r="F311" s="7">
        <f ca="1">VLOOKUP($A311,npiportfolio!$A$1:$I$100,4,FALSE)*RAND()*10</f>
        <v>7.4694435054877779</v>
      </c>
      <c r="G311" s="7">
        <f ca="1">VLOOKUP($A311,npiportfolio!$A$1:$I$100,4,FALSE)*RAND()*10</f>
        <v>9.3202055316389387</v>
      </c>
    </row>
    <row r="312" spans="1:7" x14ac:dyDescent="0.25">
      <c r="A312">
        <v>3</v>
      </c>
      <c r="B312" t="s">
        <v>848</v>
      </c>
      <c r="C312">
        <v>10</v>
      </c>
      <c r="D312" t="str">
        <f>VLOOKUP(A312,npiportfolio!$A$1:$B$100,2,FALSE)</f>
        <v>schools, bar/restaurants closed</v>
      </c>
      <c r="E312" s="7">
        <f ca="1">VLOOKUP($A312,npiportfolio!$A$1:$I$100,4,FALSE)*RAND()*10</f>
        <v>0.90530398719411709</v>
      </c>
      <c r="F312" s="7">
        <f ca="1">VLOOKUP($A312,npiportfolio!$A$1:$I$100,4,FALSE)*RAND()*10</f>
        <v>14.194636100842272</v>
      </c>
      <c r="G312" s="7">
        <f ca="1">VLOOKUP($A312,npiportfolio!$A$1:$I$100,4,FALSE)*RAND()*10</f>
        <v>2.3588365537159439</v>
      </c>
    </row>
    <row r="313" spans="1:7" x14ac:dyDescent="0.25">
      <c r="A313">
        <v>4</v>
      </c>
      <c r="B313" t="s">
        <v>848</v>
      </c>
      <c r="C313">
        <v>10</v>
      </c>
      <c r="D313" t="str">
        <f>VLOOKUP(A313,npiportfolio!$A$1:$B$100,2,FALSE)</f>
        <v>schools, bar/restaurants, non essential businesses closed</v>
      </c>
      <c r="E313" s="7">
        <f ca="1">VLOOKUP($A313,npiportfolio!$A$1:$I$100,4,FALSE)*RAND()*10</f>
        <v>13.97653809877983</v>
      </c>
      <c r="F313" s="7">
        <f ca="1">VLOOKUP($A313,npiportfolio!$A$1:$I$100,4,FALSE)*RAND()*10</f>
        <v>23.717552662614125</v>
      </c>
      <c r="G313" s="7">
        <f ca="1">VLOOKUP($A313,npiportfolio!$A$1:$I$100,4,FALSE)*RAND()*10</f>
        <v>17.305385982783775</v>
      </c>
    </row>
    <row r="314" spans="1:7" x14ac:dyDescent="0.25">
      <c r="A314">
        <v>5</v>
      </c>
      <c r="B314" t="s">
        <v>848</v>
      </c>
      <c r="C314">
        <v>10</v>
      </c>
      <c r="D314" t="str">
        <f>VLOOKUP(A314,npiportfolio!$A$1:$B$100,2,FALSE)</f>
        <v>schools, bar/restaurants, non essential businesses closed, quarantine for most vulnerable</v>
      </c>
      <c r="E314" s="7">
        <f ca="1">VLOOKUP($A314,npiportfolio!$A$1:$I$100,4,FALSE)*RAND()*10</f>
        <v>12.380318868561995</v>
      </c>
      <c r="F314" s="7">
        <f ca="1">VLOOKUP($A314,npiportfolio!$A$1:$I$100,4,FALSE)*RAND()*10</f>
        <v>31.398528219678113</v>
      </c>
      <c r="G314" s="7">
        <f ca="1">VLOOKUP($A314,npiportfolio!$A$1:$I$100,4,FALSE)*RAND()*10</f>
        <v>0.5104168756594385</v>
      </c>
    </row>
    <row r="315" spans="1:7" x14ac:dyDescent="0.25">
      <c r="A315">
        <v>6</v>
      </c>
      <c r="B315" t="s">
        <v>848</v>
      </c>
      <c r="C315">
        <v>10</v>
      </c>
      <c r="D315" t="str">
        <f>VLOOKUP(A315,npiportfolio!$A$1:$B$100,2,FALSE)</f>
        <v>schools, bar/restaurants, non essential businesses closed, quarantine for all</v>
      </c>
      <c r="E315" s="7">
        <f ca="1">VLOOKUP($A315,npiportfolio!$A$1:$I$100,4,FALSE)*RAND()*10</f>
        <v>38.003996929173617</v>
      </c>
      <c r="F315" s="7">
        <f ca="1">VLOOKUP($A315,npiportfolio!$A$1:$I$100,4,FALSE)*RAND()*10</f>
        <v>27.575712139654733</v>
      </c>
      <c r="G315" s="7">
        <f ca="1">VLOOKUP($A315,npiportfolio!$A$1:$I$100,4,FALSE)*RAND()*10</f>
        <v>44.0590276936205</v>
      </c>
    </row>
    <row r="316" spans="1:7" x14ac:dyDescent="0.25">
      <c r="A316">
        <v>7</v>
      </c>
      <c r="B316" t="s">
        <v>848</v>
      </c>
      <c r="C316">
        <v>10</v>
      </c>
      <c r="D316" t="str">
        <f>VLOOKUP(A316,npiportfolio!$A$1:$B$100,2,FALSE)</f>
        <v>new normal after schools closing</v>
      </c>
      <c r="E316" s="7">
        <f ca="1">VLOOKUP($A316,npiportfolio!$A$1:$I$100,4,FALSE)*RAND()*10</f>
        <v>2.2279779190479809</v>
      </c>
      <c r="F316" s="7">
        <f ca="1">VLOOKUP($A316,npiportfolio!$A$1:$I$100,4,FALSE)*RAND()*10</f>
        <v>8.3183997070994273</v>
      </c>
      <c r="G316" s="7">
        <f ca="1">VLOOKUP($A316,npiportfolio!$A$1:$I$100,4,FALSE)*RAND()*10</f>
        <v>4.9581079683345131</v>
      </c>
    </row>
    <row r="317" spans="1:7" x14ac:dyDescent="0.25">
      <c r="A317">
        <v>8</v>
      </c>
      <c r="B317" t="s">
        <v>848</v>
      </c>
      <c r="C317">
        <v>10</v>
      </c>
      <c r="D317" t="str">
        <f>VLOOKUP(A317,npiportfolio!$A$1:$B$100,2,FALSE)</f>
        <v>new normal after schools, bar/restaurants closed</v>
      </c>
      <c r="E317" s="7">
        <f ca="1">VLOOKUP($A317,npiportfolio!$A$1:$I$100,4,FALSE)*RAND()*10</f>
        <v>4.6014261702090504</v>
      </c>
      <c r="F317" s="7">
        <f ca="1">VLOOKUP($A317,npiportfolio!$A$1:$I$100,4,FALSE)*RAND()*10</f>
        <v>19.139916392141426</v>
      </c>
      <c r="G317" s="7">
        <f ca="1">VLOOKUP($A317,npiportfolio!$A$1:$I$100,4,FALSE)*RAND()*10</f>
        <v>2.3234350137279902</v>
      </c>
    </row>
    <row r="318" spans="1:7" x14ac:dyDescent="0.25">
      <c r="A318">
        <v>9</v>
      </c>
      <c r="B318" t="s">
        <v>848</v>
      </c>
      <c r="C318">
        <v>10</v>
      </c>
      <c r="D318" t="str">
        <f>VLOOKUP(A318,npiportfolio!$A$1:$B$100,2,FALSE)</f>
        <v>new normal after schools, bar/restaurants, non essential businesses closed</v>
      </c>
      <c r="E318" s="7">
        <f ca="1">VLOOKUP($A318,npiportfolio!$A$1:$I$100,4,FALSE)*RAND()*10</f>
        <v>19.625791818829448</v>
      </c>
      <c r="F318" s="7">
        <f ca="1">VLOOKUP($A318,npiportfolio!$A$1:$I$100,4,FALSE)*RAND()*10</f>
        <v>29.718389835398</v>
      </c>
      <c r="G318" s="7">
        <f ca="1">VLOOKUP($A318,npiportfolio!$A$1:$I$100,4,FALSE)*RAND()*10</f>
        <v>20.245481215427482</v>
      </c>
    </row>
    <row r="319" spans="1:7" x14ac:dyDescent="0.25">
      <c r="A319">
        <v>10</v>
      </c>
      <c r="B319" t="s">
        <v>848</v>
      </c>
      <c r="C319">
        <v>10</v>
      </c>
      <c r="D319" t="str">
        <f>VLOOKUP(A319,npiportfolio!$A$1:$B$100,2,FALSE)</f>
        <v>new normal after schools, bar/restaurants, non essential businesses closed, quarantine for most vulnerable</v>
      </c>
      <c r="E319" s="7">
        <f ca="1">VLOOKUP($A319,npiportfolio!$A$1:$I$100,4,FALSE)*RAND()*10</f>
        <v>9.6738537820393198</v>
      </c>
      <c r="F319" s="7">
        <f ca="1">VLOOKUP($A319,npiportfolio!$A$1:$I$100,4,FALSE)*RAND()*10</f>
        <v>5.3118416710341831</v>
      </c>
      <c r="G319" s="7">
        <f ca="1">VLOOKUP($A319,npiportfolio!$A$1:$I$100,4,FALSE)*RAND()*10</f>
        <v>5.9629638852765954</v>
      </c>
    </row>
    <row r="320" spans="1:7" x14ac:dyDescent="0.25">
      <c r="A320">
        <v>11</v>
      </c>
      <c r="B320" t="s">
        <v>848</v>
      </c>
      <c r="C320">
        <v>10</v>
      </c>
      <c r="D320" t="str">
        <f>VLOOKUP(A320,npiportfolio!$A$1:$B$100,2,FALSE)</f>
        <v>new normal after schools, bar/restaurants, non essential businesses closed, quarantine for all</v>
      </c>
      <c r="E320" s="7">
        <f ca="1">VLOOKUP($A320,npiportfolio!$A$1:$I$100,4,FALSE)*RAND()*10</f>
        <v>40.214039426471771</v>
      </c>
      <c r="F320" s="7">
        <f ca="1">VLOOKUP($A320,npiportfolio!$A$1:$I$100,4,FALSE)*RAND()*10</f>
        <v>37.862634965722918</v>
      </c>
      <c r="G320" s="7">
        <f ca="1">VLOOKUP($A320,npiportfolio!$A$1:$I$100,4,FALSE)*RAND()*10</f>
        <v>33.924243632202881</v>
      </c>
    </row>
    <row r="321" spans="1:7" x14ac:dyDescent="0.25">
      <c r="A321">
        <v>1</v>
      </c>
      <c r="B321" t="s">
        <v>849</v>
      </c>
      <c r="C321">
        <v>10</v>
      </c>
      <c r="D321" t="str">
        <f>VLOOKUP(A321,npiportfolio!$A$1:$B$100,2,FALSE)</f>
        <v>no Interventions</v>
      </c>
      <c r="E321" s="7">
        <f ca="1">VLOOKUP($A321,npiportfolio!$A$1:$I$100,4,FALSE)*RAND()*10</f>
        <v>0</v>
      </c>
      <c r="F321" s="7">
        <f ca="1">VLOOKUP($A321,npiportfolio!$A$1:$I$100,4,FALSE)*RAND()*10</f>
        <v>0</v>
      </c>
      <c r="G321" s="7">
        <f ca="1">VLOOKUP($A321,npiportfolio!$A$1:$I$100,4,FALSE)*RAND()*10</f>
        <v>0</v>
      </c>
    </row>
    <row r="322" spans="1:7" x14ac:dyDescent="0.25">
      <c r="A322">
        <v>2</v>
      </c>
      <c r="B322" t="s">
        <v>849</v>
      </c>
      <c r="C322">
        <v>10</v>
      </c>
      <c r="D322" t="str">
        <f>VLOOKUP(A322,npiportfolio!$A$1:$B$100,2,FALSE)</f>
        <v>schools closing</v>
      </c>
      <c r="E322" s="7">
        <f ca="1">VLOOKUP($A322,npiportfolio!$A$1:$I$100,4,FALSE)*RAND()*10</f>
        <v>9.6936958682597645</v>
      </c>
      <c r="F322" s="7">
        <f ca="1">VLOOKUP($A322,npiportfolio!$A$1:$I$100,4,FALSE)*RAND()*10</f>
        <v>6.2152938774962321</v>
      </c>
      <c r="G322" s="7">
        <f ca="1">VLOOKUP($A322,npiportfolio!$A$1:$I$100,4,FALSE)*RAND()*10</f>
        <v>8.4440672526865193</v>
      </c>
    </row>
    <row r="323" spans="1:7" x14ac:dyDescent="0.25">
      <c r="A323">
        <v>3</v>
      </c>
      <c r="B323" t="s">
        <v>849</v>
      </c>
      <c r="C323">
        <v>10</v>
      </c>
      <c r="D323" t="str">
        <f>VLOOKUP(A323,npiportfolio!$A$1:$B$100,2,FALSE)</f>
        <v>schools, bar/restaurants closed</v>
      </c>
      <c r="E323" s="7">
        <f ca="1">VLOOKUP($A323,npiportfolio!$A$1:$I$100,4,FALSE)*RAND()*10</f>
        <v>14.677041950023799</v>
      </c>
      <c r="F323" s="7">
        <f ca="1">VLOOKUP($A323,npiportfolio!$A$1:$I$100,4,FALSE)*RAND()*10</f>
        <v>19.876337197825467</v>
      </c>
      <c r="G323" s="7">
        <f ca="1">VLOOKUP($A323,npiportfolio!$A$1:$I$100,4,FALSE)*RAND()*10</f>
        <v>6.8695596233296596</v>
      </c>
    </row>
    <row r="324" spans="1:7" x14ac:dyDescent="0.25">
      <c r="A324">
        <v>4</v>
      </c>
      <c r="B324" t="s">
        <v>849</v>
      </c>
      <c r="C324">
        <v>10</v>
      </c>
      <c r="D324" t="str">
        <f>VLOOKUP(A324,npiportfolio!$A$1:$B$100,2,FALSE)</f>
        <v>schools, bar/restaurants, non essential businesses closed</v>
      </c>
      <c r="E324" s="7">
        <f ca="1">VLOOKUP($A324,npiportfolio!$A$1:$I$100,4,FALSE)*RAND()*10</f>
        <v>26.201926117276955</v>
      </c>
      <c r="F324" s="7">
        <f ca="1">VLOOKUP($A324,npiportfolio!$A$1:$I$100,4,FALSE)*RAND()*10</f>
        <v>17.487803145276622</v>
      </c>
      <c r="G324" s="7">
        <f ca="1">VLOOKUP($A324,npiportfolio!$A$1:$I$100,4,FALSE)*RAND()*10</f>
        <v>6.2171232185909258</v>
      </c>
    </row>
    <row r="325" spans="1:7" x14ac:dyDescent="0.25">
      <c r="A325">
        <v>5</v>
      </c>
      <c r="B325" t="s">
        <v>849</v>
      </c>
      <c r="C325">
        <v>10</v>
      </c>
      <c r="D325" t="str">
        <f>VLOOKUP(A325,npiportfolio!$A$1:$B$100,2,FALSE)</f>
        <v>schools, bar/restaurants, non essential businesses closed, quarantine for most vulnerable</v>
      </c>
      <c r="E325" s="7">
        <f ca="1">VLOOKUP($A325,npiportfolio!$A$1:$I$100,4,FALSE)*RAND()*10</f>
        <v>30.855558262076247</v>
      </c>
      <c r="F325" s="7">
        <f ca="1">VLOOKUP($A325,npiportfolio!$A$1:$I$100,4,FALSE)*RAND()*10</f>
        <v>37.880968031709507</v>
      </c>
      <c r="G325" s="7">
        <f ca="1">VLOOKUP($A325,npiportfolio!$A$1:$I$100,4,FALSE)*RAND()*10</f>
        <v>5.1981829149842662</v>
      </c>
    </row>
    <row r="326" spans="1:7" x14ac:dyDescent="0.25">
      <c r="A326">
        <v>6</v>
      </c>
      <c r="B326" t="s">
        <v>849</v>
      </c>
      <c r="C326">
        <v>10</v>
      </c>
      <c r="D326" t="str">
        <f>VLOOKUP(A326,npiportfolio!$A$1:$B$100,2,FALSE)</f>
        <v>schools, bar/restaurants, non essential businesses closed, quarantine for all</v>
      </c>
      <c r="E326" s="7">
        <f ca="1">VLOOKUP($A326,npiportfolio!$A$1:$I$100,4,FALSE)*RAND()*10</f>
        <v>16.797641596713408</v>
      </c>
      <c r="F326" s="7">
        <f ca="1">VLOOKUP($A326,npiportfolio!$A$1:$I$100,4,FALSE)*RAND()*10</f>
        <v>22.21812081577535</v>
      </c>
      <c r="G326" s="7">
        <f ca="1">VLOOKUP($A326,npiportfolio!$A$1:$I$100,4,FALSE)*RAND()*10</f>
        <v>17.852059370813727</v>
      </c>
    </row>
    <row r="327" spans="1:7" x14ac:dyDescent="0.25">
      <c r="A327">
        <v>7</v>
      </c>
      <c r="B327" t="s">
        <v>849</v>
      </c>
      <c r="C327">
        <v>10</v>
      </c>
      <c r="D327" t="str">
        <f>VLOOKUP(A327,npiportfolio!$A$1:$B$100,2,FALSE)</f>
        <v>new normal after schools closing</v>
      </c>
      <c r="E327" s="7">
        <f ca="1">VLOOKUP($A327,npiportfolio!$A$1:$I$100,4,FALSE)*RAND()*10</f>
        <v>5.6909622560352275</v>
      </c>
      <c r="F327" s="7">
        <f ca="1">VLOOKUP($A327,npiportfolio!$A$1:$I$100,4,FALSE)*RAND()*10</f>
        <v>1.0663697739987443</v>
      </c>
      <c r="G327" s="7">
        <f ca="1">VLOOKUP($A327,npiportfolio!$A$1:$I$100,4,FALSE)*RAND()*10</f>
        <v>0.75544713810459241</v>
      </c>
    </row>
    <row r="328" spans="1:7" x14ac:dyDescent="0.25">
      <c r="A328">
        <v>8</v>
      </c>
      <c r="B328" t="s">
        <v>849</v>
      </c>
      <c r="C328">
        <v>10</v>
      </c>
      <c r="D328" t="str">
        <f>VLOOKUP(A328,npiportfolio!$A$1:$B$100,2,FALSE)</f>
        <v>new normal after schools, bar/restaurants closed</v>
      </c>
      <c r="E328" s="7">
        <f ca="1">VLOOKUP($A328,npiportfolio!$A$1:$I$100,4,FALSE)*RAND()*10</f>
        <v>12.143128182888475</v>
      </c>
      <c r="F328" s="7">
        <f ca="1">VLOOKUP($A328,npiportfolio!$A$1:$I$100,4,FALSE)*RAND()*10</f>
        <v>17.027618406037789</v>
      </c>
      <c r="G328" s="7">
        <f ca="1">VLOOKUP($A328,npiportfolio!$A$1:$I$100,4,FALSE)*RAND()*10</f>
        <v>1.7834409513913618</v>
      </c>
    </row>
    <row r="329" spans="1:7" x14ac:dyDescent="0.25">
      <c r="A329">
        <v>9</v>
      </c>
      <c r="B329" t="s">
        <v>849</v>
      </c>
      <c r="C329">
        <v>10</v>
      </c>
      <c r="D329" t="str">
        <f>VLOOKUP(A329,npiportfolio!$A$1:$B$100,2,FALSE)</f>
        <v>new normal after schools, bar/restaurants, non essential businesses closed</v>
      </c>
      <c r="E329" s="7">
        <f ca="1">VLOOKUP($A329,npiportfolio!$A$1:$I$100,4,FALSE)*RAND()*10</f>
        <v>9.4665729504982963</v>
      </c>
      <c r="F329" s="7">
        <f ca="1">VLOOKUP($A329,npiportfolio!$A$1:$I$100,4,FALSE)*RAND()*10</f>
        <v>16.172989087610667</v>
      </c>
      <c r="G329" s="7">
        <f ca="1">VLOOKUP($A329,npiportfolio!$A$1:$I$100,4,FALSE)*RAND()*10</f>
        <v>14.499521812664666</v>
      </c>
    </row>
    <row r="330" spans="1:7" x14ac:dyDescent="0.25">
      <c r="A330">
        <v>10</v>
      </c>
      <c r="B330" t="s">
        <v>849</v>
      </c>
      <c r="C330">
        <v>10</v>
      </c>
      <c r="D330" t="str">
        <f>VLOOKUP(A330,npiportfolio!$A$1:$B$100,2,FALSE)</f>
        <v>new normal after schools, bar/restaurants, non essential businesses closed, quarantine for most vulnerable</v>
      </c>
      <c r="E330" s="7">
        <f ca="1">VLOOKUP($A330,npiportfolio!$A$1:$I$100,4,FALSE)*RAND()*10</f>
        <v>17.332806830280127</v>
      </c>
      <c r="F330" s="7">
        <f ca="1">VLOOKUP($A330,npiportfolio!$A$1:$I$100,4,FALSE)*RAND()*10</f>
        <v>22.275906768460253</v>
      </c>
      <c r="G330" s="7">
        <f ca="1">VLOOKUP($A330,npiportfolio!$A$1:$I$100,4,FALSE)*RAND()*10</f>
        <v>37.913964921943943</v>
      </c>
    </row>
    <row r="331" spans="1:7" x14ac:dyDescent="0.25">
      <c r="A331">
        <v>11</v>
      </c>
      <c r="B331" t="s">
        <v>849</v>
      </c>
      <c r="C331">
        <v>10</v>
      </c>
      <c r="D331" t="str">
        <f>VLOOKUP(A331,npiportfolio!$A$1:$B$100,2,FALSE)</f>
        <v>new normal after schools, bar/restaurants, non essential businesses closed, quarantine for all</v>
      </c>
      <c r="E331" s="7">
        <f ca="1">VLOOKUP($A331,npiportfolio!$A$1:$I$100,4,FALSE)*RAND()*10</f>
        <v>45.672960037994898</v>
      </c>
      <c r="F331" s="7">
        <f ca="1">VLOOKUP($A331,npiportfolio!$A$1:$I$100,4,FALSE)*RAND()*10</f>
        <v>7.4499352551163245</v>
      </c>
      <c r="G331" s="7">
        <f ca="1">VLOOKUP($A331,npiportfolio!$A$1:$I$100,4,FALSE)*RAND()*10</f>
        <v>23.983274017175695</v>
      </c>
    </row>
    <row r="332" spans="1:7" x14ac:dyDescent="0.25">
      <c r="A332">
        <v>1</v>
      </c>
      <c r="B332" t="s">
        <v>847</v>
      </c>
      <c r="C332">
        <v>11</v>
      </c>
      <c r="D332" t="str">
        <f>VLOOKUP(A332,npiportfolio!$A$1:$B$100,2,FALSE)</f>
        <v>no Interventions</v>
      </c>
      <c r="E332" s="7">
        <f ca="1">VLOOKUP($A332,npiportfolio!$A$1:$I$100,4,FALSE)*RAND()*10</f>
        <v>0</v>
      </c>
      <c r="F332" s="7">
        <f ca="1">VLOOKUP($A332,npiportfolio!$A$1:$I$100,4,FALSE)*RAND()*10</f>
        <v>0</v>
      </c>
      <c r="G332" s="7">
        <f ca="1">VLOOKUP($A332,npiportfolio!$A$1:$I$100,4,FALSE)*RAND()*10</f>
        <v>0</v>
      </c>
    </row>
    <row r="333" spans="1:7" x14ac:dyDescent="0.25">
      <c r="A333">
        <v>2</v>
      </c>
      <c r="B333" t="s">
        <v>847</v>
      </c>
      <c r="C333">
        <v>11</v>
      </c>
      <c r="D333" t="str">
        <f>VLOOKUP(A333,npiportfolio!$A$1:$B$100,2,FALSE)</f>
        <v>schools closing</v>
      </c>
      <c r="E333" s="7">
        <f ca="1">VLOOKUP($A333,npiportfolio!$A$1:$I$100,4,FALSE)*RAND()*10</f>
        <v>9.7760785762314271</v>
      </c>
      <c r="F333" s="7">
        <f ca="1">VLOOKUP($A333,npiportfolio!$A$1:$I$100,4,FALSE)*RAND()*10</f>
        <v>0.85820206471861393</v>
      </c>
      <c r="G333" s="7">
        <f ca="1">VLOOKUP($A333,npiportfolio!$A$1:$I$100,4,FALSE)*RAND()*10</f>
        <v>3.3682980569494045</v>
      </c>
    </row>
    <row r="334" spans="1:7" x14ac:dyDescent="0.25">
      <c r="A334">
        <v>3</v>
      </c>
      <c r="B334" t="s">
        <v>847</v>
      </c>
      <c r="C334">
        <v>11</v>
      </c>
      <c r="D334" t="str">
        <f>VLOOKUP(A334,npiportfolio!$A$1:$B$100,2,FALSE)</f>
        <v>schools, bar/restaurants closed</v>
      </c>
      <c r="E334" s="7">
        <f ca="1">VLOOKUP($A334,npiportfolio!$A$1:$I$100,4,FALSE)*RAND()*10</f>
        <v>8.7779191189582058</v>
      </c>
      <c r="F334" s="7">
        <f ca="1">VLOOKUP($A334,npiportfolio!$A$1:$I$100,4,FALSE)*RAND()*10</f>
        <v>6.3605100030085548</v>
      </c>
      <c r="G334" s="7">
        <f ca="1">VLOOKUP($A334,npiportfolio!$A$1:$I$100,4,FALSE)*RAND()*10</f>
        <v>1.4378016972823082</v>
      </c>
    </row>
    <row r="335" spans="1:7" x14ac:dyDescent="0.25">
      <c r="A335">
        <v>4</v>
      </c>
      <c r="B335" t="s">
        <v>847</v>
      </c>
      <c r="C335">
        <v>11</v>
      </c>
      <c r="D335" t="str">
        <f>VLOOKUP(A335,npiportfolio!$A$1:$B$100,2,FALSE)</f>
        <v>schools, bar/restaurants, non essential businesses closed</v>
      </c>
      <c r="E335" s="7">
        <f ca="1">VLOOKUP($A335,npiportfolio!$A$1:$I$100,4,FALSE)*RAND()*10</f>
        <v>29.801230570635834</v>
      </c>
      <c r="F335" s="7">
        <f ca="1">VLOOKUP($A335,npiportfolio!$A$1:$I$100,4,FALSE)*RAND()*10</f>
        <v>5.8669722688596355</v>
      </c>
      <c r="G335" s="7">
        <f ca="1">VLOOKUP($A335,npiportfolio!$A$1:$I$100,4,FALSE)*RAND()*10</f>
        <v>1.2855626999541336</v>
      </c>
    </row>
    <row r="336" spans="1:7" x14ac:dyDescent="0.25">
      <c r="A336">
        <v>5</v>
      </c>
      <c r="B336" t="s">
        <v>847</v>
      </c>
      <c r="C336">
        <v>11</v>
      </c>
      <c r="D336" t="str">
        <f>VLOOKUP(A336,npiportfolio!$A$1:$B$100,2,FALSE)</f>
        <v>schools, bar/restaurants, non essential businesses closed, quarantine for most vulnerable</v>
      </c>
      <c r="E336" s="7">
        <f ca="1">VLOOKUP($A336,npiportfolio!$A$1:$I$100,4,FALSE)*RAND()*10</f>
        <v>23.234213218791027</v>
      </c>
      <c r="F336" s="7">
        <f ca="1">VLOOKUP($A336,npiportfolio!$A$1:$I$100,4,FALSE)*RAND()*10</f>
        <v>27.382147557008398</v>
      </c>
      <c r="G336" s="7">
        <f ca="1">VLOOKUP($A336,npiportfolio!$A$1:$I$100,4,FALSE)*RAND()*10</f>
        <v>3.8440163939173244</v>
      </c>
    </row>
    <row r="337" spans="1:7" x14ac:dyDescent="0.25">
      <c r="A337">
        <v>6</v>
      </c>
      <c r="B337" t="s">
        <v>847</v>
      </c>
      <c r="C337">
        <v>11</v>
      </c>
      <c r="D337" t="str">
        <f>VLOOKUP(A337,npiportfolio!$A$1:$B$100,2,FALSE)</f>
        <v>schools, bar/restaurants, non essential businesses closed, quarantine for all</v>
      </c>
      <c r="E337" s="7">
        <f ca="1">VLOOKUP($A337,npiportfolio!$A$1:$I$100,4,FALSE)*RAND()*10</f>
        <v>17.178784370273654</v>
      </c>
      <c r="F337" s="7">
        <f ca="1">VLOOKUP($A337,npiportfolio!$A$1:$I$100,4,FALSE)*RAND()*10</f>
        <v>25.527568849504</v>
      </c>
      <c r="G337" s="7">
        <f ca="1">VLOOKUP($A337,npiportfolio!$A$1:$I$100,4,FALSE)*RAND()*10</f>
        <v>4.3219235662978139</v>
      </c>
    </row>
    <row r="338" spans="1:7" x14ac:dyDescent="0.25">
      <c r="A338">
        <v>7</v>
      </c>
      <c r="B338" t="s">
        <v>847</v>
      </c>
      <c r="C338">
        <v>11</v>
      </c>
      <c r="D338" t="str">
        <f>VLOOKUP(A338,npiportfolio!$A$1:$B$100,2,FALSE)</f>
        <v>new normal after schools closing</v>
      </c>
      <c r="E338" s="7">
        <f ca="1">VLOOKUP($A338,npiportfolio!$A$1:$I$100,4,FALSE)*RAND()*10</f>
        <v>9.2158391588881585</v>
      </c>
      <c r="F338" s="7">
        <f ca="1">VLOOKUP($A338,npiportfolio!$A$1:$I$100,4,FALSE)*RAND()*10</f>
        <v>8.1900213823323238</v>
      </c>
      <c r="G338" s="7">
        <f ca="1">VLOOKUP($A338,npiportfolio!$A$1:$I$100,4,FALSE)*RAND()*10</f>
        <v>2.5396449050239567</v>
      </c>
    </row>
    <row r="339" spans="1:7" x14ac:dyDescent="0.25">
      <c r="A339">
        <v>8</v>
      </c>
      <c r="B339" t="s">
        <v>847</v>
      </c>
      <c r="C339">
        <v>11</v>
      </c>
      <c r="D339" t="str">
        <f>VLOOKUP(A339,npiportfolio!$A$1:$B$100,2,FALSE)</f>
        <v>new normal after schools, bar/restaurants closed</v>
      </c>
      <c r="E339" s="7">
        <f ca="1">VLOOKUP($A339,npiportfolio!$A$1:$I$100,4,FALSE)*RAND()*10</f>
        <v>9.7103559424387456</v>
      </c>
      <c r="F339" s="7">
        <f ca="1">VLOOKUP($A339,npiportfolio!$A$1:$I$100,4,FALSE)*RAND()*10</f>
        <v>18.677203193566857</v>
      </c>
      <c r="G339" s="7">
        <f ca="1">VLOOKUP($A339,npiportfolio!$A$1:$I$100,4,FALSE)*RAND()*10</f>
        <v>17.25596124777358</v>
      </c>
    </row>
    <row r="340" spans="1:7" x14ac:dyDescent="0.25">
      <c r="A340">
        <v>9</v>
      </c>
      <c r="B340" t="s">
        <v>847</v>
      </c>
      <c r="C340">
        <v>11</v>
      </c>
      <c r="D340" t="str">
        <f>VLOOKUP(A340,npiportfolio!$A$1:$B$100,2,FALSE)</f>
        <v>new normal after schools, bar/restaurants, non essential businesses closed</v>
      </c>
      <c r="E340" s="7">
        <f ca="1">VLOOKUP($A340,npiportfolio!$A$1:$I$100,4,FALSE)*RAND()*10</f>
        <v>4.3021318997463975</v>
      </c>
      <c r="F340" s="7">
        <f ca="1">VLOOKUP($A340,npiportfolio!$A$1:$I$100,4,FALSE)*RAND()*10</f>
        <v>18.474528212722625</v>
      </c>
      <c r="G340" s="7">
        <f ca="1">VLOOKUP($A340,npiportfolio!$A$1:$I$100,4,FALSE)*RAND()*10</f>
        <v>1.9114723754998819</v>
      </c>
    </row>
    <row r="341" spans="1:7" x14ac:dyDescent="0.25">
      <c r="A341">
        <v>10</v>
      </c>
      <c r="B341" t="s">
        <v>847</v>
      </c>
      <c r="C341">
        <v>11</v>
      </c>
      <c r="D341" t="str">
        <f>VLOOKUP(A341,npiportfolio!$A$1:$B$100,2,FALSE)</f>
        <v>new normal after schools, bar/restaurants, non essential businesses closed, quarantine for most vulnerable</v>
      </c>
      <c r="E341" s="7">
        <f ca="1">VLOOKUP($A341,npiportfolio!$A$1:$I$100,4,FALSE)*RAND()*10</f>
        <v>27.843601829738532</v>
      </c>
      <c r="F341" s="7">
        <f ca="1">VLOOKUP($A341,npiportfolio!$A$1:$I$100,4,FALSE)*RAND()*10</f>
        <v>6.7380892942840553</v>
      </c>
      <c r="G341" s="7">
        <f ca="1">VLOOKUP($A341,npiportfolio!$A$1:$I$100,4,FALSE)*RAND()*10</f>
        <v>6.3971974443128143</v>
      </c>
    </row>
    <row r="342" spans="1:7" x14ac:dyDescent="0.25">
      <c r="A342">
        <v>11</v>
      </c>
      <c r="B342" t="s">
        <v>847</v>
      </c>
      <c r="C342">
        <v>11</v>
      </c>
      <c r="D342" t="str">
        <f>VLOOKUP(A342,npiportfolio!$A$1:$B$100,2,FALSE)</f>
        <v>new normal after schools, bar/restaurants, non essential businesses closed, quarantine for all</v>
      </c>
      <c r="E342" s="7">
        <f ca="1">VLOOKUP($A342,npiportfolio!$A$1:$I$100,4,FALSE)*RAND()*10</f>
        <v>45.165844402474562</v>
      </c>
      <c r="F342" s="7">
        <f ca="1">VLOOKUP($A342,npiportfolio!$A$1:$I$100,4,FALSE)*RAND()*10</f>
        <v>7.6457828011385622</v>
      </c>
      <c r="G342" s="7">
        <f ca="1">VLOOKUP($A342,npiportfolio!$A$1:$I$100,4,FALSE)*RAND()*10</f>
        <v>15.369908694962575</v>
      </c>
    </row>
    <row r="343" spans="1:7" x14ac:dyDescent="0.25">
      <c r="A343">
        <v>1</v>
      </c>
      <c r="B343" t="s">
        <v>848</v>
      </c>
      <c r="C343">
        <v>11</v>
      </c>
      <c r="D343" t="str">
        <f>VLOOKUP(A343,npiportfolio!$A$1:$B$100,2,FALSE)</f>
        <v>no Interventions</v>
      </c>
      <c r="E343" s="7">
        <f ca="1">VLOOKUP($A343,npiportfolio!$A$1:$I$100,4,FALSE)*RAND()*10</f>
        <v>0</v>
      </c>
      <c r="F343" s="7">
        <f ca="1">VLOOKUP($A343,npiportfolio!$A$1:$I$100,4,FALSE)*RAND()*10</f>
        <v>0</v>
      </c>
      <c r="G343" s="7">
        <f ca="1">VLOOKUP($A343,npiportfolio!$A$1:$I$100,4,FALSE)*RAND()*10</f>
        <v>0</v>
      </c>
    </row>
    <row r="344" spans="1:7" x14ac:dyDescent="0.25">
      <c r="A344">
        <v>2</v>
      </c>
      <c r="B344" t="s">
        <v>848</v>
      </c>
      <c r="C344">
        <v>11</v>
      </c>
      <c r="D344" t="str">
        <f>VLOOKUP(A344,npiportfolio!$A$1:$B$100,2,FALSE)</f>
        <v>schools closing</v>
      </c>
      <c r="E344" s="7">
        <f ca="1">VLOOKUP($A344,npiportfolio!$A$1:$I$100,4,FALSE)*RAND()*10</f>
        <v>9.0855513558475494</v>
      </c>
      <c r="F344" s="7">
        <f ca="1">VLOOKUP($A344,npiportfolio!$A$1:$I$100,4,FALSE)*RAND()*10</f>
        <v>6.1380739573508416</v>
      </c>
      <c r="G344" s="7">
        <f ca="1">VLOOKUP($A344,npiportfolio!$A$1:$I$100,4,FALSE)*RAND()*10</f>
        <v>1.7902081711774442</v>
      </c>
    </row>
    <row r="345" spans="1:7" x14ac:dyDescent="0.25">
      <c r="A345">
        <v>3</v>
      </c>
      <c r="B345" t="s">
        <v>848</v>
      </c>
      <c r="C345">
        <v>11</v>
      </c>
      <c r="D345" t="str">
        <f>VLOOKUP(A345,npiportfolio!$A$1:$B$100,2,FALSE)</f>
        <v>schools, bar/restaurants closed</v>
      </c>
      <c r="E345" s="7">
        <f ca="1">VLOOKUP($A345,npiportfolio!$A$1:$I$100,4,FALSE)*RAND()*10</f>
        <v>3.195284998704091</v>
      </c>
      <c r="F345" s="7">
        <f ca="1">VLOOKUP($A345,npiportfolio!$A$1:$I$100,4,FALSE)*RAND()*10</f>
        <v>3.2550686516226923</v>
      </c>
      <c r="G345" s="7">
        <f ca="1">VLOOKUP($A345,npiportfolio!$A$1:$I$100,4,FALSE)*RAND()*10</f>
        <v>0.13279946665789577</v>
      </c>
    </row>
    <row r="346" spans="1:7" x14ac:dyDescent="0.25">
      <c r="A346">
        <v>4</v>
      </c>
      <c r="B346" t="s">
        <v>848</v>
      </c>
      <c r="C346">
        <v>11</v>
      </c>
      <c r="D346" t="str">
        <f>VLOOKUP(A346,npiportfolio!$A$1:$B$100,2,FALSE)</f>
        <v>schools, bar/restaurants, non essential businesses closed</v>
      </c>
      <c r="E346" s="7">
        <f ca="1">VLOOKUP($A346,npiportfolio!$A$1:$I$100,4,FALSE)*RAND()*10</f>
        <v>22.68105021546549</v>
      </c>
      <c r="F346" s="7">
        <f ca="1">VLOOKUP($A346,npiportfolio!$A$1:$I$100,4,FALSE)*RAND()*10</f>
        <v>14.763308404249234</v>
      </c>
      <c r="G346" s="7">
        <f ca="1">VLOOKUP($A346,npiportfolio!$A$1:$I$100,4,FALSE)*RAND()*10</f>
        <v>13.50128118974169</v>
      </c>
    </row>
    <row r="347" spans="1:7" x14ac:dyDescent="0.25">
      <c r="A347">
        <v>5</v>
      </c>
      <c r="B347" t="s">
        <v>848</v>
      </c>
      <c r="C347">
        <v>11</v>
      </c>
      <c r="D347" t="str">
        <f>VLOOKUP(A347,npiportfolio!$A$1:$B$100,2,FALSE)</f>
        <v>schools, bar/restaurants, non essential businesses closed, quarantine for most vulnerable</v>
      </c>
      <c r="E347" s="7">
        <f ca="1">VLOOKUP($A347,npiportfolio!$A$1:$I$100,4,FALSE)*RAND()*10</f>
        <v>10.384993659699662</v>
      </c>
      <c r="F347" s="7">
        <f ca="1">VLOOKUP($A347,npiportfolio!$A$1:$I$100,4,FALSE)*RAND()*10</f>
        <v>16.631979303042691</v>
      </c>
      <c r="G347" s="7">
        <f ca="1">VLOOKUP($A347,npiportfolio!$A$1:$I$100,4,FALSE)*RAND()*10</f>
        <v>15.994088560024142</v>
      </c>
    </row>
    <row r="348" spans="1:7" x14ac:dyDescent="0.25">
      <c r="A348">
        <v>6</v>
      </c>
      <c r="B348" t="s">
        <v>848</v>
      </c>
      <c r="C348">
        <v>11</v>
      </c>
      <c r="D348" t="str">
        <f>VLOOKUP(A348,npiportfolio!$A$1:$B$100,2,FALSE)</f>
        <v>schools, bar/restaurants, non essential businesses closed, quarantine for all</v>
      </c>
      <c r="E348" s="7">
        <f ca="1">VLOOKUP($A348,npiportfolio!$A$1:$I$100,4,FALSE)*RAND()*10</f>
        <v>1.4302250554382001</v>
      </c>
      <c r="F348" s="7">
        <f ca="1">VLOOKUP($A348,npiportfolio!$A$1:$I$100,4,FALSE)*RAND()*10</f>
        <v>12.141160119447122</v>
      </c>
      <c r="G348" s="7">
        <f ca="1">VLOOKUP($A348,npiportfolio!$A$1:$I$100,4,FALSE)*RAND()*10</f>
        <v>29.372123814114897</v>
      </c>
    </row>
    <row r="349" spans="1:7" x14ac:dyDescent="0.25">
      <c r="A349">
        <v>7</v>
      </c>
      <c r="B349" t="s">
        <v>848</v>
      </c>
      <c r="C349">
        <v>11</v>
      </c>
      <c r="D349" t="str">
        <f>VLOOKUP(A349,npiportfolio!$A$1:$B$100,2,FALSE)</f>
        <v>new normal after schools closing</v>
      </c>
      <c r="E349" s="7">
        <f ca="1">VLOOKUP($A349,npiportfolio!$A$1:$I$100,4,FALSE)*RAND()*10</f>
        <v>6.7819895205757073</v>
      </c>
      <c r="F349" s="7">
        <f ca="1">VLOOKUP($A349,npiportfolio!$A$1:$I$100,4,FALSE)*RAND()*10</f>
        <v>3.653397721783167</v>
      </c>
      <c r="G349" s="7">
        <f ca="1">VLOOKUP($A349,npiportfolio!$A$1:$I$100,4,FALSE)*RAND()*10</f>
        <v>3.1492931603568186</v>
      </c>
    </row>
    <row r="350" spans="1:7" x14ac:dyDescent="0.25">
      <c r="A350">
        <v>8</v>
      </c>
      <c r="B350" t="s">
        <v>848</v>
      </c>
      <c r="C350">
        <v>11</v>
      </c>
      <c r="D350" t="str">
        <f>VLOOKUP(A350,npiportfolio!$A$1:$B$100,2,FALSE)</f>
        <v>new normal after schools, bar/restaurants closed</v>
      </c>
      <c r="E350" s="7">
        <f ca="1">VLOOKUP($A350,npiportfolio!$A$1:$I$100,4,FALSE)*RAND()*10</f>
        <v>15.673663383531959</v>
      </c>
      <c r="F350" s="7">
        <f ca="1">VLOOKUP($A350,npiportfolio!$A$1:$I$100,4,FALSE)*RAND()*10</f>
        <v>7.023416069829727</v>
      </c>
      <c r="G350" s="7">
        <f ca="1">VLOOKUP($A350,npiportfolio!$A$1:$I$100,4,FALSE)*RAND()*10</f>
        <v>19.46471042355623</v>
      </c>
    </row>
    <row r="351" spans="1:7" x14ac:dyDescent="0.25">
      <c r="A351">
        <v>9</v>
      </c>
      <c r="B351" t="s">
        <v>848</v>
      </c>
      <c r="C351">
        <v>11</v>
      </c>
      <c r="D351" t="str">
        <f>VLOOKUP(A351,npiportfolio!$A$1:$B$100,2,FALSE)</f>
        <v>new normal after schools, bar/restaurants, non essential businesses closed</v>
      </c>
      <c r="E351" s="7">
        <f ca="1">VLOOKUP($A351,npiportfolio!$A$1:$I$100,4,FALSE)*RAND()*10</f>
        <v>14.061739989527702</v>
      </c>
      <c r="F351" s="7">
        <f ca="1">VLOOKUP($A351,npiportfolio!$A$1:$I$100,4,FALSE)*RAND()*10</f>
        <v>9.5735679163004423</v>
      </c>
      <c r="G351" s="7">
        <f ca="1">VLOOKUP($A351,npiportfolio!$A$1:$I$100,4,FALSE)*RAND()*10</f>
        <v>11.117335699471278</v>
      </c>
    </row>
    <row r="352" spans="1:7" x14ac:dyDescent="0.25">
      <c r="A352">
        <v>10</v>
      </c>
      <c r="B352" t="s">
        <v>848</v>
      </c>
      <c r="C352">
        <v>11</v>
      </c>
      <c r="D352" t="str">
        <f>VLOOKUP(A352,npiportfolio!$A$1:$B$100,2,FALSE)</f>
        <v>new normal after schools, bar/restaurants, non essential businesses closed, quarantine for most vulnerable</v>
      </c>
      <c r="E352" s="7">
        <f ca="1">VLOOKUP($A352,npiportfolio!$A$1:$I$100,4,FALSE)*RAND()*10</f>
        <v>34.588141552171813</v>
      </c>
      <c r="F352" s="7">
        <f ca="1">VLOOKUP($A352,npiportfolio!$A$1:$I$100,4,FALSE)*RAND()*10</f>
        <v>21.762962495712195</v>
      </c>
      <c r="G352" s="7">
        <f ca="1">VLOOKUP($A352,npiportfolio!$A$1:$I$100,4,FALSE)*RAND()*10</f>
        <v>4.2183034621681292</v>
      </c>
    </row>
    <row r="353" spans="1:7" x14ac:dyDescent="0.25">
      <c r="A353">
        <v>11</v>
      </c>
      <c r="B353" t="s">
        <v>848</v>
      </c>
      <c r="C353">
        <v>11</v>
      </c>
      <c r="D353" t="str">
        <f>VLOOKUP(A353,npiportfolio!$A$1:$B$100,2,FALSE)</f>
        <v>new normal after schools, bar/restaurants, non essential businesses closed, quarantine for all</v>
      </c>
      <c r="E353" s="7">
        <f ca="1">VLOOKUP($A353,npiportfolio!$A$1:$I$100,4,FALSE)*RAND()*10</f>
        <v>36.026104157668243</v>
      </c>
      <c r="F353" s="7">
        <f ca="1">VLOOKUP($A353,npiportfolio!$A$1:$I$100,4,FALSE)*RAND()*10</f>
        <v>40.875536782551535</v>
      </c>
      <c r="G353" s="7">
        <f ca="1">VLOOKUP($A353,npiportfolio!$A$1:$I$100,4,FALSE)*RAND()*10</f>
        <v>24.685282037981487</v>
      </c>
    </row>
    <row r="354" spans="1:7" x14ac:dyDescent="0.25">
      <c r="A354">
        <v>1</v>
      </c>
      <c r="B354" t="s">
        <v>849</v>
      </c>
      <c r="C354">
        <v>11</v>
      </c>
      <c r="D354" t="str">
        <f>VLOOKUP(A354,npiportfolio!$A$1:$B$100,2,FALSE)</f>
        <v>no Interventions</v>
      </c>
      <c r="E354" s="7">
        <f ca="1">VLOOKUP($A354,npiportfolio!$A$1:$I$100,4,FALSE)*RAND()*10</f>
        <v>0</v>
      </c>
      <c r="F354" s="7">
        <f ca="1">VLOOKUP($A354,npiportfolio!$A$1:$I$100,4,FALSE)*RAND()*10</f>
        <v>0</v>
      </c>
      <c r="G354" s="7">
        <f ca="1">VLOOKUP($A354,npiportfolio!$A$1:$I$100,4,FALSE)*RAND()*10</f>
        <v>0</v>
      </c>
    </row>
    <row r="355" spans="1:7" x14ac:dyDescent="0.25">
      <c r="A355">
        <v>2</v>
      </c>
      <c r="B355" t="s">
        <v>849</v>
      </c>
      <c r="C355">
        <v>11</v>
      </c>
      <c r="D355" t="str">
        <f>VLOOKUP(A355,npiportfolio!$A$1:$B$100,2,FALSE)</f>
        <v>schools closing</v>
      </c>
      <c r="E355" s="7">
        <f ca="1">VLOOKUP($A355,npiportfolio!$A$1:$I$100,4,FALSE)*RAND()*10</f>
        <v>1.5569106811242395</v>
      </c>
      <c r="F355" s="7">
        <f ca="1">VLOOKUP($A355,npiportfolio!$A$1:$I$100,4,FALSE)*RAND()*10</f>
        <v>9.7248916946294557</v>
      </c>
      <c r="G355" s="7">
        <f ca="1">VLOOKUP($A355,npiportfolio!$A$1:$I$100,4,FALSE)*RAND()*10</f>
        <v>6.9291481145125466</v>
      </c>
    </row>
    <row r="356" spans="1:7" x14ac:dyDescent="0.25">
      <c r="A356">
        <v>3</v>
      </c>
      <c r="B356" t="s">
        <v>849</v>
      </c>
      <c r="C356">
        <v>11</v>
      </c>
      <c r="D356" t="str">
        <f>VLOOKUP(A356,npiportfolio!$A$1:$B$100,2,FALSE)</f>
        <v>schools, bar/restaurants closed</v>
      </c>
      <c r="E356" s="7">
        <f ca="1">VLOOKUP($A356,npiportfolio!$A$1:$I$100,4,FALSE)*RAND()*10</f>
        <v>10.509923242147035</v>
      </c>
      <c r="F356" s="7">
        <f ca="1">VLOOKUP($A356,npiportfolio!$A$1:$I$100,4,FALSE)*RAND()*10</f>
        <v>13.320084484787644</v>
      </c>
      <c r="G356" s="7">
        <f ca="1">VLOOKUP($A356,npiportfolio!$A$1:$I$100,4,FALSE)*RAND()*10</f>
        <v>11.72948631055039</v>
      </c>
    </row>
    <row r="357" spans="1:7" x14ac:dyDescent="0.25">
      <c r="A357">
        <v>4</v>
      </c>
      <c r="B357" t="s">
        <v>849</v>
      </c>
      <c r="C357">
        <v>11</v>
      </c>
      <c r="D357" t="str">
        <f>VLOOKUP(A357,npiportfolio!$A$1:$B$100,2,FALSE)</f>
        <v>schools, bar/restaurants, non essential businesses closed</v>
      </c>
      <c r="E357" s="7">
        <f ca="1">VLOOKUP($A357,npiportfolio!$A$1:$I$100,4,FALSE)*RAND()*10</f>
        <v>3.6840011801979236</v>
      </c>
      <c r="F357" s="7">
        <f ca="1">VLOOKUP($A357,npiportfolio!$A$1:$I$100,4,FALSE)*RAND()*10</f>
        <v>17.869972007162023</v>
      </c>
      <c r="G357" s="7">
        <f ca="1">VLOOKUP($A357,npiportfolio!$A$1:$I$100,4,FALSE)*RAND()*10</f>
        <v>20.632271173863636</v>
      </c>
    </row>
    <row r="358" spans="1:7" x14ac:dyDescent="0.25">
      <c r="A358">
        <v>5</v>
      </c>
      <c r="B358" t="s">
        <v>849</v>
      </c>
      <c r="C358">
        <v>11</v>
      </c>
      <c r="D358" t="str">
        <f>VLOOKUP(A358,npiportfolio!$A$1:$B$100,2,FALSE)</f>
        <v>schools, bar/restaurants, non essential businesses closed, quarantine for most vulnerable</v>
      </c>
      <c r="E358" s="7">
        <f ca="1">VLOOKUP($A358,npiportfolio!$A$1:$I$100,4,FALSE)*RAND()*10</f>
        <v>7.5534892551618471</v>
      </c>
      <c r="F358" s="7">
        <f ca="1">VLOOKUP($A358,npiportfolio!$A$1:$I$100,4,FALSE)*RAND()*10</f>
        <v>11.121404473041103</v>
      </c>
      <c r="G358" s="7">
        <f ca="1">VLOOKUP($A358,npiportfolio!$A$1:$I$100,4,FALSE)*RAND()*10</f>
        <v>33.761636087915356</v>
      </c>
    </row>
    <row r="359" spans="1:7" x14ac:dyDescent="0.25">
      <c r="A359">
        <v>6</v>
      </c>
      <c r="B359" t="s">
        <v>849</v>
      </c>
      <c r="C359">
        <v>11</v>
      </c>
      <c r="D359" t="str">
        <f>VLOOKUP(A359,npiportfolio!$A$1:$B$100,2,FALSE)</f>
        <v>schools, bar/restaurants, non essential businesses closed, quarantine for all</v>
      </c>
      <c r="E359" s="7">
        <f ca="1">VLOOKUP($A359,npiportfolio!$A$1:$I$100,4,FALSE)*RAND()*10</f>
        <v>37.874888628580251</v>
      </c>
      <c r="F359" s="7">
        <f ca="1">VLOOKUP($A359,npiportfolio!$A$1:$I$100,4,FALSE)*RAND()*10</f>
        <v>1.7911725803414047</v>
      </c>
      <c r="G359" s="7">
        <f ca="1">VLOOKUP($A359,npiportfolio!$A$1:$I$100,4,FALSE)*RAND()*10</f>
        <v>28.823564908063801</v>
      </c>
    </row>
    <row r="360" spans="1:7" x14ac:dyDescent="0.25">
      <c r="A360">
        <v>7</v>
      </c>
      <c r="B360" t="s">
        <v>849</v>
      </c>
      <c r="C360">
        <v>11</v>
      </c>
      <c r="D360" t="str">
        <f>VLOOKUP(A360,npiportfolio!$A$1:$B$100,2,FALSE)</f>
        <v>new normal after schools closing</v>
      </c>
      <c r="E360" s="7">
        <f ca="1">VLOOKUP($A360,npiportfolio!$A$1:$I$100,4,FALSE)*RAND()*10</f>
        <v>8.5579245375078781</v>
      </c>
      <c r="F360" s="7">
        <f ca="1">VLOOKUP($A360,npiportfolio!$A$1:$I$100,4,FALSE)*RAND()*10</f>
        <v>4.4570513054704355</v>
      </c>
      <c r="G360" s="7">
        <f ca="1">VLOOKUP($A360,npiportfolio!$A$1:$I$100,4,FALSE)*RAND()*10</f>
        <v>2.6705748947257737</v>
      </c>
    </row>
    <row r="361" spans="1:7" x14ac:dyDescent="0.25">
      <c r="A361">
        <v>8</v>
      </c>
      <c r="B361" t="s">
        <v>849</v>
      </c>
      <c r="C361">
        <v>11</v>
      </c>
      <c r="D361" t="str">
        <f>VLOOKUP(A361,npiportfolio!$A$1:$B$100,2,FALSE)</f>
        <v>new normal after schools, bar/restaurants closed</v>
      </c>
      <c r="E361" s="7">
        <f ca="1">VLOOKUP($A361,npiportfolio!$A$1:$I$100,4,FALSE)*RAND()*10</f>
        <v>17.556601370201111</v>
      </c>
      <c r="F361" s="7">
        <f ca="1">VLOOKUP($A361,npiportfolio!$A$1:$I$100,4,FALSE)*RAND()*10</f>
        <v>2.1267681300728514</v>
      </c>
      <c r="G361" s="7">
        <f ca="1">VLOOKUP($A361,npiportfolio!$A$1:$I$100,4,FALSE)*RAND()*10</f>
        <v>1.6301350892393995</v>
      </c>
    </row>
    <row r="362" spans="1:7" x14ac:dyDescent="0.25">
      <c r="A362">
        <v>9</v>
      </c>
      <c r="B362" t="s">
        <v>849</v>
      </c>
      <c r="C362">
        <v>11</v>
      </c>
      <c r="D362" t="str">
        <f>VLOOKUP(A362,npiportfolio!$A$1:$B$100,2,FALSE)</f>
        <v>new normal after schools, bar/restaurants, non essential businesses closed</v>
      </c>
      <c r="E362" s="7">
        <f ca="1">VLOOKUP($A362,npiportfolio!$A$1:$I$100,4,FALSE)*RAND()*10</f>
        <v>28.250380321361202</v>
      </c>
      <c r="F362" s="7">
        <f ca="1">VLOOKUP($A362,npiportfolio!$A$1:$I$100,4,FALSE)*RAND()*10</f>
        <v>20.663118522781424</v>
      </c>
      <c r="G362" s="7">
        <f ca="1">VLOOKUP($A362,npiportfolio!$A$1:$I$100,4,FALSE)*RAND()*10</f>
        <v>15.340055073709202</v>
      </c>
    </row>
    <row r="363" spans="1:7" x14ac:dyDescent="0.25">
      <c r="A363">
        <v>10</v>
      </c>
      <c r="B363" t="s">
        <v>849</v>
      </c>
      <c r="C363">
        <v>11</v>
      </c>
      <c r="D363" t="str">
        <f>VLOOKUP(A363,npiportfolio!$A$1:$B$100,2,FALSE)</f>
        <v>new normal after schools, bar/restaurants, non essential businesses closed, quarantine for most vulnerable</v>
      </c>
      <c r="E363" s="7">
        <f ca="1">VLOOKUP($A363,npiportfolio!$A$1:$I$100,4,FALSE)*RAND()*10</f>
        <v>23.980130743455291</v>
      </c>
      <c r="F363" s="7">
        <f ca="1">VLOOKUP($A363,npiportfolio!$A$1:$I$100,4,FALSE)*RAND()*10</f>
        <v>21.176006209961471</v>
      </c>
      <c r="G363" s="7">
        <f ca="1">VLOOKUP($A363,npiportfolio!$A$1:$I$100,4,FALSE)*RAND()*10</f>
        <v>12.330256900389864</v>
      </c>
    </row>
    <row r="364" spans="1:7" x14ac:dyDescent="0.25">
      <c r="A364">
        <v>11</v>
      </c>
      <c r="B364" t="s">
        <v>849</v>
      </c>
      <c r="C364">
        <v>11</v>
      </c>
      <c r="D364" t="str">
        <f>VLOOKUP(A364,npiportfolio!$A$1:$B$100,2,FALSE)</f>
        <v>new normal after schools, bar/restaurants, non essential businesses closed, quarantine for all</v>
      </c>
      <c r="E364" s="7">
        <f ca="1">VLOOKUP($A364,npiportfolio!$A$1:$I$100,4,FALSE)*RAND()*10</f>
        <v>19.258296204954025</v>
      </c>
      <c r="F364" s="7">
        <f ca="1">VLOOKUP($A364,npiportfolio!$A$1:$I$100,4,FALSE)*RAND()*10</f>
        <v>18.558485286431626</v>
      </c>
      <c r="G364" s="7">
        <f ca="1">VLOOKUP($A364,npiportfolio!$A$1:$I$100,4,FALSE)*RAND()*10</f>
        <v>15.388978324362391</v>
      </c>
    </row>
    <row r="365" spans="1:7" x14ac:dyDescent="0.25">
      <c r="A365">
        <v>1</v>
      </c>
      <c r="B365" t="s">
        <v>847</v>
      </c>
      <c r="C365">
        <v>12</v>
      </c>
      <c r="D365" t="str">
        <f>VLOOKUP(A365,npiportfolio!$A$1:$B$100,2,FALSE)</f>
        <v>no Interventions</v>
      </c>
      <c r="E365" s="7">
        <f ca="1">VLOOKUP($A365,npiportfolio!$A$1:$I$100,4,FALSE)*RAND()*10</f>
        <v>0</v>
      </c>
      <c r="F365" s="7">
        <f ca="1">VLOOKUP($A365,npiportfolio!$A$1:$I$100,4,FALSE)*RAND()*10</f>
        <v>0</v>
      </c>
      <c r="G365" s="7">
        <f ca="1">VLOOKUP($A365,npiportfolio!$A$1:$I$100,4,FALSE)*RAND()*10</f>
        <v>0</v>
      </c>
    </row>
    <row r="366" spans="1:7" x14ac:dyDescent="0.25">
      <c r="A366">
        <v>2</v>
      </c>
      <c r="B366" t="s">
        <v>847</v>
      </c>
      <c r="C366">
        <v>12</v>
      </c>
      <c r="D366" t="str">
        <f>VLOOKUP(A366,npiportfolio!$A$1:$B$100,2,FALSE)</f>
        <v>schools closing</v>
      </c>
      <c r="E366" s="7">
        <f ca="1">VLOOKUP($A366,npiportfolio!$A$1:$I$100,4,FALSE)*RAND()*10</f>
        <v>9.2419189472064165</v>
      </c>
      <c r="F366" s="7">
        <f ca="1">VLOOKUP($A366,npiportfolio!$A$1:$I$100,4,FALSE)*RAND()*10</f>
        <v>2.6530943215400979</v>
      </c>
      <c r="G366" s="7">
        <f ca="1">VLOOKUP($A366,npiportfolio!$A$1:$I$100,4,FALSE)*RAND()*10</f>
        <v>5.959702944270429</v>
      </c>
    </row>
    <row r="367" spans="1:7" x14ac:dyDescent="0.25">
      <c r="A367">
        <v>3</v>
      </c>
      <c r="B367" t="s">
        <v>847</v>
      </c>
      <c r="C367">
        <v>12</v>
      </c>
      <c r="D367" t="str">
        <f>VLOOKUP(A367,npiportfolio!$A$1:$B$100,2,FALSE)</f>
        <v>schools, bar/restaurants closed</v>
      </c>
      <c r="E367" s="7">
        <f ca="1">VLOOKUP($A367,npiportfolio!$A$1:$I$100,4,FALSE)*RAND()*10</f>
        <v>17.485866423761248</v>
      </c>
      <c r="F367" s="7">
        <f ca="1">VLOOKUP($A367,npiportfolio!$A$1:$I$100,4,FALSE)*RAND()*10</f>
        <v>19.53445178878669</v>
      </c>
      <c r="G367" s="7">
        <f ca="1">VLOOKUP($A367,npiportfolio!$A$1:$I$100,4,FALSE)*RAND()*10</f>
        <v>19.901804883108536</v>
      </c>
    </row>
    <row r="368" spans="1:7" x14ac:dyDescent="0.25">
      <c r="A368">
        <v>4</v>
      </c>
      <c r="B368" t="s">
        <v>847</v>
      </c>
      <c r="C368">
        <v>12</v>
      </c>
      <c r="D368" t="str">
        <f>VLOOKUP(A368,npiportfolio!$A$1:$B$100,2,FALSE)</f>
        <v>schools, bar/restaurants, non essential businesses closed</v>
      </c>
      <c r="E368" s="7">
        <f ca="1">VLOOKUP($A368,npiportfolio!$A$1:$I$100,4,FALSE)*RAND()*10</f>
        <v>1.7683450544752244</v>
      </c>
      <c r="F368" s="7">
        <f ca="1">VLOOKUP($A368,npiportfolio!$A$1:$I$100,4,FALSE)*RAND()*10</f>
        <v>22.66471553227553</v>
      </c>
      <c r="G368" s="7">
        <f ca="1">VLOOKUP($A368,npiportfolio!$A$1:$I$100,4,FALSE)*RAND()*10</f>
        <v>4.388584615968445</v>
      </c>
    </row>
    <row r="369" spans="1:7" x14ac:dyDescent="0.25">
      <c r="A369">
        <v>5</v>
      </c>
      <c r="B369" t="s">
        <v>847</v>
      </c>
      <c r="C369">
        <v>12</v>
      </c>
      <c r="D369" t="str">
        <f>VLOOKUP(A369,npiportfolio!$A$1:$B$100,2,FALSE)</f>
        <v>schools, bar/restaurants, non essential businesses closed, quarantine for most vulnerable</v>
      </c>
      <c r="E369" s="7">
        <f ca="1">VLOOKUP($A369,npiportfolio!$A$1:$I$100,4,FALSE)*RAND()*10</f>
        <v>19.804792192680189</v>
      </c>
      <c r="F369" s="7">
        <f ca="1">VLOOKUP($A369,npiportfolio!$A$1:$I$100,4,FALSE)*RAND()*10</f>
        <v>26.589342607018892</v>
      </c>
      <c r="G369" s="7">
        <f ca="1">VLOOKUP($A369,npiportfolio!$A$1:$I$100,4,FALSE)*RAND()*10</f>
        <v>19.804692784639816</v>
      </c>
    </row>
    <row r="370" spans="1:7" x14ac:dyDescent="0.25">
      <c r="A370">
        <v>6</v>
      </c>
      <c r="B370" t="s">
        <v>847</v>
      </c>
      <c r="C370">
        <v>12</v>
      </c>
      <c r="D370" t="str">
        <f>VLOOKUP(A370,npiportfolio!$A$1:$B$100,2,FALSE)</f>
        <v>schools, bar/restaurants, non essential businesses closed, quarantine for all</v>
      </c>
      <c r="E370" s="7">
        <f ca="1">VLOOKUP($A370,npiportfolio!$A$1:$I$100,4,FALSE)*RAND()*10</f>
        <v>19.745242979549378</v>
      </c>
      <c r="F370" s="7">
        <f ca="1">VLOOKUP($A370,npiportfolio!$A$1:$I$100,4,FALSE)*RAND()*10</f>
        <v>4.7521684728325573</v>
      </c>
      <c r="G370" s="7">
        <f ca="1">VLOOKUP($A370,npiportfolio!$A$1:$I$100,4,FALSE)*RAND()*10</f>
        <v>8.5776230039627137</v>
      </c>
    </row>
    <row r="371" spans="1:7" x14ac:dyDescent="0.25">
      <c r="A371">
        <v>7</v>
      </c>
      <c r="B371" t="s">
        <v>847</v>
      </c>
      <c r="C371">
        <v>12</v>
      </c>
      <c r="D371" t="str">
        <f>VLOOKUP(A371,npiportfolio!$A$1:$B$100,2,FALSE)</f>
        <v>new normal after schools closing</v>
      </c>
      <c r="E371" s="7">
        <f ca="1">VLOOKUP($A371,npiportfolio!$A$1:$I$100,4,FALSE)*RAND()*10</f>
        <v>4.9578874815074903</v>
      </c>
      <c r="F371" s="7">
        <f ca="1">VLOOKUP($A371,npiportfolio!$A$1:$I$100,4,FALSE)*RAND()*10</f>
        <v>9.3995222034595773</v>
      </c>
      <c r="G371" s="7">
        <f ca="1">VLOOKUP($A371,npiportfolio!$A$1:$I$100,4,FALSE)*RAND()*10</f>
        <v>5.5566037260887864</v>
      </c>
    </row>
    <row r="372" spans="1:7" x14ac:dyDescent="0.25">
      <c r="A372">
        <v>8</v>
      </c>
      <c r="B372" t="s">
        <v>847</v>
      </c>
      <c r="C372">
        <v>12</v>
      </c>
      <c r="D372" t="str">
        <f>VLOOKUP(A372,npiportfolio!$A$1:$B$100,2,FALSE)</f>
        <v>new normal after schools, bar/restaurants closed</v>
      </c>
      <c r="E372" s="7">
        <f ca="1">VLOOKUP($A372,npiportfolio!$A$1:$I$100,4,FALSE)*RAND()*10</f>
        <v>16.820421641984748</v>
      </c>
      <c r="F372" s="7">
        <f ca="1">VLOOKUP($A372,npiportfolio!$A$1:$I$100,4,FALSE)*RAND()*10</f>
        <v>7.5802299250288829</v>
      </c>
      <c r="G372" s="7">
        <f ca="1">VLOOKUP($A372,npiportfolio!$A$1:$I$100,4,FALSE)*RAND()*10</f>
        <v>10.319871393411351</v>
      </c>
    </row>
    <row r="373" spans="1:7" x14ac:dyDescent="0.25">
      <c r="A373">
        <v>9</v>
      </c>
      <c r="B373" t="s">
        <v>847</v>
      </c>
      <c r="C373">
        <v>12</v>
      </c>
      <c r="D373" t="str">
        <f>VLOOKUP(A373,npiportfolio!$A$1:$B$100,2,FALSE)</f>
        <v>new normal after schools, bar/restaurants, non essential businesses closed</v>
      </c>
      <c r="E373" s="7">
        <f ca="1">VLOOKUP($A373,npiportfolio!$A$1:$I$100,4,FALSE)*RAND()*10</f>
        <v>13.774557734431344</v>
      </c>
      <c r="F373" s="7">
        <f ca="1">VLOOKUP($A373,npiportfolio!$A$1:$I$100,4,FALSE)*RAND()*10</f>
        <v>19.611913425191197</v>
      </c>
      <c r="G373" s="7">
        <f ca="1">VLOOKUP($A373,npiportfolio!$A$1:$I$100,4,FALSE)*RAND()*10</f>
        <v>20.840459436981888</v>
      </c>
    </row>
    <row r="374" spans="1:7" x14ac:dyDescent="0.25">
      <c r="A374">
        <v>10</v>
      </c>
      <c r="B374" t="s">
        <v>847</v>
      </c>
      <c r="C374">
        <v>12</v>
      </c>
      <c r="D374" t="str">
        <f>VLOOKUP(A374,npiportfolio!$A$1:$B$100,2,FALSE)</f>
        <v>new normal after schools, bar/restaurants, non essential businesses closed, quarantine for most vulnerable</v>
      </c>
      <c r="E374" s="7">
        <f ca="1">VLOOKUP($A374,npiportfolio!$A$1:$I$100,4,FALSE)*RAND()*10</f>
        <v>18.393639367858338</v>
      </c>
      <c r="F374" s="7">
        <f ca="1">VLOOKUP($A374,npiportfolio!$A$1:$I$100,4,FALSE)*RAND()*10</f>
        <v>18.876079652638712</v>
      </c>
      <c r="G374" s="7">
        <f ca="1">VLOOKUP($A374,npiportfolio!$A$1:$I$100,4,FALSE)*RAND()*10</f>
        <v>22.402685351464385</v>
      </c>
    </row>
    <row r="375" spans="1:7" x14ac:dyDescent="0.25">
      <c r="A375">
        <v>11</v>
      </c>
      <c r="B375" t="s">
        <v>847</v>
      </c>
      <c r="C375">
        <v>12</v>
      </c>
      <c r="D375" t="str">
        <f>VLOOKUP(A375,npiportfolio!$A$1:$B$100,2,FALSE)</f>
        <v>new normal after schools, bar/restaurants, non essential businesses closed, quarantine for all</v>
      </c>
      <c r="E375" s="7">
        <f ca="1">VLOOKUP($A375,npiportfolio!$A$1:$I$100,4,FALSE)*RAND()*10</f>
        <v>18.306377840539728</v>
      </c>
      <c r="F375" s="7">
        <f ca="1">VLOOKUP($A375,npiportfolio!$A$1:$I$100,4,FALSE)*RAND()*10</f>
        <v>43.058063841341692</v>
      </c>
      <c r="G375" s="7">
        <f ca="1">VLOOKUP($A375,npiportfolio!$A$1:$I$100,4,FALSE)*RAND()*10</f>
        <v>7.612109057007693</v>
      </c>
    </row>
    <row r="376" spans="1:7" x14ac:dyDescent="0.25">
      <c r="A376">
        <v>1</v>
      </c>
      <c r="B376" t="s">
        <v>848</v>
      </c>
      <c r="C376">
        <v>12</v>
      </c>
      <c r="D376" t="str">
        <f>VLOOKUP(A376,npiportfolio!$A$1:$B$100,2,FALSE)</f>
        <v>no Interventions</v>
      </c>
      <c r="E376" s="7">
        <f ca="1">VLOOKUP($A376,npiportfolio!$A$1:$I$100,4,FALSE)*RAND()*10</f>
        <v>0</v>
      </c>
      <c r="F376" s="7">
        <f ca="1">VLOOKUP($A376,npiportfolio!$A$1:$I$100,4,FALSE)*RAND()*10</f>
        <v>0</v>
      </c>
      <c r="G376" s="7">
        <f ca="1">VLOOKUP($A376,npiportfolio!$A$1:$I$100,4,FALSE)*RAND()*10</f>
        <v>0</v>
      </c>
    </row>
    <row r="377" spans="1:7" x14ac:dyDescent="0.25">
      <c r="A377">
        <v>2</v>
      </c>
      <c r="B377" t="s">
        <v>848</v>
      </c>
      <c r="C377">
        <v>12</v>
      </c>
      <c r="D377" t="str">
        <f>VLOOKUP(A377,npiportfolio!$A$1:$B$100,2,FALSE)</f>
        <v>schools closing</v>
      </c>
      <c r="E377" s="7">
        <f ca="1">VLOOKUP($A377,npiportfolio!$A$1:$I$100,4,FALSE)*RAND()*10</f>
        <v>0.34074494971603198</v>
      </c>
      <c r="F377" s="7">
        <f ca="1">VLOOKUP($A377,npiportfolio!$A$1:$I$100,4,FALSE)*RAND()*10</f>
        <v>9.7124361032447979</v>
      </c>
      <c r="G377" s="7">
        <f ca="1">VLOOKUP($A377,npiportfolio!$A$1:$I$100,4,FALSE)*RAND()*10</f>
        <v>2.9367860620059458</v>
      </c>
    </row>
    <row r="378" spans="1:7" x14ac:dyDescent="0.25">
      <c r="A378">
        <v>3</v>
      </c>
      <c r="B378" t="s">
        <v>848</v>
      </c>
      <c r="C378">
        <v>12</v>
      </c>
      <c r="D378" t="str">
        <f>VLOOKUP(A378,npiportfolio!$A$1:$B$100,2,FALSE)</f>
        <v>schools, bar/restaurants closed</v>
      </c>
      <c r="E378" s="7">
        <f ca="1">VLOOKUP($A378,npiportfolio!$A$1:$I$100,4,FALSE)*RAND()*10</f>
        <v>10.24405747152481</v>
      </c>
      <c r="F378" s="7">
        <f ca="1">VLOOKUP($A378,npiportfolio!$A$1:$I$100,4,FALSE)*RAND()*10</f>
        <v>6.9979289539782119</v>
      </c>
      <c r="G378" s="7">
        <f ca="1">VLOOKUP($A378,npiportfolio!$A$1:$I$100,4,FALSE)*RAND()*10</f>
        <v>13.355055430664965</v>
      </c>
    </row>
    <row r="379" spans="1:7" x14ac:dyDescent="0.25">
      <c r="A379">
        <v>4</v>
      </c>
      <c r="B379" t="s">
        <v>848</v>
      </c>
      <c r="C379">
        <v>12</v>
      </c>
      <c r="D379" t="str">
        <f>VLOOKUP(A379,npiportfolio!$A$1:$B$100,2,FALSE)</f>
        <v>schools, bar/restaurants, non essential businesses closed</v>
      </c>
      <c r="E379" s="7">
        <f ca="1">VLOOKUP($A379,npiportfolio!$A$1:$I$100,4,FALSE)*RAND()*10</f>
        <v>14.317308840506712</v>
      </c>
      <c r="F379" s="7">
        <f ca="1">VLOOKUP($A379,npiportfolio!$A$1:$I$100,4,FALSE)*RAND()*10</f>
        <v>11.743371689141304</v>
      </c>
      <c r="G379" s="7">
        <f ca="1">VLOOKUP($A379,npiportfolio!$A$1:$I$100,4,FALSE)*RAND()*10</f>
        <v>11.827150049299139</v>
      </c>
    </row>
    <row r="380" spans="1:7" x14ac:dyDescent="0.25">
      <c r="A380">
        <v>5</v>
      </c>
      <c r="B380" t="s">
        <v>848</v>
      </c>
      <c r="C380">
        <v>12</v>
      </c>
      <c r="D380" t="str">
        <f>VLOOKUP(A380,npiportfolio!$A$1:$B$100,2,FALSE)</f>
        <v>schools, bar/restaurants, non essential businesses closed, quarantine for most vulnerable</v>
      </c>
      <c r="E380" s="7">
        <f ca="1">VLOOKUP($A380,npiportfolio!$A$1:$I$100,4,FALSE)*RAND()*10</f>
        <v>8.5794918196179193</v>
      </c>
      <c r="F380" s="7">
        <f ca="1">VLOOKUP($A380,npiportfolio!$A$1:$I$100,4,FALSE)*RAND()*10</f>
        <v>3.4590929614630994</v>
      </c>
      <c r="G380" s="7">
        <f ca="1">VLOOKUP($A380,npiportfolio!$A$1:$I$100,4,FALSE)*RAND()*10</f>
        <v>5.3654975252824766</v>
      </c>
    </row>
    <row r="381" spans="1:7" x14ac:dyDescent="0.25">
      <c r="A381">
        <v>6</v>
      </c>
      <c r="B381" t="s">
        <v>848</v>
      </c>
      <c r="C381">
        <v>12</v>
      </c>
      <c r="D381" t="str">
        <f>VLOOKUP(A381,npiportfolio!$A$1:$B$100,2,FALSE)</f>
        <v>schools, bar/restaurants, non essential businesses closed, quarantine for all</v>
      </c>
      <c r="E381" s="7">
        <f ca="1">VLOOKUP($A381,npiportfolio!$A$1:$I$100,4,FALSE)*RAND()*10</f>
        <v>4.3979275999003251</v>
      </c>
      <c r="F381" s="7">
        <f ca="1">VLOOKUP($A381,npiportfolio!$A$1:$I$100,4,FALSE)*RAND()*10</f>
        <v>20.211600754197001</v>
      </c>
      <c r="G381" s="7">
        <f ca="1">VLOOKUP($A381,npiportfolio!$A$1:$I$100,4,FALSE)*RAND()*10</f>
        <v>6.4974233171833315</v>
      </c>
    </row>
    <row r="382" spans="1:7" x14ac:dyDescent="0.25">
      <c r="A382">
        <v>7</v>
      </c>
      <c r="B382" t="s">
        <v>848</v>
      </c>
      <c r="C382">
        <v>12</v>
      </c>
      <c r="D382" t="str">
        <f>VLOOKUP(A382,npiportfolio!$A$1:$B$100,2,FALSE)</f>
        <v>new normal after schools closing</v>
      </c>
      <c r="E382" s="7">
        <f ca="1">VLOOKUP($A382,npiportfolio!$A$1:$I$100,4,FALSE)*RAND()*10</f>
        <v>8.910265815562191</v>
      </c>
      <c r="F382" s="7">
        <f ca="1">VLOOKUP($A382,npiportfolio!$A$1:$I$100,4,FALSE)*RAND()*10</f>
        <v>8.3778863677717439</v>
      </c>
      <c r="G382" s="7">
        <f ca="1">VLOOKUP($A382,npiportfolio!$A$1:$I$100,4,FALSE)*RAND()*10</f>
        <v>2.8001038244939358</v>
      </c>
    </row>
    <row r="383" spans="1:7" x14ac:dyDescent="0.25">
      <c r="A383">
        <v>8</v>
      </c>
      <c r="B383" t="s">
        <v>848</v>
      </c>
      <c r="C383">
        <v>12</v>
      </c>
      <c r="D383" t="str">
        <f>VLOOKUP(A383,npiportfolio!$A$1:$B$100,2,FALSE)</f>
        <v>new normal after schools, bar/restaurants closed</v>
      </c>
      <c r="E383" s="7">
        <f ca="1">VLOOKUP($A383,npiportfolio!$A$1:$I$100,4,FALSE)*RAND()*10</f>
        <v>15.319916953450182</v>
      </c>
      <c r="F383" s="7">
        <f ca="1">VLOOKUP($A383,npiportfolio!$A$1:$I$100,4,FALSE)*RAND()*10</f>
        <v>1.8413379708132771</v>
      </c>
      <c r="G383" s="7">
        <f ca="1">VLOOKUP($A383,npiportfolio!$A$1:$I$100,4,FALSE)*RAND()*10</f>
        <v>1.1717595434094141</v>
      </c>
    </row>
    <row r="384" spans="1:7" x14ac:dyDescent="0.25">
      <c r="A384">
        <v>9</v>
      </c>
      <c r="B384" t="s">
        <v>848</v>
      </c>
      <c r="C384">
        <v>12</v>
      </c>
      <c r="D384" t="str">
        <f>VLOOKUP(A384,npiportfolio!$A$1:$B$100,2,FALSE)</f>
        <v>new normal after schools, bar/restaurants, non essential businesses closed</v>
      </c>
      <c r="E384" s="7">
        <f ca="1">VLOOKUP($A384,npiportfolio!$A$1:$I$100,4,FALSE)*RAND()*10</f>
        <v>28.93187584941403</v>
      </c>
      <c r="F384" s="7">
        <f ca="1">VLOOKUP($A384,npiportfolio!$A$1:$I$100,4,FALSE)*RAND()*10</f>
        <v>19.116026963762309</v>
      </c>
      <c r="G384" s="7">
        <f ca="1">VLOOKUP($A384,npiportfolio!$A$1:$I$100,4,FALSE)*RAND()*10</f>
        <v>26.488053885422339</v>
      </c>
    </row>
    <row r="385" spans="1:7" x14ac:dyDescent="0.25">
      <c r="A385">
        <v>10</v>
      </c>
      <c r="B385" t="s">
        <v>848</v>
      </c>
      <c r="C385">
        <v>12</v>
      </c>
      <c r="D385" t="str">
        <f>VLOOKUP(A385,npiportfolio!$A$1:$B$100,2,FALSE)</f>
        <v>new normal after schools, bar/restaurants, non essential businesses closed, quarantine for most vulnerable</v>
      </c>
      <c r="E385" s="7">
        <f ca="1">VLOOKUP($A385,npiportfolio!$A$1:$I$100,4,FALSE)*RAND()*10</f>
        <v>18.700708284974095</v>
      </c>
      <c r="F385" s="7">
        <f ca="1">VLOOKUP($A385,npiportfolio!$A$1:$I$100,4,FALSE)*RAND()*10</f>
        <v>7.3339439084208413</v>
      </c>
      <c r="G385" s="7">
        <f ca="1">VLOOKUP($A385,npiportfolio!$A$1:$I$100,4,FALSE)*RAND()*10</f>
        <v>26.615735590390326</v>
      </c>
    </row>
    <row r="386" spans="1:7" x14ac:dyDescent="0.25">
      <c r="A386">
        <v>11</v>
      </c>
      <c r="B386" t="s">
        <v>848</v>
      </c>
      <c r="C386">
        <v>12</v>
      </c>
      <c r="D386" t="str">
        <f>VLOOKUP(A386,npiportfolio!$A$1:$B$100,2,FALSE)</f>
        <v>new normal after schools, bar/restaurants, non essential businesses closed, quarantine for all</v>
      </c>
      <c r="E386" s="7">
        <f ca="1">VLOOKUP($A386,npiportfolio!$A$1:$I$100,4,FALSE)*RAND()*10</f>
        <v>1.307841118625197</v>
      </c>
      <c r="F386" s="7">
        <f ca="1">VLOOKUP($A386,npiportfolio!$A$1:$I$100,4,FALSE)*RAND()*10</f>
        <v>36.053688105683463</v>
      </c>
      <c r="G386" s="7">
        <f ca="1">VLOOKUP($A386,npiportfolio!$A$1:$I$100,4,FALSE)*RAND()*10</f>
        <v>30.958539675203738</v>
      </c>
    </row>
    <row r="387" spans="1:7" x14ac:dyDescent="0.25">
      <c r="A387">
        <v>1</v>
      </c>
      <c r="B387" t="s">
        <v>849</v>
      </c>
      <c r="C387">
        <v>12</v>
      </c>
      <c r="D387" t="str">
        <f>VLOOKUP(A387,npiportfolio!$A$1:$B$100,2,FALSE)</f>
        <v>no Interventions</v>
      </c>
      <c r="E387" s="7">
        <f ca="1">VLOOKUP($A387,npiportfolio!$A$1:$I$100,4,FALSE)*RAND()*10</f>
        <v>0</v>
      </c>
      <c r="F387" s="7">
        <f ca="1">VLOOKUP($A387,npiportfolio!$A$1:$I$100,4,FALSE)*RAND()*10</f>
        <v>0</v>
      </c>
      <c r="G387" s="7">
        <f ca="1">VLOOKUP($A387,npiportfolio!$A$1:$I$100,4,FALSE)*RAND()*10</f>
        <v>0</v>
      </c>
    </row>
    <row r="388" spans="1:7" x14ac:dyDescent="0.25">
      <c r="A388">
        <v>2</v>
      </c>
      <c r="B388" t="s">
        <v>849</v>
      </c>
      <c r="C388">
        <v>12</v>
      </c>
      <c r="D388" t="str">
        <f>VLOOKUP(A388,npiportfolio!$A$1:$B$100,2,FALSE)</f>
        <v>schools closing</v>
      </c>
      <c r="E388" s="7">
        <f ca="1">VLOOKUP($A388,npiportfolio!$A$1:$I$100,4,FALSE)*RAND()*10</f>
        <v>3.5030716765784442</v>
      </c>
      <c r="F388" s="7">
        <f ca="1">VLOOKUP($A388,npiportfolio!$A$1:$I$100,4,FALSE)*RAND()*10</f>
        <v>6.6911817109816152</v>
      </c>
      <c r="G388" s="7">
        <f ca="1">VLOOKUP($A388,npiportfolio!$A$1:$I$100,4,FALSE)*RAND()*10</f>
        <v>2.3687921612962173</v>
      </c>
    </row>
    <row r="389" spans="1:7" x14ac:dyDescent="0.25">
      <c r="A389">
        <v>3</v>
      </c>
      <c r="B389" t="s">
        <v>849</v>
      </c>
      <c r="C389">
        <v>12</v>
      </c>
      <c r="D389" t="str">
        <f>VLOOKUP(A389,npiportfolio!$A$1:$B$100,2,FALSE)</f>
        <v>schools, bar/restaurants closed</v>
      </c>
      <c r="E389" s="7">
        <f ca="1">VLOOKUP($A389,npiportfolio!$A$1:$I$100,4,FALSE)*RAND()*10</f>
        <v>11.891727342911608</v>
      </c>
      <c r="F389" s="7">
        <f ca="1">VLOOKUP($A389,npiportfolio!$A$1:$I$100,4,FALSE)*RAND()*10</f>
        <v>13.707904055551875</v>
      </c>
      <c r="G389" s="7">
        <f ca="1">VLOOKUP($A389,npiportfolio!$A$1:$I$100,4,FALSE)*RAND()*10</f>
        <v>19.474675477195028</v>
      </c>
    </row>
    <row r="390" spans="1:7" x14ac:dyDescent="0.25">
      <c r="A390">
        <v>4</v>
      </c>
      <c r="B390" t="s">
        <v>849</v>
      </c>
      <c r="C390">
        <v>12</v>
      </c>
      <c r="D390" t="str">
        <f>VLOOKUP(A390,npiportfolio!$A$1:$B$100,2,FALSE)</f>
        <v>schools, bar/restaurants, non essential businesses closed</v>
      </c>
      <c r="E390" s="7">
        <f ca="1">VLOOKUP($A390,npiportfolio!$A$1:$I$100,4,FALSE)*RAND()*10</f>
        <v>20.656954052205432</v>
      </c>
      <c r="F390" s="7">
        <f ca="1">VLOOKUP($A390,npiportfolio!$A$1:$I$100,4,FALSE)*RAND()*10</f>
        <v>28.60073977202341</v>
      </c>
      <c r="G390" s="7">
        <f ca="1">VLOOKUP($A390,npiportfolio!$A$1:$I$100,4,FALSE)*RAND()*10</f>
        <v>15.330163262627947</v>
      </c>
    </row>
    <row r="391" spans="1:7" x14ac:dyDescent="0.25">
      <c r="A391">
        <v>5</v>
      </c>
      <c r="B391" t="s">
        <v>849</v>
      </c>
      <c r="C391">
        <v>12</v>
      </c>
      <c r="D391" t="str">
        <f>VLOOKUP(A391,npiportfolio!$A$1:$B$100,2,FALSE)</f>
        <v>schools, bar/restaurants, non essential businesses closed, quarantine for most vulnerable</v>
      </c>
      <c r="E391" s="7">
        <f ca="1">VLOOKUP($A391,npiportfolio!$A$1:$I$100,4,FALSE)*RAND()*10</f>
        <v>3.3786018211209745</v>
      </c>
      <c r="F391" s="7">
        <f ca="1">VLOOKUP($A391,npiportfolio!$A$1:$I$100,4,FALSE)*RAND()*10</f>
        <v>36.389282432971171</v>
      </c>
      <c r="G391" s="7">
        <f ca="1">VLOOKUP($A391,npiportfolio!$A$1:$I$100,4,FALSE)*RAND()*10</f>
        <v>8.0721118194728838</v>
      </c>
    </row>
    <row r="392" spans="1:7" x14ac:dyDescent="0.25">
      <c r="A392">
        <v>6</v>
      </c>
      <c r="B392" t="s">
        <v>849</v>
      </c>
      <c r="C392">
        <v>12</v>
      </c>
      <c r="D392" t="str">
        <f>VLOOKUP(A392,npiportfolio!$A$1:$B$100,2,FALSE)</f>
        <v>schools, bar/restaurants, non essential businesses closed, quarantine for all</v>
      </c>
      <c r="E392" s="7">
        <f ca="1">VLOOKUP($A392,npiportfolio!$A$1:$I$100,4,FALSE)*RAND()*10</f>
        <v>32.442072397139412</v>
      </c>
      <c r="F392" s="7">
        <f ca="1">VLOOKUP($A392,npiportfolio!$A$1:$I$100,4,FALSE)*RAND()*10</f>
        <v>14.169655939274755</v>
      </c>
      <c r="G392" s="7">
        <f ca="1">VLOOKUP($A392,npiportfolio!$A$1:$I$100,4,FALSE)*RAND()*10</f>
        <v>44.602597158580309</v>
      </c>
    </row>
    <row r="393" spans="1:7" x14ac:dyDescent="0.25">
      <c r="A393">
        <v>7</v>
      </c>
      <c r="B393" t="s">
        <v>849</v>
      </c>
      <c r="C393">
        <v>12</v>
      </c>
      <c r="D393" t="str">
        <f>VLOOKUP(A393,npiportfolio!$A$1:$B$100,2,FALSE)</f>
        <v>new normal after schools closing</v>
      </c>
      <c r="E393" s="7">
        <f ca="1">VLOOKUP($A393,npiportfolio!$A$1:$I$100,4,FALSE)*RAND()*10</f>
        <v>7.4318666397025099</v>
      </c>
      <c r="F393" s="7">
        <f ca="1">VLOOKUP($A393,npiportfolio!$A$1:$I$100,4,FALSE)*RAND()*10</f>
        <v>3.9403228550585858</v>
      </c>
      <c r="G393" s="7">
        <f ca="1">VLOOKUP($A393,npiportfolio!$A$1:$I$100,4,FALSE)*RAND()*10</f>
        <v>2.1446308009280801</v>
      </c>
    </row>
    <row r="394" spans="1:7" x14ac:dyDescent="0.25">
      <c r="A394">
        <v>8</v>
      </c>
      <c r="B394" t="s">
        <v>849</v>
      </c>
      <c r="C394">
        <v>12</v>
      </c>
      <c r="D394" t="str">
        <f>VLOOKUP(A394,npiportfolio!$A$1:$B$100,2,FALSE)</f>
        <v>new normal after schools, bar/restaurants closed</v>
      </c>
      <c r="E394" s="7">
        <f ca="1">VLOOKUP($A394,npiportfolio!$A$1:$I$100,4,FALSE)*RAND()*10</f>
        <v>18.873367760146106</v>
      </c>
      <c r="F394" s="7">
        <f ca="1">VLOOKUP($A394,npiportfolio!$A$1:$I$100,4,FALSE)*RAND()*10</f>
        <v>16.814426629482856</v>
      </c>
      <c r="G394" s="7">
        <f ca="1">VLOOKUP($A394,npiportfolio!$A$1:$I$100,4,FALSE)*RAND()*10</f>
        <v>14.295008531464386</v>
      </c>
    </row>
    <row r="395" spans="1:7" x14ac:dyDescent="0.25">
      <c r="A395">
        <v>9</v>
      </c>
      <c r="B395" t="s">
        <v>849</v>
      </c>
      <c r="C395">
        <v>12</v>
      </c>
      <c r="D395" t="str">
        <f>VLOOKUP(A395,npiportfolio!$A$1:$B$100,2,FALSE)</f>
        <v>new normal after schools, bar/restaurants, non essential businesses closed</v>
      </c>
      <c r="E395" s="7">
        <f ca="1">VLOOKUP($A395,npiportfolio!$A$1:$I$100,4,FALSE)*RAND()*10</f>
        <v>12.239402936953788</v>
      </c>
      <c r="F395" s="7">
        <f ca="1">VLOOKUP($A395,npiportfolio!$A$1:$I$100,4,FALSE)*RAND()*10</f>
        <v>24.812688705048387</v>
      </c>
      <c r="G395" s="7">
        <f ca="1">VLOOKUP($A395,npiportfolio!$A$1:$I$100,4,FALSE)*RAND()*10</f>
        <v>2.245777883078234</v>
      </c>
    </row>
    <row r="396" spans="1:7" x14ac:dyDescent="0.25">
      <c r="A396">
        <v>10</v>
      </c>
      <c r="B396" t="s">
        <v>849</v>
      </c>
      <c r="C396">
        <v>12</v>
      </c>
      <c r="D396" t="str">
        <f>VLOOKUP(A396,npiportfolio!$A$1:$B$100,2,FALSE)</f>
        <v>new normal after schools, bar/restaurants, non essential businesses closed, quarantine for most vulnerable</v>
      </c>
      <c r="E396" s="7">
        <f ca="1">VLOOKUP($A396,npiportfolio!$A$1:$I$100,4,FALSE)*RAND()*10</f>
        <v>12.246998592286587</v>
      </c>
      <c r="F396" s="7">
        <f ca="1">VLOOKUP($A396,npiportfolio!$A$1:$I$100,4,FALSE)*RAND()*10</f>
        <v>29.60438499227941</v>
      </c>
      <c r="G396" s="7">
        <f ca="1">VLOOKUP($A396,npiportfolio!$A$1:$I$100,4,FALSE)*RAND()*10</f>
        <v>24.42219729716982</v>
      </c>
    </row>
    <row r="397" spans="1:7" x14ac:dyDescent="0.25">
      <c r="A397">
        <v>11</v>
      </c>
      <c r="B397" t="s">
        <v>849</v>
      </c>
      <c r="C397">
        <v>12</v>
      </c>
      <c r="D397" t="str">
        <f>VLOOKUP(A397,npiportfolio!$A$1:$B$100,2,FALSE)</f>
        <v>new normal after schools, bar/restaurants, non essential businesses closed, quarantine for all</v>
      </c>
      <c r="E397" s="7">
        <f ca="1">VLOOKUP($A397,npiportfolio!$A$1:$I$100,4,FALSE)*RAND()*10</f>
        <v>47.591385017720107</v>
      </c>
      <c r="F397" s="7">
        <f ca="1">VLOOKUP($A397,npiportfolio!$A$1:$I$100,4,FALSE)*RAND()*10</f>
        <v>34.856297868226321</v>
      </c>
      <c r="G397" s="7">
        <f ca="1">VLOOKUP($A397,npiportfolio!$A$1:$I$100,4,FALSE)*RAND()*10</f>
        <v>9.1680288962576686</v>
      </c>
    </row>
    <row r="398" spans="1:7" x14ac:dyDescent="0.25">
      <c r="A398">
        <v>1</v>
      </c>
      <c r="B398" t="s">
        <v>847</v>
      </c>
      <c r="C398">
        <v>13</v>
      </c>
      <c r="D398" t="str">
        <f>VLOOKUP(A398,npiportfolio!$A$1:$B$100,2,FALSE)</f>
        <v>no Interventions</v>
      </c>
      <c r="E398" s="7">
        <f ca="1">VLOOKUP($A398,npiportfolio!$A$1:$I$100,4,FALSE)*RAND()*10</f>
        <v>0</v>
      </c>
      <c r="F398" s="7">
        <f ca="1">VLOOKUP($A398,npiportfolio!$A$1:$I$100,4,FALSE)*RAND()*10</f>
        <v>0</v>
      </c>
      <c r="G398" s="7">
        <f ca="1">VLOOKUP($A398,npiportfolio!$A$1:$I$100,4,FALSE)*RAND()*10</f>
        <v>0</v>
      </c>
    </row>
    <row r="399" spans="1:7" x14ac:dyDescent="0.25">
      <c r="A399">
        <v>2</v>
      </c>
      <c r="B399" t="s">
        <v>847</v>
      </c>
      <c r="C399">
        <v>13</v>
      </c>
      <c r="D399" t="str">
        <f>VLOOKUP(A399,npiportfolio!$A$1:$B$100,2,FALSE)</f>
        <v>schools closing</v>
      </c>
      <c r="E399" s="7">
        <f ca="1">VLOOKUP($A399,npiportfolio!$A$1:$I$100,4,FALSE)*RAND()*10</f>
        <v>6.5279103777589675</v>
      </c>
      <c r="F399" s="7">
        <f ca="1">VLOOKUP($A399,npiportfolio!$A$1:$I$100,4,FALSE)*RAND()*10</f>
        <v>5.2988946116613604</v>
      </c>
      <c r="G399" s="7">
        <f ca="1">VLOOKUP($A399,npiportfolio!$A$1:$I$100,4,FALSE)*RAND()*10</f>
        <v>4.0472622126208266</v>
      </c>
    </row>
    <row r="400" spans="1:7" x14ac:dyDescent="0.25">
      <c r="A400">
        <v>3</v>
      </c>
      <c r="B400" t="s">
        <v>847</v>
      </c>
      <c r="C400">
        <v>13</v>
      </c>
      <c r="D400" t="str">
        <f>VLOOKUP(A400,npiportfolio!$A$1:$B$100,2,FALSE)</f>
        <v>schools, bar/restaurants closed</v>
      </c>
      <c r="E400" s="7">
        <f ca="1">VLOOKUP($A400,npiportfolio!$A$1:$I$100,4,FALSE)*RAND()*10</f>
        <v>16.005805136291904</v>
      </c>
      <c r="F400" s="7">
        <f ca="1">VLOOKUP($A400,npiportfolio!$A$1:$I$100,4,FALSE)*RAND()*10</f>
        <v>13.921431432758222</v>
      </c>
      <c r="G400" s="7">
        <f ca="1">VLOOKUP($A400,npiportfolio!$A$1:$I$100,4,FALSE)*RAND()*10</f>
        <v>17.879896961803901</v>
      </c>
    </row>
    <row r="401" spans="1:7" x14ac:dyDescent="0.25">
      <c r="A401">
        <v>4</v>
      </c>
      <c r="B401" t="s">
        <v>847</v>
      </c>
      <c r="C401">
        <v>13</v>
      </c>
      <c r="D401" t="str">
        <f>VLOOKUP(A401,npiportfolio!$A$1:$B$100,2,FALSE)</f>
        <v>schools, bar/restaurants, non essential businesses closed</v>
      </c>
      <c r="E401" s="7">
        <f ca="1">VLOOKUP($A401,npiportfolio!$A$1:$I$100,4,FALSE)*RAND()*10</f>
        <v>26.540881334858856</v>
      </c>
      <c r="F401" s="7">
        <f ca="1">VLOOKUP($A401,npiportfolio!$A$1:$I$100,4,FALSE)*RAND()*10</f>
        <v>18.904031991967642</v>
      </c>
      <c r="G401" s="7">
        <f ca="1">VLOOKUP($A401,npiportfolio!$A$1:$I$100,4,FALSE)*RAND()*10</f>
        <v>0.9832401142273528</v>
      </c>
    </row>
    <row r="402" spans="1:7" x14ac:dyDescent="0.25">
      <c r="A402">
        <v>5</v>
      </c>
      <c r="B402" t="s">
        <v>847</v>
      </c>
      <c r="C402">
        <v>13</v>
      </c>
      <c r="D402" t="str">
        <f>VLOOKUP(A402,npiportfolio!$A$1:$B$100,2,FALSE)</f>
        <v>schools, bar/restaurants, non essential businesses closed, quarantine for most vulnerable</v>
      </c>
      <c r="E402" s="7">
        <f ca="1">VLOOKUP($A402,npiportfolio!$A$1:$I$100,4,FALSE)*RAND()*10</f>
        <v>24.10925132540957</v>
      </c>
      <c r="F402" s="7">
        <f ca="1">VLOOKUP($A402,npiportfolio!$A$1:$I$100,4,FALSE)*RAND()*10</f>
        <v>14.416440340142685</v>
      </c>
      <c r="G402" s="7">
        <f ca="1">VLOOKUP($A402,npiportfolio!$A$1:$I$100,4,FALSE)*RAND()*10</f>
        <v>28.727540917580718</v>
      </c>
    </row>
    <row r="403" spans="1:7" x14ac:dyDescent="0.25">
      <c r="A403">
        <v>6</v>
      </c>
      <c r="B403" t="s">
        <v>847</v>
      </c>
      <c r="C403">
        <v>13</v>
      </c>
      <c r="D403" t="str">
        <f>VLOOKUP(A403,npiportfolio!$A$1:$B$100,2,FALSE)</f>
        <v>schools, bar/restaurants, non essential businesses closed, quarantine for all</v>
      </c>
      <c r="E403" s="7">
        <f ca="1">VLOOKUP($A403,npiportfolio!$A$1:$I$100,4,FALSE)*RAND()*10</f>
        <v>18.035236833998987</v>
      </c>
      <c r="F403" s="7">
        <f ca="1">VLOOKUP($A403,npiportfolio!$A$1:$I$100,4,FALSE)*RAND()*10</f>
        <v>24.453627726008662</v>
      </c>
      <c r="G403" s="7">
        <f ca="1">VLOOKUP($A403,npiportfolio!$A$1:$I$100,4,FALSE)*RAND()*10</f>
        <v>39.047693715573985</v>
      </c>
    </row>
    <row r="404" spans="1:7" x14ac:dyDescent="0.25">
      <c r="A404">
        <v>7</v>
      </c>
      <c r="B404" t="s">
        <v>847</v>
      </c>
      <c r="C404">
        <v>13</v>
      </c>
      <c r="D404" t="str">
        <f>VLOOKUP(A404,npiportfolio!$A$1:$B$100,2,FALSE)</f>
        <v>new normal after schools closing</v>
      </c>
      <c r="E404" s="7">
        <f ca="1">VLOOKUP($A404,npiportfolio!$A$1:$I$100,4,FALSE)*RAND()*10</f>
        <v>2.6067577148804855</v>
      </c>
      <c r="F404" s="7">
        <f ca="1">VLOOKUP($A404,npiportfolio!$A$1:$I$100,4,FALSE)*RAND()*10</f>
        <v>3.2200836599439286</v>
      </c>
      <c r="G404" s="7">
        <f ca="1">VLOOKUP($A404,npiportfolio!$A$1:$I$100,4,FALSE)*RAND()*10</f>
        <v>0.93799519955797717</v>
      </c>
    </row>
    <row r="405" spans="1:7" x14ac:dyDescent="0.25">
      <c r="A405">
        <v>8</v>
      </c>
      <c r="B405" t="s">
        <v>847</v>
      </c>
      <c r="C405">
        <v>13</v>
      </c>
      <c r="D405" t="str">
        <f>VLOOKUP(A405,npiportfolio!$A$1:$B$100,2,FALSE)</f>
        <v>new normal after schools, bar/restaurants closed</v>
      </c>
      <c r="E405" s="7">
        <f ca="1">VLOOKUP($A405,npiportfolio!$A$1:$I$100,4,FALSE)*RAND()*10</f>
        <v>15.590328743682061</v>
      </c>
      <c r="F405" s="7">
        <f ca="1">VLOOKUP($A405,npiportfolio!$A$1:$I$100,4,FALSE)*RAND()*10</f>
        <v>12.379027608725057</v>
      </c>
      <c r="G405" s="7">
        <f ca="1">VLOOKUP($A405,npiportfolio!$A$1:$I$100,4,FALSE)*RAND()*10</f>
        <v>5.7514696851722213</v>
      </c>
    </row>
    <row r="406" spans="1:7" x14ac:dyDescent="0.25">
      <c r="A406">
        <v>9</v>
      </c>
      <c r="B406" t="s">
        <v>847</v>
      </c>
      <c r="C406">
        <v>13</v>
      </c>
      <c r="D406" t="str">
        <f>VLOOKUP(A406,npiportfolio!$A$1:$B$100,2,FALSE)</f>
        <v>new normal after schools, bar/restaurants, non essential businesses closed</v>
      </c>
      <c r="E406" s="7">
        <f ca="1">VLOOKUP($A406,npiportfolio!$A$1:$I$100,4,FALSE)*RAND()*10</f>
        <v>0.66671947939472842</v>
      </c>
      <c r="F406" s="7">
        <f ca="1">VLOOKUP($A406,npiportfolio!$A$1:$I$100,4,FALSE)*RAND()*10</f>
        <v>21.126553866219776</v>
      </c>
      <c r="G406" s="7">
        <f ca="1">VLOOKUP($A406,npiportfolio!$A$1:$I$100,4,FALSE)*RAND()*10</f>
        <v>0.33760801788195516</v>
      </c>
    </row>
    <row r="407" spans="1:7" x14ac:dyDescent="0.25">
      <c r="A407">
        <v>10</v>
      </c>
      <c r="B407" t="s">
        <v>847</v>
      </c>
      <c r="C407">
        <v>13</v>
      </c>
      <c r="D407" t="str">
        <f>VLOOKUP(A407,npiportfolio!$A$1:$B$100,2,FALSE)</f>
        <v>new normal after schools, bar/restaurants, non essential businesses closed, quarantine for most vulnerable</v>
      </c>
      <c r="E407" s="7">
        <f ca="1">VLOOKUP($A407,npiportfolio!$A$1:$I$100,4,FALSE)*RAND()*10</f>
        <v>17.317868182758069</v>
      </c>
      <c r="F407" s="7">
        <f ca="1">VLOOKUP($A407,npiportfolio!$A$1:$I$100,4,FALSE)*RAND()*10</f>
        <v>23.15999475605398</v>
      </c>
      <c r="G407" s="7">
        <f ca="1">VLOOKUP($A407,npiportfolio!$A$1:$I$100,4,FALSE)*RAND()*10</f>
        <v>0.32404769210587325</v>
      </c>
    </row>
    <row r="408" spans="1:7" x14ac:dyDescent="0.25">
      <c r="A408">
        <v>11</v>
      </c>
      <c r="B408" t="s">
        <v>847</v>
      </c>
      <c r="C408">
        <v>13</v>
      </c>
      <c r="D408" t="str">
        <f>VLOOKUP(A408,npiportfolio!$A$1:$B$100,2,FALSE)</f>
        <v>new normal after schools, bar/restaurants, non essential businesses closed, quarantine for all</v>
      </c>
      <c r="E408" s="7">
        <f ca="1">VLOOKUP($A408,npiportfolio!$A$1:$I$100,4,FALSE)*RAND()*10</f>
        <v>40.076729950928119</v>
      </c>
      <c r="F408" s="7">
        <f ca="1">VLOOKUP($A408,npiportfolio!$A$1:$I$100,4,FALSE)*RAND()*10</f>
        <v>43.808085311575873</v>
      </c>
      <c r="G408" s="7">
        <f ca="1">VLOOKUP($A408,npiportfolio!$A$1:$I$100,4,FALSE)*RAND()*10</f>
        <v>44.314307318517344</v>
      </c>
    </row>
    <row r="409" spans="1:7" x14ac:dyDescent="0.25">
      <c r="A409">
        <v>1</v>
      </c>
      <c r="B409" t="s">
        <v>848</v>
      </c>
      <c r="C409">
        <v>13</v>
      </c>
      <c r="D409" t="str">
        <f>VLOOKUP(A409,npiportfolio!$A$1:$B$100,2,FALSE)</f>
        <v>no Interventions</v>
      </c>
      <c r="E409" s="7">
        <f ca="1">VLOOKUP($A409,npiportfolio!$A$1:$I$100,4,FALSE)*RAND()*10</f>
        <v>0</v>
      </c>
      <c r="F409" s="7">
        <f ca="1">VLOOKUP($A409,npiportfolio!$A$1:$I$100,4,FALSE)*RAND()*10</f>
        <v>0</v>
      </c>
      <c r="G409" s="7">
        <f ca="1">VLOOKUP($A409,npiportfolio!$A$1:$I$100,4,FALSE)*RAND()*10</f>
        <v>0</v>
      </c>
    </row>
    <row r="410" spans="1:7" x14ac:dyDescent="0.25">
      <c r="A410">
        <v>2</v>
      </c>
      <c r="B410" t="s">
        <v>848</v>
      </c>
      <c r="C410">
        <v>13</v>
      </c>
      <c r="D410" t="str">
        <f>VLOOKUP(A410,npiportfolio!$A$1:$B$100,2,FALSE)</f>
        <v>schools closing</v>
      </c>
      <c r="E410" s="7">
        <f ca="1">VLOOKUP($A410,npiportfolio!$A$1:$I$100,4,FALSE)*RAND()*10</f>
        <v>0.89985204863624602</v>
      </c>
      <c r="F410" s="7">
        <f ca="1">VLOOKUP($A410,npiportfolio!$A$1:$I$100,4,FALSE)*RAND()*10</f>
        <v>0.90839384532732659</v>
      </c>
      <c r="G410" s="7">
        <f ca="1">VLOOKUP($A410,npiportfolio!$A$1:$I$100,4,FALSE)*RAND()*10</f>
        <v>5.3972845712524773</v>
      </c>
    </row>
    <row r="411" spans="1:7" x14ac:dyDescent="0.25">
      <c r="A411">
        <v>3</v>
      </c>
      <c r="B411" t="s">
        <v>848</v>
      </c>
      <c r="C411">
        <v>13</v>
      </c>
      <c r="D411" t="str">
        <f>VLOOKUP(A411,npiportfolio!$A$1:$B$100,2,FALSE)</f>
        <v>schools, bar/restaurants closed</v>
      </c>
      <c r="E411" s="7">
        <f ca="1">VLOOKUP($A411,npiportfolio!$A$1:$I$100,4,FALSE)*RAND()*10</f>
        <v>17.369794810484233</v>
      </c>
      <c r="F411" s="7">
        <f ca="1">VLOOKUP($A411,npiportfolio!$A$1:$I$100,4,FALSE)*RAND()*10</f>
        <v>7.4788100988655559</v>
      </c>
      <c r="G411" s="7">
        <f ca="1">VLOOKUP($A411,npiportfolio!$A$1:$I$100,4,FALSE)*RAND()*10</f>
        <v>19.731474406225143</v>
      </c>
    </row>
    <row r="412" spans="1:7" x14ac:dyDescent="0.25">
      <c r="A412">
        <v>4</v>
      </c>
      <c r="B412" t="s">
        <v>848</v>
      </c>
      <c r="C412">
        <v>13</v>
      </c>
      <c r="D412" t="str">
        <f>VLOOKUP(A412,npiportfolio!$A$1:$B$100,2,FALSE)</f>
        <v>schools, bar/restaurants, non essential businesses closed</v>
      </c>
      <c r="E412" s="7">
        <f ca="1">VLOOKUP($A412,npiportfolio!$A$1:$I$100,4,FALSE)*RAND()*10</f>
        <v>15.749752288160138</v>
      </c>
      <c r="F412" s="7">
        <f ca="1">VLOOKUP($A412,npiportfolio!$A$1:$I$100,4,FALSE)*RAND()*10</f>
        <v>26.855759730796763</v>
      </c>
      <c r="G412" s="7">
        <f ca="1">VLOOKUP($A412,npiportfolio!$A$1:$I$100,4,FALSE)*RAND()*10</f>
        <v>16.342410255507897</v>
      </c>
    </row>
    <row r="413" spans="1:7" x14ac:dyDescent="0.25">
      <c r="A413">
        <v>5</v>
      </c>
      <c r="B413" t="s">
        <v>848</v>
      </c>
      <c r="C413">
        <v>13</v>
      </c>
      <c r="D413" t="str">
        <f>VLOOKUP(A413,npiportfolio!$A$1:$B$100,2,FALSE)</f>
        <v>schools, bar/restaurants, non essential businesses closed, quarantine for most vulnerable</v>
      </c>
      <c r="E413" s="7">
        <f ca="1">VLOOKUP($A413,npiportfolio!$A$1:$I$100,4,FALSE)*RAND()*10</f>
        <v>7.6474845506295441</v>
      </c>
      <c r="F413" s="7">
        <f ca="1">VLOOKUP($A413,npiportfolio!$A$1:$I$100,4,FALSE)*RAND()*10</f>
        <v>38.032233605055097</v>
      </c>
      <c r="G413" s="7">
        <f ca="1">VLOOKUP($A413,npiportfolio!$A$1:$I$100,4,FALSE)*RAND()*10</f>
        <v>27.476521815064459</v>
      </c>
    </row>
    <row r="414" spans="1:7" x14ac:dyDescent="0.25">
      <c r="A414">
        <v>6</v>
      </c>
      <c r="B414" t="s">
        <v>848</v>
      </c>
      <c r="C414">
        <v>13</v>
      </c>
      <c r="D414" t="str">
        <f>VLOOKUP(A414,npiportfolio!$A$1:$B$100,2,FALSE)</f>
        <v>schools, bar/restaurants, non essential businesses closed, quarantine for all</v>
      </c>
      <c r="E414" s="7">
        <f ca="1">VLOOKUP($A414,npiportfolio!$A$1:$I$100,4,FALSE)*RAND()*10</f>
        <v>26.881056898789723</v>
      </c>
      <c r="F414" s="7">
        <f ca="1">VLOOKUP($A414,npiportfolio!$A$1:$I$100,4,FALSE)*RAND()*10</f>
        <v>28.021412209812645</v>
      </c>
      <c r="G414" s="7">
        <f ca="1">VLOOKUP($A414,npiportfolio!$A$1:$I$100,4,FALSE)*RAND()*10</f>
        <v>4.4213959315893838</v>
      </c>
    </row>
    <row r="415" spans="1:7" x14ac:dyDescent="0.25">
      <c r="A415">
        <v>7</v>
      </c>
      <c r="B415" t="s">
        <v>848</v>
      </c>
      <c r="C415">
        <v>13</v>
      </c>
      <c r="D415" t="str">
        <f>VLOOKUP(A415,npiportfolio!$A$1:$B$100,2,FALSE)</f>
        <v>new normal after schools closing</v>
      </c>
      <c r="E415" s="7">
        <f ca="1">VLOOKUP($A415,npiportfolio!$A$1:$I$100,4,FALSE)*RAND()*10</f>
        <v>9.2564591410055677</v>
      </c>
      <c r="F415" s="7">
        <f ca="1">VLOOKUP($A415,npiportfolio!$A$1:$I$100,4,FALSE)*RAND()*10</f>
        <v>1.9872647376408004</v>
      </c>
      <c r="G415" s="7">
        <f ca="1">VLOOKUP($A415,npiportfolio!$A$1:$I$100,4,FALSE)*RAND()*10</f>
        <v>0.62495897213003082</v>
      </c>
    </row>
    <row r="416" spans="1:7" x14ac:dyDescent="0.25">
      <c r="A416">
        <v>8</v>
      </c>
      <c r="B416" t="s">
        <v>848</v>
      </c>
      <c r="C416">
        <v>13</v>
      </c>
      <c r="D416" t="str">
        <f>VLOOKUP(A416,npiportfolio!$A$1:$B$100,2,FALSE)</f>
        <v>new normal after schools, bar/restaurants closed</v>
      </c>
      <c r="E416" s="7">
        <f ca="1">VLOOKUP($A416,npiportfolio!$A$1:$I$100,4,FALSE)*RAND()*10</f>
        <v>3.6997067685390084</v>
      </c>
      <c r="F416" s="7">
        <f ca="1">VLOOKUP($A416,npiportfolio!$A$1:$I$100,4,FALSE)*RAND()*10</f>
        <v>16.469335550886139</v>
      </c>
      <c r="G416" s="7">
        <f ca="1">VLOOKUP($A416,npiportfolio!$A$1:$I$100,4,FALSE)*RAND()*10</f>
        <v>12.916001390663457</v>
      </c>
    </row>
    <row r="417" spans="1:7" x14ac:dyDescent="0.25">
      <c r="A417">
        <v>9</v>
      </c>
      <c r="B417" t="s">
        <v>848</v>
      </c>
      <c r="C417">
        <v>13</v>
      </c>
      <c r="D417" t="str">
        <f>VLOOKUP(A417,npiportfolio!$A$1:$B$100,2,FALSE)</f>
        <v>new normal after schools, bar/restaurants, non essential businesses closed</v>
      </c>
      <c r="E417" s="7">
        <f ca="1">VLOOKUP($A417,npiportfolio!$A$1:$I$100,4,FALSE)*RAND()*10</f>
        <v>9.5983175053453866</v>
      </c>
      <c r="F417" s="7">
        <f ca="1">VLOOKUP($A417,npiportfolio!$A$1:$I$100,4,FALSE)*RAND()*10</f>
        <v>16.065728156563569</v>
      </c>
      <c r="G417" s="7">
        <f ca="1">VLOOKUP($A417,npiportfolio!$A$1:$I$100,4,FALSE)*RAND()*10</f>
        <v>10.337717306194916</v>
      </c>
    </row>
    <row r="418" spans="1:7" x14ac:dyDescent="0.25">
      <c r="A418">
        <v>10</v>
      </c>
      <c r="B418" t="s">
        <v>848</v>
      </c>
      <c r="C418">
        <v>13</v>
      </c>
      <c r="D418" t="str">
        <f>VLOOKUP(A418,npiportfolio!$A$1:$B$100,2,FALSE)</f>
        <v>new normal after schools, bar/restaurants, non essential businesses closed, quarantine for most vulnerable</v>
      </c>
      <c r="E418" s="7">
        <f ca="1">VLOOKUP($A418,npiportfolio!$A$1:$I$100,4,FALSE)*RAND()*10</f>
        <v>34.498810253688916</v>
      </c>
      <c r="F418" s="7">
        <f ca="1">VLOOKUP($A418,npiportfolio!$A$1:$I$100,4,FALSE)*RAND()*10</f>
        <v>17.567356656074516</v>
      </c>
      <c r="G418" s="7">
        <f ca="1">VLOOKUP($A418,npiportfolio!$A$1:$I$100,4,FALSE)*RAND()*10</f>
        <v>16.912571670447186</v>
      </c>
    </row>
    <row r="419" spans="1:7" x14ac:dyDescent="0.25">
      <c r="A419">
        <v>11</v>
      </c>
      <c r="B419" t="s">
        <v>848</v>
      </c>
      <c r="C419">
        <v>13</v>
      </c>
      <c r="D419" t="str">
        <f>VLOOKUP(A419,npiportfolio!$A$1:$B$100,2,FALSE)</f>
        <v>new normal after schools, bar/restaurants, non essential businesses closed, quarantine for all</v>
      </c>
      <c r="E419" s="7">
        <f ca="1">VLOOKUP($A419,npiportfolio!$A$1:$I$100,4,FALSE)*RAND()*10</f>
        <v>15.526795887919317</v>
      </c>
      <c r="F419" s="7">
        <f ca="1">VLOOKUP($A419,npiportfolio!$A$1:$I$100,4,FALSE)*RAND()*10</f>
        <v>2.594956646689095</v>
      </c>
      <c r="G419" s="7">
        <f ca="1">VLOOKUP($A419,npiportfolio!$A$1:$I$100,4,FALSE)*RAND()*10</f>
        <v>20.362156403863743</v>
      </c>
    </row>
    <row r="420" spans="1:7" x14ac:dyDescent="0.25">
      <c r="A420">
        <v>1</v>
      </c>
      <c r="B420" t="s">
        <v>849</v>
      </c>
      <c r="C420">
        <v>13</v>
      </c>
      <c r="D420" t="str">
        <f>VLOOKUP(A420,npiportfolio!$A$1:$B$100,2,FALSE)</f>
        <v>no Interventions</v>
      </c>
      <c r="E420" s="7">
        <f ca="1">VLOOKUP($A420,npiportfolio!$A$1:$I$100,4,FALSE)*RAND()*10</f>
        <v>0</v>
      </c>
      <c r="F420" s="7">
        <f ca="1">VLOOKUP($A420,npiportfolio!$A$1:$I$100,4,FALSE)*RAND()*10</f>
        <v>0</v>
      </c>
      <c r="G420" s="7">
        <f ca="1">VLOOKUP($A420,npiportfolio!$A$1:$I$100,4,FALSE)*RAND()*10</f>
        <v>0</v>
      </c>
    </row>
    <row r="421" spans="1:7" x14ac:dyDescent="0.25">
      <c r="A421">
        <v>2</v>
      </c>
      <c r="B421" t="s">
        <v>849</v>
      </c>
      <c r="C421">
        <v>13</v>
      </c>
      <c r="D421" t="str">
        <f>VLOOKUP(A421,npiportfolio!$A$1:$B$100,2,FALSE)</f>
        <v>schools closing</v>
      </c>
      <c r="E421" s="7">
        <f ca="1">VLOOKUP($A421,npiportfolio!$A$1:$I$100,4,FALSE)*RAND()*10</f>
        <v>4.1299682231896906</v>
      </c>
      <c r="F421" s="7">
        <f ca="1">VLOOKUP($A421,npiportfolio!$A$1:$I$100,4,FALSE)*RAND()*10</f>
        <v>8.1056897162938029</v>
      </c>
      <c r="G421" s="7">
        <f ca="1">VLOOKUP($A421,npiportfolio!$A$1:$I$100,4,FALSE)*RAND()*10</f>
        <v>3.4456671965480536</v>
      </c>
    </row>
    <row r="422" spans="1:7" x14ac:dyDescent="0.25">
      <c r="A422">
        <v>3</v>
      </c>
      <c r="B422" t="s">
        <v>849</v>
      </c>
      <c r="C422">
        <v>13</v>
      </c>
      <c r="D422" t="str">
        <f>VLOOKUP(A422,npiportfolio!$A$1:$B$100,2,FALSE)</f>
        <v>schools, bar/restaurants closed</v>
      </c>
      <c r="E422" s="7">
        <f ca="1">VLOOKUP($A422,npiportfolio!$A$1:$I$100,4,FALSE)*RAND()*10</f>
        <v>16.315566916875177</v>
      </c>
      <c r="F422" s="7">
        <f ca="1">VLOOKUP($A422,npiportfolio!$A$1:$I$100,4,FALSE)*RAND()*10</f>
        <v>1.791492164065176</v>
      </c>
      <c r="G422" s="7">
        <f ca="1">VLOOKUP($A422,npiportfolio!$A$1:$I$100,4,FALSE)*RAND()*10</f>
        <v>12.592589759217052</v>
      </c>
    </row>
    <row r="423" spans="1:7" x14ac:dyDescent="0.25">
      <c r="A423">
        <v>4</v>
      </c>
      <c r="B423" t="s">
        <v>849</v>
      </c>
      <c r="C423">
        <v>13</v>
      </c>
      <c r="D423" t="str">
        <f>VLOOKUP(A423,npiportfolio!$A$1:$B$100,2,FALSE)</f>
        <v>schools, bar/restaurants, non essential businesses closed</v>
      </c>
      <c r="E423" s="7">
        <f ca="1">VLOOKUP($A423,npiportfolio!$A$1:$I$100,4,FALSE)*RAND()*10</f>
        <v>20.068311898845309</v>
      </c>
      <c r="F423" s="7">
        <f ca="1">VLOOKUP($A423,npiportfolio!$A$1:$I$100,4,FALSE)*RAND()*10</f>
        <v>19.159823724378725</v>
      </c>
      <c r="G423" s="7">
        <f ca="1">VLOOKUP($A423,npiportfolio!$A$1:$I$100,4,FALSE)*RAND()*10</f>
        <v>8.4642182029805113</v>
      </c>
    </row>
    <row r="424" spans="1:7" x14ac:dyDescent="0.25">
      <c r="A424">
        <v>5</v>
      </c>
      <c r="B424" t="s">
        <v>849</v>
      </c>
      <c r="C424">
        <v>13</v>
      </c>
      <c r="D424" t="str">
        <f>VLOOKUP(A424,npiportfolio!$A$1:$B$100,2,FALSE)</f>
        <v>schools, bar/restaurants, non essential businesses closed, quarantine for most vulnerable</v>
      </c>
      <c r="E424" s="7">
        <f ca="1">VLOOKUP($A424,npiportfolio!$A$1:$I$100,4,FALSE)*RAND()*10</f>
        <v>3.4692920265371185E-2</v>
      </c>
      <c r="F424" s="7">
        <f ca="1">VLOOKUP($A424,npiportfolio!$A$1:$I$100,4,FALSE)*RAND()*10</f>
        <v>13.008083702932787</v>
      </c>
      <c r="G424" s="7">
        <f ca="1">VLOOKUP($A424,npiportfolio!$A$1:$I$100,4,FALSE)*RAND()*10</f>
        <v>19.5450995481314</v>
      </c>
    </row>
    <row r="425" spans="1:7" x14ac:dyDescent="0.25">
      <c r="A425">
        <v>6</v>
      </c>
      <c r="B425" t="s">
        <v>849</v>
      </c>
      <c r="C425">
        <v>13</v>
      </c>
      <c r="D425" t="str">
        <f>VLOOKUP(A425,npiportfolio!$A$1:$B$100,2,FALSE)</f>
        <v>schools, bar/restaurants, non essential businesses closed, quarantine for all</v>
      </c>
      <c r="E425" s="7">
        <f ca="1">VLOOKUP($A425,npiportfolio!$A$1:$I$100,4,FALSE)*RAND()*10</f>
        <v>46.146887941164827</v>
      </c>
      <c r="F425" s="7">
        <f ca="1">VLOOKUP($A425,npiportfolio!$A$1:$I$100,4,FALSE)*RAND()*10</f>
        <v>34.138513694584979</v>
      </c>
      <c r="G425" s="7">
        <f ca="1">VLOOKUP($A425,npiportfolio!$A$1:$I$100,4,FALSE)*RAND()*10</f>
        <v>27.527219463635426</v>
      </c>
    </row>
    <row r="426" spans="1:7" x14ac:dyDescent="0.25">
      <c r="A426">
        <v>7</v>
      </c>
      <c r="B426" t="s">
        <v>849</v>
      </c>
      <c r="C426">
        <v>13</v>
      </c>
      <c r="D426" t="str">
        <f>VLOOKUP(A426,npiportfolio!$A$1:$B$100,2,FALSE)</f>
        <v>new normal after schools closing</v>
      </c>
      <c r="E426" s="7">
        <f ca="1">VLOOKUP($A426,npiportfolio!$A$1:$I$100,4,FALSE)*RAND()*10</f>
        <v>1.0284067234323324</v>
      </c>
      <c r="F426" s="7">
        <f ca="1">VLOOKUP($A426,npiportfolio!$A$1:$I$100,4,FALSE)*RAND()*10</f>
        <v>5.53208488329168</v>
      </c>
      <c r="G426" s="7">
        <f ca="1">VLOOKUP($A426,npiportfolio!$A$1:$I$100,4,FALSE)*RAND()*10</f>
        <v>8.1408305688635458</v>
      </c>
    </row>
    <row r="427" spans="1:7" x14ac:dyDescent="0.25">
      <c r="A427">
        <v>8</v>
      </c>
      <c r="B427" t="s">
        <v>849</v>
      </c>
      <c r="C427">
        <v>13</v>
      </c>
      <c r="D427" t="str">
        <f>VLOOKUP(A427,npiportfolio!$A$1:$B$100,2,FALSE)</f>
        <v>new normal after schools, bar/restaurants closed</v>
      </c>
      <c r="E427" s="7">
        <f ca="1">VLOOKUP($A427,npiportfolio!$A$1:$I$100,4,FALSE)*RAND()*10</f>
        <v>15.227045887217203</v>
      </c>
      <c r="F427" s="7">
        <f ca="1">VLOOKUP($A427,npiportfolio!$A$1:$I$100,4,FALSE)*RAND()*10</f>
        <v>17.783254630706995</v>
      </c>
      <c r="G427" s="7">
        <f ca="1">VLOOKUP($A427,npiportfolio!$A$1:$I$100,4,FALSE)*RAND()*10</f>
        <v>1.2603169695013028</v>
      </c>
    </row>
    <row r="428" spans="1:7" x14ac:dyDescent="0.25">
      <c r="A428">
        <v>9</v>
      </c>
      <c r="B428" t="s">
        <v>849</v>
      </c>
      <c r="C428">
        <v>13</v>
      </c>
      <c r="D428" t="str">
        <f>VLOOKUP(A428,npiportfolio!$A$1:$B$100,2,FALSE)</f>
        <v>new normal after schools, bar/restaurants, non essential businesses closed</v>
      </c>
      <c r="E428" s="7">
        <f ca="1">VLOOKUP($A428,npiportfolio!$A$1:$I$100,4,FALSE)*RAND()*10</f>
        <v>17.318421329021476</v>
      </c>
      <c r="F428" s="7">
        <f ca="1">VLOOKUP($A428,npiportfolio!$A$1:$I$100,4,FALSE)*RAND()*10</f>
        <v>19.160733887606796</v>
      </c>
      <c r="G428" s="7">
        <f ca="1">VLOOKUP($A428,npiportfolio!$A$1:$I$100,4,FALSE)*RAND()*10</f>
        <v>12.554110310321924</v>
      </c>
    </row>
    <row r="429" spans="1:7" x14ac:dyDescent="0.25">
      <c r="A429">
        <v>10</v>
      </c>
      <c r="B429" t="s">
        <v>849</v>
      </c>
      <c r="C429">
        <v>13</v>
      </c>
      <c r="D429" t="str">
        <f>VLOOKUP(A429,npiportfolio!$A$1:$B$100,2,FALSE)</f>
        <v>new normal after schools, bar/restaurants, non essential businesses closed, quarantine for most vulnerable</v>
      </c>
      <c r="E429" s="7">
        <f ca="1">VLOOKUP($A429,npiportfolio!$A$1:$I$100,4,FALSE)*RAND()*10</f>
        <v>29.767949552318136</v>
      </c>
      <c r="F429" s="7">
        <f ca="1">VLOOKUP($A429,npiportfolio!$A$1:$I$100,4,FALSE)*RAND()*10</f>
        <v>9.8586369336557098</v>
      </c>
      <c r="G429" s="7">
        <f ca="1">VLOOKUP($A429,npiportfolio!$A$1:$I$100,4,FALSE)*RAND()*10</f>
        <v>6.3264049852198356</v>
      </c>
    </row>
    <row r="430" spans="1:7" x14ac:dyDescent="0.25">
      <c r="A430">
        <v>11</v>
      </c>
      <c r="B430" t="s">
        <v>849</v>
      </c>
      <c r="C430">
        <v>13</v>
      </c>
      <c r="D430" t="str">
        <f>VLOOKUP(A430,npiportfolio!$A$1:$B$100,2,FALSE)</f>
        <v>new normal after schools, bar/restaurants, non essential businesses closed, quarantine for all</v>
      </c>
      <c r="E430" s="7">
        <f ca="1">VLOOKUP($A430,npiportfolio!$A$1:$I$100,4,FALSE)*RAND()*10</f>
        <v>43.756850419803335</v>
      </c>
      <c r="F430" s="7">
        <f ca="1">VLOOKUP($A430,npiportfolio!$A$1:$I$100,4,FALSE)*RAND()*10</f>
        <v>34.406803046778137</v>
      </c>
      <c r="G430" s="7">
        <f ca="1">VLOOKUP($A430,npiportfolio!$A$1:$I$100,4,FALSE)*RAND()*10</f>
        <v>44.012110178072845</v>
      </c>
    </row>
    <row r="431" spans="1:7" x14ac:dyDescent="0.25">
      <c r="A431">
        <v>1</v>
      </c>
      <c r="B431" t="s">
        <v>847</v>
      </c>
      <c r="C431">
        <v>14</v>
      </c>
      <c r="D431" t="str">
        <f>VLOOKUP(A431,npiportfolio!$A$1:$B$100,2,FALSE)</f>
        <v>no Interventions</v>
      </c>
      <c r="E431" s="7">
        <f ca="1">VLOOKUP($A431,npiportfolio!$A$1:$I$100,4,FALSE)*RAND()*10</f>
        <v>0</v>
      </c>
      <c r="F431" s="7">
        <f ca="1">VLOOKUP($A431,npiportfolio!$A$1:$I$100,4,FALSE)*RAND()*10</f>
        <v>0</v>
      </c>
      <c r="G431" s="7">
        <f ca="1">VLOOKUP($A431,npiportfolio!$A$1:$I$100,4,FALSE)*RAND()*10</f>
        <v>0</v>
      </c>
    </row>
    <row r="432" spans="1:7" x14ac:dyDescent="0.25">
      <c r="A432">
        <v>2</v>
      </c>
      <c r="B432" t="s">
        <v>847</v>
      </c>
      <c r="C432">
        <v>14</v>
      </c>
      <c r="D432" t="str">
        <f>VLOOKUP(A432,npiportfolio!$A$1:$B$100,2,FALSE)</f>
        <v>schools closing</v>
      </c>
      <c r="E432" s="7">
        <f ca="1">VLOOKUP($A432,npiportfolio!$A$1:$I$100,4,FALSE)*RAND()*10</f>
        <v>5.8535317531140514</v>
      </c>
      <c r="F432" s="7">
        <f ca="1">VLOOKUP($A432,npiportfolio!$A$1:$I$100,4,FALSE)*RAND()*10</f>
        <v>7.0398862551763575</v>
      </c>
      <c r="G432" s="7">
        <f ca="1">VLOOKUP($A432,npiportfolio!$A$1:$I$100,4,FALSE)*RAND()*10</f>
        <v>6.6173464234906767</v>
      </c>
    </row>
    <row r="433" spans="1:7" x14ac:dyDescent="0.25">
      <c r="A433">
        <v>3</v>
      </c>
      <c r="B433" t="s">
        <v>847</v>
      </c>
      <c r="C433">
        <v>14</v>
      </c>
      <c r="D433" t="str">
        <f>VLOOKUP(A433,npiportfolio!$A$1:$B$100,2,FALSE)</f>
        <v>schools, bar/restaurants closed</v>
      </c>
      <c r="E433" s="7">
        <f ca="1">VLOOKUP($A433,npiportfolio!$A$1:$I$100,4,FALSE)*RAND()*10</f>
        <v>8.3176900554080042</v>
      </c>
      <c r="F433" s="7">
        <f ca="1">VLOOKUP($A433,npiportfolio!$A$1:$I$100,4,FALSE)*RAND()*10</f>
        <v>14.727298857951725</v>
      </c>
      <c r="G433" s="7">
        <f ca="1">VLOOKUP($A433,npiportfolio!$A$1:$I$100,4,FALSE)*RAND()*10</f>
        <v>14.425022073515116</v>
      </c>
    </row>
    <row r="434" spans="1:7" x14ac:dyDescent="0.25">
      <c r="A434">
        <v>4</v>
      </c>
      <c r="B434" t="s">
        <v>847</v>
      </c>
      <c r="C434">
        <v>14</v>
      </c>
      <c r="D434" t="str">
        <f>VLOOKUP(A434,npiportfolio!$A$1:$B$100,2,FALSE)</f>
        <v>schools, bar/restaurants, non essential businesses closed</v>
      </c>
      <c r="E434" s="7">
        <f ca="1">VLOOKUP($A434,npiportfolio!$A$1:$I$100,4,FALSE)*RAND()*10</f>
        <v>26.743481935768379</v>
      </c>
      <c r="F434" s="7">
        <f ca="1">VLOOKUP($A434,npiportfolio!$A$1:$I$100,4,FALSE)*RAND()*10</f>
        <v>15.443074460341723</v>
      </c>
      <c r="G434" s="7">
        <f ca="1">VLOOKUP($A434,npiportfolio!$A$1:$I$100,4,FALSE)*RAND()*10</f>
        <v>27.665936947973748</v>
      </c>
    </row>
    <row r="435" spans="1:7" x14ac:dyDescent="0.25">
      <c r="A435">
        <v>5</v>
      </c>
      <c r="B435" t="s">
        <v>847</v>
      </c>
      <c r="C435">
        <v>14</v>
      </c>
      <c r="D435" t="str">
        <f>VLOOKUP(A435,npiportfolio!$A$1:$B$100,2,FALSE)</f>
        <v>schools, bar/restaurants, non essential businesses closed, quarantine for most vulnerable</v>
      </c>
      <c r="E435" s="7">
        <f ca="1">VLOOKUP($A435,npiportfolio!$A$1:$I$100,4,FALSE)*RAND()*10</f>
        <v>37.065114440215481</v>
      </c>
      <c r="F435" s="7">
        <f ca="1">VLOOKUP($A435,npiportfolio!$A$1:$I$100,4,FALSE)*RAND()*10</f>
        <v>21.077086904967125</v>
      </c>
      <c r="G435" s="7">
        <f ca="1">VLOOKUP($A435,npiportfolio!$A$1:$I$100,4,FALSE)*RAND()*10</f>
        <v>11.37584466474776</v>
      </c>
    </row>
    <row r="436" spans="1:7" x14ac:dyDescent="0.25">
      <c r="A436">
        <v>6</v>
      </c>
      <c r="B436" t="s">
        <v>847</v>
      </c>
      <c r="C436">
        <v>14</v>
      </c>
      <c r="D436" t="str">
        <f>VLOOKUP(A436,npiportfolio!$A$1:$B$100,2,FALSE)</f>
        <v>schools, bar/restaurants, non essential businesses closed, quarantine for all</v>
      </c>
      <c r="E436" s="7">
        <f ca="1">VLOOKUP($A436,npiportfolio!$A$1:$I$100,4,FALSE)*RAND()*10</f>
        <v>1.8720897925848412</v>
      </c>
      <c r="F436" s="7">
        <f ca="1">VLOOKUP($A436,npiportfolio!$A$1:$I$100,4,FALSE)*RAND()*10</f>
        <v>8.1074977157892416</v>
      </c>
      <c r="G436" s="7">
        <f ca="1">VLOOKUP($A436,npiportfolio!$A$1:$I$100,4,FALSE)*RAND()*10</f>
        <v>46.674978319259935</v>
      </c>
    </row>
    <row r="437" spans="1:7" x14ac:dyDescent="0.25">
      <c r="A437">
        <v>7</v>
      </c>
      <c r="B437" t="s">
        <v>847</v>
      </c>
      <c r="C437">
        <v>14</v>
      </c>
      <c r="D437" t="str">
        <f>VLOOKUP(A437,npiportfolio!$A$1:$B$100,2,FALSE)</f>
        <v>new normal after schools closing</v>
      </c>
      <c r="E437" s="7">
        <f ca="1">VLOOKUP($A437,npiportfolio!$A$1:$I$100,4,FALSE)*RAND()*10</f>
        <v>1.7159415174787018</v>
      </c>
      <c r="F437" s="7">
        <f ca="1">VLOOKUP($A437,npiportfolio!$A$1:$I$100,4,FALSE)*RAND()*10</f>
        <v>0.9772558571628509</v>
      </c>
      <c r="G437" s="7">
        <f ca="1">VLOOKUP($A437,npiportfolio!$A$1:$I$100,4,FALSE)*RAND()*10</f>
        <v>6.7028692791995095</v>
      </c>
    </row>
    <row r="438" spans="1:7" x14ac:dyDescent="0.25">
      <c r="A438">
        <v>8</v>
      </c>
      <c r="B438" t="s">
        <v>847</v>
      </c>
      <c r="C438">
        <v>14</v>
      </c>
      <c r="D438" t="str">
        <f>VLOOKUP(A438,npiportfolio!$A$1:$B$100,2,FALSE)</f>
        <v>new normal after schools, bar/restaurants closed</v>
      </c>
      <c r="E438" s="7">
        <f ca="1">VLOOKUP($A438,npiportfolio!$A$1:$I$100,4,FALSE)*RAND()*10</f>
        <v>15.404666288320241</v>
      </c>
      <c r="F438" s="7">
        <f ca="1">VLOOKUP($A438,npiportfolio!$A$1:$I$100,4,FALSE)*RAND()*10</f>
        <v>10.622684789170204</v>
      </c>
      <c r="G438" s="7">
        <f ca="1">VLOOKUP($A438,npiportfolio!$A$1:$I$100,4,FALSE)*RAND()*10</f>
        <v>3.6265971898652927</v>
      </c>
    </row>
    <row r="439" spans="1:7" x14ac:dyDescent="0.25">
      <c r="A439">
        <v>9</v>
      </c>
      <c r="B439" t="s">
        <v>847</v>
      </c>
      <c r="C439">
        <v>14</v>
      </c>
      <c r="D439" t="str">
        <f>VLOOKUP(A439,npiportfolio!$A$1:$B$100,2,FALSE)</f>
        <v>new normal after schools, bar/restaurants, non essential businesses closed</v>
      </c>
      <c r="E439" s="7">
        <f ca="1">VLOOKUP($A439,npiportfolio!$A$1:$I$100,4,FALSE)*RAND()*10</f>
        <v>13.52157358042394</v>
      </c>
      <c r="F439" s="7">
        <f ca="1">VLOOKUP($A439,npiportfolio!$A$1:$I$100,4,FALSE)*RAND()*10</f>
        <v>14.474532061641018</v>
      </c>
      <c r="G439" s="7">
        <f ca="1">VLOOKUP($A439,npiportfolio!$A$1:$I$100,4,FALSE)*RAND()*10</f>
        <v>5.3477135108060097</v>
      </c>
    </row>
    <row r="440" spans="1:7" x14ac:dyDescent="0.25">
      <c r="A440">
        <v>10</v>
      </c>
      <c r="B440" t="s">
        <v>847</v>
      </c>
      <c r="C440">
        <v>14</v>
      </c>
      <c r="D440" t="str">
        <f>VLOOKUP(A440,npiportfolio!$A$1:$B$100,2,FALSE)</f>
        <v>new normal after schools, bar/restaurants, non essential businesses closed, quarantine for most vulnerable</v>
      </c>
      <c r="E440" s="7">
        <f ca="1">VLOOKUP($A440,npiportfolio!$A$1:$I$100,4,FALSE)*RAND()*10</f>
        <v>4.3930266844785759</v>
      </c>
      <c r="F440" s="7">
        <f ca="1">VLOOKUP($A440,npiportfolio!$A$1:$I$100,4,FALSE)*RAND()*10</f>
        <v>32.423834805597231</v>
      </c>
      <c r="G440" s="7">
        <f ca="1">VLOOKUP($A440,npiportfolio!$A$1:$I$100,4,FALSE)*RAND()*10</f>
        <v>28.353416628108526</v>
      </c>
    </row>
    <row r="441" spans="1:7" x14ac:dyDescent="0.25">
      <c r="A441">
        <v>11</v>
      </c>
      <c r="B441" t="s">
        <v>847</v>
      </c>
      <c r="C441">
        <v>14</v>
      </c>
      <c r="D441" t="str">
        <f>VLOOKUP(A441,npiportfolio!$A$1:$B$100,2,FALSE)</f>
        <v>new normal after schools, bar/restaurants, non essential businesses closed, quarantine for all</v>
      </c>
      <c r="E441" s="7">
        <f ca="1">VLOOKUP($A441,npiportfolio!$A$1:$I$100,4,FALSE)*RAND()*10</f>
        <v>38.926607939294868</v>
      </c>
      <c r="F441" s="7">
        <f ca="1">VLOOKUP($A441,npiportfolio!$A$1:$I$100,4,FALSE)*RAND()*10</f>
        <v>18.66276587005817</v>
      </c>
      <c r="G441" s="7">
        <f ca="1">VLOOKUP($A441,npiportfolio!$A$1:$I$100,4,FALSE)*RAND()*10</f>
        <v>28.927017107575747</v>
      </c>
    </row>
    <row r="442" spans="1:7" x14ac:dyDescent="0.25">
      <c r="A442">
        <v>1</v>
      </c>
      <c r="B442" t="s">
        <v>848</v>
      </c>
      <c r="C442">
        <v>14</v>
      </c>
      <c r="D442" t="str">
        <f>VLOOKUP(A442,npiportfolio!$A$1:$B$100,2,FALSE)</f>
        <v>no Interventions</v>
      </c>
      <c r="E442" s="7">
        <f ca="1">VLOOKUP($A442,npiportfolio!$A$1:$I$100,4,FALSE)*RAND()*10</f>
        <v>0</v>
      </c>
      <c r="F442" s="7">
        <f ca="1">VLOOKUP($A442,npiportfolio!$A$1:$I$100,4,FALSE)*RAND()*10</f>
        <v>0</v>
      </c>
      <c r="G442" s="7">
        <f ca="1">VLOOKUP($A442,npiportfolio!$A$1:$I$100,4,FALSE)*RAND()*10</f>
        <v>0</v>
      </c>
    </row>
    <row r="443" spans="1:7" x14ac:dyDescent="0.25">
      <c r="A443">
        <v>2</v>
      </c>
      <c r="B443" t="s">
        <v>848</v>
      </c>
      <c r="C443">
        <v>14</v>
      </c>
      <c r="D443" t="str">
        <f>VLOOKUP(A443,npiportfolio!$A$1:$B$100,2,FALSE)</f>
        <v>schools closing</v>
      </c>
      <c r="E443" s="7">
        <f ca="1">VLOOKUP($A443,npiportfolio!$A$1:$I$100,4,FALSE)*RAND()*10</f>
        <v>9.5503425997301363</v>
      </c>
      <c r="F443" s="7">
        <f ca="1">VLOOKUP($A443,npiportfolio!$A$1:$I$100,4,FALSE)*RAND()*10</f>
        <v>0.90394768844217488</v>
      </c>
      <c r="G443" s="7">
        <f ca="1">VLOOKUP($A443,npiportfolio!$A$1:$I$100,4,FALSE)*RAND()*10</f>
        <v>3.2540749515497938</v>
      </c>
    </row>
    <row r="444" spans="1:7" x14ac:dyDescent="0.25">
      <c r="A444">
        <v>3</v>
      </c>
      <c r="B444" t="s">
        <v>848</v>
      </c>
      <c r="C444">
        <v>14</v>
      </c>
      <c r="D444" t="str">
        <f>VLOOKUP(A444,npiportfolio!$A$1:$B$100,2,FALSE)</f>
        <v>schools, bar/restaurants closed</v>
      </c>
      <c r="E444" s="7">
        <f ca="1">VLOOKUP($A444,npiportfolio!$A$1:$I$100,4,FALSE)*RAND()*10</f>
        <v>16.288474112249482</v>
      </c>
      <c r="F444" s="7">
        <f ca="1">VLOOKUP($A444,npiportfolio!$A$1:$I$100,4,FALSE)*RAND()*10</f>
        <v>14.899095812175586</v>
      </c>
      <c r="G444" s="7">
        <f ca="1">VLOOKUP($A444,npiportfolio!$A$1:$I$100,4,FALSE)*RAND()*10</f>
        <v>7.6266523323287156</v>
      </c>
    </row>
    <row r="445" spans="1:7" x14ac:dyDescent="0.25">
      <c r="A445">
        <v>4</v>
      </c>
      <c r="B445" t="s">
        <v>848</v>
      </c>
      <c r="C445">
        <v>14</v>
      </c>
      <c r="D445" t="str">
        <f>VLOOKUP(A445,npiportfolio!$A$1:$B$100,2,FALSE)</f>
        <v>schools, bar/restaurants, non essential businesses closed</v>
      </c>
      <c r="E445" s="7">
        <f ca="1">VLOOKUP($A445,npiportfolio!$A$1:$I$100,4,FALSE)*RAND()*10</f>
        <v>29.626140581335953</v>
      </c>
      <c r="F445" s="7">
        <f ca="1">VLOOKUP($A445,npiportfolio!$A$1:$I$100,4,FALSE)*RAND()*10</f>
        <v>8.648942668538016</v>
      </c>
      <c r="G445" s="7">
        <f ca="1">VLOOKUP($A445,npiportfolio!$A$1:$I$100,4,FALSE)*RAND()*10</f>
        <v>4.0043166649724764</v>
      </c>
    </row>
    <row r="446" spans="1:7" x14ac:dyDescent="0.25">
      <c r="A446">
        <v>5</v>
      </c>
      <c r="B446" t="s">
        <v>848</v>
      </c>
      <c r="C446">
        <v>14</v>
      </c>
      <c r="D446" t="str">
        <f>VLOOKUP(A446,npiportfolio!$A$1:$B$100,2,FALSE)</f>
        <v>schools, bar/restaurants, non essential businesses closed, quarantine for most vulnerable</v>
      </c>
      <c r="E446" s="7">
        <f ca="1">VLOOKUP($A446,npiportfolio!$A$1:$I$100,4,FALSE)*RAND()*10</f>
        <v>28.504373557818241</v>
      </c>
      <c r="F446" s="7">
        <f ca="1">VLOOKUP($A446,npiportfolio!$A$1:$I$100,4,FALSE)*RAND()*10</f>
        <v>37.969454148267154</v>
      </c>
      <c r="G446" s="7">
        <f ca="1">VLOOKUP($A446,npiportfolio!$A$1:$I$100,4,FALSE)*RAND()*10</f>
        <v>35.691071294628983</v>
      </c>
    </row>
    <row r="447" spans="1:7" x14ac:dyDescent="0.25">
      <c r="A447">
        <v>6</v>
      </c>
      <c r="B447" t="s">
        <v>848</v>
      </c>
      <c r="C447">
        <v>14</v>
      </c>
      <c r="D447" t="str">
        <f>VLOOKUP(A447,npiportfolio!$A$1:$B$100,2,FALSE)</f>
        <v>schools, bar/restaurants, non essential businesses closed, quarantine for all</v>
      </c>
      <c r="E447" s="7">
        <f ca="1">VLOOKUP($A447,npiportfolio!$A$1:$I$100,4,FALSE)*RAND()*10</f>
        <v>3.874267413773913</v>
      </c>
      <c r="F447" s="7">
        <f ca="1">VLOOKUP($A447,npiportfolio!$A$1:$I$100,4,FALSE)*RAND()*10</f>
        <v>5.2396942389854537</v>
      </c>
      <c r="G447" s="7">
        <f ca="1">VLOOKUP($A447,npiportfolio!$A$1:$I$100,4,FALSE)*RAND()*10</f>
        <v>34.550064180645236</v>
      </c>
    </row>
    <row r="448" spans="1:7" x14ac:dyDescent="0.25">
      <c r="A448">
        <v>7</v>
      </c>
      <c r="B448" t="s">
        <v>848</v>
      </c>
      <c r="C448">
        <v>14</v>
      </c>
      <c r="D448" t="str">
        <f>VLOOKUP(A448,npiportfolio!$A$1:$B$100,2,FALSE)</f>
        <v>new normal after schools closing</v>
      </c>
      <c r="E448" s="7">
        <f ca="1">VLOOKUP($A448,npiportfolio!$A$1:$I$100,4,FALSE)*RAND()*10</f>
        <v>5.1066746085722681</v>
      </c>
      <c r="F448" s="7">
        <f ca="1">VLOOKUP($A448,npiportfolio!$A$1:$I$100,4,FALSE)*RAND()*10</f>
        <v>0.79613445839068486</v>
      </c>
      <c r="G448" s="7">
        <f ca="1">VLOOKUP($A448,npiportfolio!$A$1:$I$100,4,FALSE)*RAND()*10</f>
        <v>4.5179466042541181</v>
      </c>
    </row>
    <row r="449" spans="1:7" x14ac:dyDescent="0.25">
      <c r="A449">
        <v>8</v>
      </c>
      <c r="B449" t="s">
        <v>848</v>
      </c>
      <c r="C449">
        <v>14</v>
      </c>
      <c r="D449" t="str">
        <f>VLOOKUP(A449,npiportfolio!$A$1:$B$100,2,FALSE)</f>
        <v>new normal after schools, bar/restaurants closed</v>
      </c>
      <c r="E449" s="7">
        <f ca="1">VLOOKUP($A449,npiportfolio!$A$1:$I$100,4,FALSE)*RAND()*10</f>
        <v>2.5938138062637783E-2</v>
      </c>
      <c r="F449" s="7">
        <f ca="1">VLOOKUP($A449,npiportfolio!$A$1:$I$100,4,FALSE)*RAND()*10</f>
        <v>3.2680202101389044</v>
      </c>
      <c r="G449" s="7">
        <f ca="1">VLOOKUP($A449,npiportfolio!$A$1:$I$100,4,FALSE)*RAND()*10</f>
        <v>3.1160044992370883</v>
      </c>
    </row>
    <row r="450" spans="1:7" x14ac:dyDescent="0.25">
      <c r="A450">
        <v>9</v>
      </c>
      <c r="B450" t="s">
        <v>848</v>
      </c>
      <c r="C450">
        <v>14</v>
      </c>
      <c r="D450" t="str">
        <f>VLOOKUP(A450,npiportfolio!$A$1:$B$100,2,FALSE)</f>
        <v>new normal after schools, bar/restaurants, non essential businesses closed</v>
      </c>
      <c r="E450" s="7">
        <f ca="1">VLOOKUP($A450,npiportfolio!$A$1:$I$100,4,FALSE)*RAND()*10</f>
        <v>14.662434061825937</v>
      </c>
      <c r="F450" s="7">
        <f ca="1">VLOOKUP($A450,npiportfolio!$A$1:$I$100,4,FALSE)*RAND()*10</f>
        <v>16.873835096375235</v>
      </c>
      <c r="G450" s="7">
        <f ca="1">VLOOKUP($A450,npiportfolio!$A$1:$I$100,4,FALSE)*RAND()*10</f>
        <v>0.10757533669942365</v>
      </c>
    </row>
    <row r="451" spans="1:7" x14ac:dyDescent="0.25">
      <c r="A451">
        <v>10</v>
      </c>
      <c r="B451" t="s">
        <v>848</v>
      </c>
      <c r="C451">
        <v>14</v>
      </c>
      <c r="D451" t="str">
        <f>VLOOKUP(A451,npiportfolio!$A$1:$B$100,2,FALSE)</f>
        <v>new normal after schools, bar/restaurants, non essential businesses closed, quarantine for most vulnerable</v>
      </c>
      <c r="E451" s="7">
        <f ca="1">VLOOKUP($A451,npiportfolio!$A$1:$I$100,4,FALSE)*RAND()*10</f>
        <v>39.317485053371719</v>
      </c>
      <c r="F451" s="7">
        <f ca="1">VLOOKUP($A451,npiportfolio!$A$1:$I$100,4,FALSE)*RAND()*10</f>
        <v>19.031383144121563</v>
      </c>
      <c r="G451" s="7">
        <f ca="1">VLOOKUP($A451,npiportfolio!$A$1:$I$100,4,FALSE)*RAND()*10</f>
        <v>16.703940129560564</v>
      </c>
    </row>
    <row r="452" spans="1:7" x14ac:dyDescent="0.25">
      <c r="A452">
        <v>11</v>
      </c>
      <c r="B452" t="s">
        <v>848</v>
      </c>
      <c r="C452">
        <v>14</v>
      </c>
      <c r="D452" t="str">
        <f>VLOOKUP(A452,npiportfolio!$A$1:$B$100,2,FALSE)</f>
        <v>new normal after schools, bar/restaurants, non essential businesses closed, quarantine for all</v>
      </c>
      <c r="E452" s="7">
        <f ca="1">VLOOKUP($A452,npiportfolio!$A$1:$I$100,4,FALSE)*RAND()*10</f>
        <v>32.913307168075413</v>
      </c>
      <c r="F452" s="7">
        <f ca="1">VLOOKUP($A452,npiportfolio!$A$1:$I$100,4,FALSE)*RAND()*10</f>
        <v>43.326440835068951</v>
      </c>
      <c r="G452" s="7">
        <f ca="1">VLOOKUP($A452,npiportfolio!$A$1:$I$100,4,FALSE)*RAND()*10</f>
        <v>1.3439472936233987</v>
      </c>
    </row>
    <row r="453" spans="1:7" x14ac:dyDescent="0.25">
      <c r="A453">
        <v>1</v>
      </c>
      <c r="B453" t="s">
        <v>849</v>
      </c>
      <c r="C453">
        <v>14</v>
      </c>
      <c r="D453" t="str">
        <f>VLOOKUP(A453,npiportfolio!$A$1:$B$100,2,FALSE)</f>
        <v>no Interventions</v>
      </c>
      <c r="E453" s="7">
        <f ca="1">VLOOKUP($A453,npiportfolio!$A$1:$I$100,4,FALSE)*RAND()*10</f>
        <v>0</v>
      </c>
      <c r="F453" s="7">
        <f ca="1">VLOOKUP($A453,npiportfolio!$A$1:$I$100,4,FALSE)*RAND()*10</f>
        <v>0</v>
      </c>
      <c r="G453" s="7">
        <f ca="1">VLOOKUP($A453,npiportfolio!$A$1:$I$100,4,FALSE)*RAND()*10</f>
        <v>0</v>
      </c>
    </row>
    <row r="454" spans="1:7" x14ac:dyDescent="0.25">
      <c r="A454">
        <v>2</v>
      </c>
      <c r="B454" t="s">
        <v>849</v>
      </c>
      <c r="C454">
        <v>14</v>
      </c>
      <c r="D454" t="str">
        <f>VLOOKUP(A454,npiportfolio!$A$1:$B$100,2,FALSE)</f>
        <v>schools closing</v>
      </c>
      <c r="E454" s="7">
        <f ca="1">VLOOKUP($A454,npiportfolio!$A$1:$I$100,4,FALSE)*RAND()*10</f>
        <v>2.7275998556847969</v>
      </c>
      <c r="F454" s="7">
        <f ca="1">VLOOKUP($A454,npiportfolio!$A$1:$I$100,4,FALSE)*RAND()*10</f>
        <v>5.3707131655396934</v>
      </c>
      <c r="G454" s="7">
        <f ca="1">VLOOKUP($A454,npiportfolio!$A$1:$I$100,4,FALSE)*RAND()*10</f>
        <v>6.9251547246504419</v>
      </c>
    </row>
    <row r="455" spans="1:7" x14ac:dyDescent="0.25">
      <c r="A455">
        <v>3</v>
      </c>
      <c r="B455" t="s">
        <v>849</v>
      </c>
      <c r="C455">
        <v>14</v>
      </c>
      <c r="D455" t="str">
        <f>VLOOKUP(A455,npiportfolio!$A$1:$B$100,2,FALSE)</f>
        <v>schools, bar/restaurants closed</v>
      </c>
      <c r="E455" s="7">
        <f ca="1">VLOOKUP($A455,npiportfolio!$A$1:$I$100,4,FALSE)*RAND()*10</f>
        <v>7.0309548588057051</v>
      </c>
      <c r="F455" s="7">
        <f ca="1">VLOOKUP($A455,npiportfolio!$A$1:$I$100,4,FALSE)*RAND()*10</f>
        <v>0.50282078044540324</v>
      </c>
      <c r="G455" s="7">
        <f ca="1">VLOOKUP($A455,npiportfolio!$A$1:$I$100,4,FALSE)*RAND()*10</f>
        <v>2.4046657558246953</v>
      </c>
    </row>
    <row r="456" spans="1:7" x14ac:dyDescent="0.25">
      <c r="A456">
        <v>4</v>
      </c>
      <c r="B456" t="s">
        <v>849</v>
      </c>
      <c r="C456">
        <v>14</v>
      </c>
      <c r="D456" t="str">
        <f>VLOOKUP(A456,npiportfolio!$A$1:$B$100,2,FALSE)</f>
        <v>schools, bar/restaurants, non essential businesses closed</v>
      </c>
      <c r="E456" s="7">
        <f ca="1">VLOOKUP($A456,npiportfolio!$A$1:$I$100,4,FALSE)*RAND()*10</f>
        <v>18.616134918301839</v>
      </c>
      <c r="F456" s="7">
        <f ca="1">VLOOKUP($A456,npiportfolio!$A$1:$I$100,4,FALSE)*RAND()*10</f>
        <v>11.990228731963189</v>
      </c>
      <c r="G456" s="7">
        <f ca="1">VLOOKUP($A456,npiportfolio!$A$1:$I$100,4,FALSE)*RAND()*10</f>
        <v>6.0375011176965563</v>
      </c>
    </row>
    <row r="457" spans="1:7" x14ac:dyDescent="0.25">
      <c r="A457">
        <v>5</v>
      </c>
      <c r="B457" t="s">
        <v>849</v>
      </c>
      <c r="C457">
        <v>14</v>
      </c>
      <c r="D457" t="str">
        <f>VLOOKUP(A457,npiportfolio!$A$1:$B$100,2,FALSE)</f>
        <v>schools, bar/restaurants, non essential businesses closed, quarantine for most vulnerable</v>
      </c>
      <c r="E457" s="7">
        <f ca="1">VLOOKUP($A457,npiportfolio!$A$1:$I$100,4,FALSE)*RAND()*10</f>
        <v>4.2461727963879303</v>
      </c>
      <c r="F457" s="7">
        <f ca="1">VLOOKUP($A457,npiportfolio!$A$1:$I$100,4,FALSE)*RAND()*10</f>
        <v>21.43663906380479</v>
      </c>
      <c r="G457" s="7">
        <f ca="1">VLOOKUP($A457,npiportfolio!$A$1:$I$100,4,FALSE)*RAND()*10</f>
        <v>23.958086512257847</v>
      </c>
    </row>
    <row r="458" spans="1:7" x14ac:dyDescent="0.25">
      <c r="A458">
        <v>6</v>
      </c>
      <c r="B458" t="s">
        <v>849</v>
      </c>
      <c r="C458">
        <v>14</v>
      </c>
      <c r="D458" t="str">
        <f>VLOOKUP(A458,npiportfolio!$A$1:$B$100,2,FALSE)</f>
        <v>schools, bar/restaurants, non essential businesses closed, quarantine for all</v>
      </c>
      <c r="E458" s="7">
        <f ca="1">VLOOKUP($A458,npiportfolio!$A$1:$I$100,4,FALSE)*RAND()*10</f>
        <v>20.85998942934317</v>
      </c>
      <c r="F458" s="7">
        <f ca="1">VLOOKUP($A458,npiportfolio!$A$1:$I$100,4,FALSE)*RAND()*10</f>
        <v>30.508066904460939</v>
      </c>
      <c r="G458" s="7">
        <f ca="1">VLOOKUP($A458,npiportfolio!$A$1:$I$100,4,FALSE)*RAND()*10</f>
        <v>34.921077431635929</v>
      </c>
    </row>
    <row r="459" spans="1:7" x14ac:dyDescent="0.25">
      <c r="A459">
        <v>7</v>
      </c>
      <c r="B459" t="s">
        <v>849</v>
      </c>
      <c r="C459">
        <v>14</v>
      </c>
      <c r="D459" t="str">
        <f>VLOOKUP(A459,npiportfolio!$A$1:$B$100,2,FALSE)</f>
        <v>new normal after schools closing</v>
      </c>
      <c r="E459" s="7">
        <f ca="1">VLOOKUP($A459,npiportfolio!$A$1:$I$100,4,FALSE)*RAND()*10</f>
        <v>2.6990065188393784</v>
      </c>
      <c r="F459" s="7">
        <f ca="1">VLOOKUP($A459,npiportfolio!$A$1:$I$100,4,FALSE)*RAND()*10</f>
        <v>4.7874159925390645</v>
      </c>
      <c r="G459" s="7">
        <f ca="1">VLOOKUP($A459,npiportfolio!$A$1:$I$100,4,FALSE)*RAND()*10</f>
        <v>7.8274012763054142</v>
      </c>
    </row>
    <row r="460" spans="1:7" x14ac:dyDescent="0.25">
      <c r="A460">
        <v>8</v>
      </c>
      <c r="B460" t="s">
        <v>849</v>
      </c>
      <c r="C460">
        <v>14</v>
      </c>
      <c r="D460" t="str">
        <f>VLOOKUP(A460,npiportfolio!$A$1:$B$100,2,FALSE)</f>
        <v>new normal after schools, bar/restaurants closed</v>
      </c>
      <c r="E460" s="7">
        <f ca="1">VLOOKUP($A460,npiportfolio!$A$1:$I$100,4,FALSE)*RAND()*10</f>
        <v>19.098304897719284</v>
      </c>
      <c r="F460" s="7">
        <f ca="1">VLOOKUP($A460,npiportfolio!$A$1:$I$100,4,FALSE)*RAND()*10</f>
        <v>5.4586105658255191</v>
      </c>
      <c r="G460" s="7">
        <f ca="1">VLOOKUP($A460,npiportfolio!$A$1:$I$100,4,FALSE)*RAND()*10</f>
        <v>0.11232733498995451</v>
      </c>
    </row>
    <row r="461" spans="1:7" x14ac:dyDescent="0.25">
      <c r="A461">
        <v>9</v>
      </c>
      <c r="B461" t="s">
        <v>849</v>
      </c>
      <c r="C461">
        <v>14</v>
      </c>
      <c r="D461" t="str">
        <f>VLOOKUP(A461,npiportfolio!$A$1:$B$100,2,FALSE)</f>
        <v>new normal after schools, bar/restaurants, non essential businesses closed</v>
      </c>
      <c r="E461" s="7">
        <f ca="1">VLOOKUP($A461,npiportfolio!$A$1:$I$100,4,FALSE)*RAND()*10</f>
        <v>24.966487639535153</v>
      </c>
      <c r="F461" s="7">
        <f ca="1">VLOOKUP($A461,npiportfolio!$A$1:$I$100,4,FALSE)*RAND()*10</f>
        <v>6.6836508675408197</v>
      </c>
      <c r="G461" s="7">
        <f ca="1">VLOOKUP($A461,npiportfolio!$A$1:$I$100,4,FALSE)*RAND()*10</f>
        <v>29.810736543673563</v>
      </c>
    </row>
    <row r="462" spans="1:7" x14ac:dyDescent="0.25">
      <c r="A462">
        <v>10</v>
      </c>
      <c r="B462" t="s">
        <v>849</v>
      </c>
      <c r="C462">
        <v>14</v>
      </c>
      <c r="D462" t="str">
        <f>VLOOKUP(A462,npiportfolio!$A$1:$B$100,2,FALSE)</f>
        <v>new normal after schools, bar/restaurants, non essential businesses closed, quarantine for most vulnerable</v>
      </c>
      <c r="E462" s="7">
        <f ca="1">VLOOKUP($A462,npiportfolio!$A$1:$I$100,4,FALSE)*RAND()*10</f>
        <v>24.314371451752098</v>
      </c>
      <c r="F462" s="7">
        <f ca="1">VLOOKUP($A462,npiportfolio!$A$1:$I$100,4,FALSE)*RAND()*10</f>
        <v>25.99441695613304</v>
      </c>
      <c r="G462" s="7">
        <f ca="1">VLOOKUP($A462,npiportfolio!$A$1:$I$100,4,FALSE)*RAND()*10</f>
        <v>12.873134496005324</v>
      </c>
    </row>
    <row r="463" spans="1:7" x14ac:dyDescent="0.25">
      <c r="A463">
        <v>11</v>
      </c>
      <c r="B463" t="s">
        <v>849</v>
      </c>
      <c r="C463">
        <v>14</v>
      </c>
      <c r="D463" t="str">
        <f>VLOOKUP(A463,npiportfolio!$A$1:$B$100,2,FALSE)</f>
        <v>new normal after schools, bar/restaurants, non essential businesses closed, quarantine for all</v>
      </c>
      <c r="E463" s="7">
        <f ca="1">VLOOKUP($A463,npiportfolio!$A$1:$I$100,4,FALSE)*RAND()*10</f>
        <v>34.672967380277967</v>
      </c>
      <c r="F463" s="7">
        <f ca="1">VLOOKUP($A463,npiportfolio!$A$1:$I$100,4,FALSE)*RAND()*10</f>
        <v>47.447461768113179</v>
      </c>
      <c r="G463" s="7">
        <f ca="1">VLOOKUP($A463,npiportfolio!$A$1:$I$100,4,FALSE)*RAND()*10</f>
        <v>43.798612366900414</v>
      </c>
    </row>
    <row r="464" spans="1:7" x14ac:dyDescent="0.25">
      <c r="A464">
        <v>1</v>
      </c>
      <c r="B464" t="s">
        <v>847</v>
      </c>
      <c r="C464">
        <v>15</v>
      </c>
      <c r="D464" t="str">
        <f>VLOOKUP(A464,npiportfolio!$A$1:$B$100,2,FALSE)</f>
        <v>no Interventions</v>
      </c>
      <c r="E464" s="7">
        <f ca="1">VLOOKUP($A464,npiportfolio!$A$1:$I$100,4,FALSE)*RAND()*10</f>
        <v>0</v>
      </c>
      <c r="F464" s="7">
        <f ca="1">VLOOKUP($A464,npiportfolio!$A$1:$I$100,4,FALSE)*RAND()*10</f>
        <v>0</v>
      </c>
      <c r="G464" s="7">
        <f ca="1">VLOOKUP($A464,npiportfolio!$A$1:$I$100,4,FALSE)*RAND()*10</f>
        <v>0</v>
      </c>
    </row>
    <row r="465" spans="1:7" x14ac:dyDescent="0.25">
      <c r="A465">
        <v>2</v>
      </c>
      <c r="B465" t="s">
        <v>847</v>
      </c>
      <c r="C465">
        <v>15</v>
      </c>
      <c r="D465" t="str">
        <f>VLOOKUP(A465,npiportfolio!$A$1:$B$100,2,FALSE)</f>
        <v>schools closing</v>
      </c>
      <c r="E465" s="7">
        <f ca="1">VLOOKUP($A465,npiportfolio!$A$1:$I$100,4,FALSE)*RAND()*10</f>
        <v>7.1482303238994405</v>
      </c>
      <c r="F465" s="7">
        <f ca="1">VLOOKUP($A465,npiportfolio!$A$1:$I$100,4,FALSE)*RAND()*10</f>
        <v>6.0248334617320243</v>
      </c>
      <c r="G465" s="7">
        <f ca="1">VLOOKUP($A465,npiportfolio!$A$1:$I$100,4,FALSE)*RAND()*10</f>
        <v>8.0521533818343194</v>
      </c>
    </row>
    <row r="466" spans="1:7" x14ac:dyDescent="0.25">
      <c r="A466">
        <v>3</v>
      </c>
      <c r="B466" t="s">
        <v>847</v>
      </c>
      <c r="C466">
        <v>15</v>
      </c>
      <c r="D466" t="str">
        <f>VLOOKUP(A466,npiportfolio!$A$1:$B$100,2,FALSE)</f>
        <v>schools, bar/restaurants closed</v>
      </c>
      <c r="E466" s="7">
        <f ca="1">VLOOKUP($A466,npiportfolio!$A$1:$I$100,4,FALSE)*RAND()*10</f>
        <v>16.722347117184142</v>
      </c>
      <c r="F466" s="7">
        <f ca="1">VLOOKUP($A466,npiportfolio!$A$1:$I$100,4,FALSE)*RAND()*10</f>
        <v>17.590979665913565</v>
      </c>
      <c r="G466" s="7">
        <f ca="1">VLOOKUP($A466,npiportfolio!$A$1:$I$100,4,FALSE)*RAND()*10</f>
        <v>10.30763115632176</v>
      </c>
    </row>
    <row r="467" spans="1:7" x14ac:dyDescent="0.25">
      <c r="A467">
        <v>4</v>
      </c>
      <c r="B467" t="s">
        <v>847</v>
      </c>
      <c r="C467">
        <v>15</v>
      </c>
      <c r="D467" t="str">
        <f>VLOOKUP(A467,npiportfolio!$A$1:$B$100,2,FALSE)</f>
        <v>schools, bar/restaurants, non essential businesses closed</v>
      </c>
      <c r="E467" s="7">
        <f ca="1">VLOOKUP($A467,npiportfolio!$A$1:$I$100,4,FALSE)*RAND()*10</f>
        <v>19.283793333944956</v>
      </c>
      <c r="F467" s="7">
        <f ca="1">VLOOKUP($A467,npiportfolio!$A$1:$I$100,4,FALSE)*RAND()*10</f>
        <v>11.340843467178212</v>
      </c>
      <c r="G467" s="7">
        <f ca="1">VLOOKUP($A467,npiportfolio!$A$1:$I$100,4,FALSE)*RAND()*10</f>
        <v>25.692110611495949</v>
      </c>
    </row>
    <row r="468" spans="1:7" x14ac:dyDescent="0.25">
      <c r="A468">
        <v>5</v>
      </c>
      <c r="B468" t="s">
        <v>847</v>
      </c>
      <c r="C468">
        <v>15</v>
      </c>
      <c r="D468" t="str">
        <f>VLOOKUP(A468,npiportfolio!$A$1:$B$100,2,FALSE)</f>
        <v>schools, bar/restaurants, non essential businesses closed, quarantine for most vulnerable</v>
      </c>
      <c r="E468" s="7">
        <f ca="1">VLOOKUP($A468,npiportfolio!$A$1:$I$100,4,FALSE)*RAND()*10</f>
        <v>7.8766140623003578</v>
      </c>
      <c r="F468" s="7">
        <f ca="1">VLOOKUP($A468,npiportfolio!$A$1:$I$100,4,FALSE)*RAND()*10</f>
        <v>33.848533826638999</v>
      </c>
      <c r="G468" s="7">
        <f ca="1">VLOOKUP($A468,npiportfolio!$A$1:$I$100,4,FALSE)*RAND()*10</f>
        <v>32.667679680930597</v>
      </c>
    </row>
    <row r="469" spans="1:7" x14ac:dyDescent="0.25">
      <c r="A469">
        <v>6</v>
      </c>
      <c r="B469" t="s">
        <v>847</v>
      </c>
      <c r="C469">
        <v>15</v>
      </c>
      <c r="D469" t="str">
        <f>VLOOKUP(A469,npiportfolio!$A$1:$B$100,2,FALSE)</f>
        <v>schools, bar/restaurants, non essential businesses closed, quarantine for all</v>
      </c>
      <c r="E469" s="7">
        <f ca="1">VLOOKUP($A469,npiportfolio!$A$1:$I$100,4,FALSE)*RAND()*10</f>
        <v>31.902977745404737</v>
      </c>
      <c r="F469" s="7">
        <f ca="1">VLOOKUP($A469,npiportfolio!$A$1:$I$100,4,FALSE)*RAND()*10</f>
        <v>13.28544164431416</v>
      </c>
      <c r="G469" s="7">
        <f ca="1">VLOOKUP($A469,npiportfolio!$A$1:$I$100,4,FALSE)*RAND()*10</f>
        <v>0.9320747002941776</v>
      </c>
    </row>
    <row r="470" spans="1:7" x14ac:dyDescent="0.25">
      <c r="A470">
        <v>7</v>
      </c>
      <c r="B470" t="s">
        <v>847</v>
      </c>
      <c r="C470">
        <v>15</v>
      </c>
      <c r="D470" t="str">
        <f>VLOOKUP(A470,npiportfolio!$A$1:$B$100,2,FALSE)</f>
        <v>new normal after schools closing</v>
      </c>
      <c r="E470" s="7">
        <f ca="1">VLOOKUP($A470,npiportfolio!$A$1:$I$100,4,FALSE)*RAND()*10</f>
        <v>0.94018054787185945</v>
      </c>
      <c r="F470" s="7">
        <f ca="1">VLOOKUP($A470,npiportfolio!$A$1:$I$100,4,FALSE)*RAND()*10</f>
        <v>2.0517960721120563</v>
      </c>
      <c r="G470" s="7">
        <f ca="1">VLOOKUP($A470,npiportfolio!$A$1:$I$100,4,FALSE)*RAND()*10</f>
        <v>8.7617435243377422</v>
      </c>
    </row>
    <row r="471" spans="1:7" x14ac:dyDescent="0.25">
      <c r="A471">
        <v>8</v>
      </c>
      <c r="B471" t="s">
        <v>847</v>
      </c>
      <c r="C471">
        <v>15</v>
      </c>
      <c r="D471" t="str">
        <f>VLOOKUP(A471,npiportfolio!$A$1:$B$100,2,FALSE)</f>
        <v>new normal after schools, bar/restaurants closed</v>
      </c>
      <c r="E471" s="7">
        <f ca="1">VLOOKUP($A471,npiportfolio!$A$1:$I$100,4,FALSE)*RAND()*10</f>
        <v>17.464751423196621</v>
      </c>
      <c r="F471" s="7">
        <f ca="1">VLOOKUP($A471,npiportfolio!$A$1:$I$100,4,FALSE)*RAND()*10</f>
        <v>16.475749494377094</v>
      </c>
      <c r="G471" s="7">
        <f ca="1">VLOOKUP($A471,npiportfolio!$A$1:$I$100,4,FALSE)*RAND()*10</f>
        <v>5.5883779016101842</v>
      </c>
    </row>
    <row r="472" spans="1:7" x14ac:dyDescent="0.25">
      <c r="A472">
        <v>9</v>
      </c>
      <c r="B472" t="s">
        <v>847</v>
      </c>
      <c r="C472">
        <v>15</v>
      </c>
      <c r="D472" t="str">
        <f>VLOOKUP(A472,npiportfolio!$A$1:$B$100,2,FALSE)</f>
        <v>new normal after schools, bar/restaurants, non essential businesses closed</v>
      </c>
      <c r="E472" s="7">
        <f ca="1">VLOOKUP($A472,npiportfolio!$A$1:$I$100,4,FALSE)*RAND()*10</f>
        <v>25.908522157385985</v>
      </c>
      <c r="F472" s="7">
        <f ca="1">VLOOKUP($A472,npiportfolio!$A$1:$I$100,4,FALSE)*RAND()*10</f>
        <v>13.763854518822933</v>
      </c>
      <c r="G472" s="7">
        <f ca="1">VLOOKUP($A472,npiportfolio!$A$1:$I$100,4,FALSE)*RAND()*10</f>
        <v>28.341990525963819</v>
      </c>
    </row>
    <row r="473" spans="1:7" x14ac:dyDescent="0.25">
      <c r="A473">
        <v>10</v>
      </c>
      <c r="B473" t="s">
        <v>847</v>
      </c>
      <c r="C473">
        <v>15</v>
      </c>
      <c r="D473" t="str">
        <f>VLOOKUP(A473,npiportfolio!$A$1:$B$100,2,FALSE)</f>
        <v>new normal after schools, bar/restaurants, non essential businesses closed, quarantine for most vulnerable</v>
      </c>
      <c r="E473" s="7">
        <f ca="1">VLOOKUP($A473,npiportfolio!$A$1:$I$100,4,FALSE)*RAND()*10</f>
        <v>31.084385895802001</v>
      </c>
      <c r="F473" s="7">
        <f ca="1">VLOOKUP($A473,npiportfolio!$A$1:$I$100,4,FALSE)*RAND()*10</f>
        <v>20.83828657374394</v>
      </c>
      <c r="G473" s="7">
        <f ca="1">VLOOKUP($A473,npiportfolio!$A$1:$I$100,4,FALSE)*RAND()*10</f>
        <v>8.052016469789681</v>
      </c>
    </row>
    <row r="474" spans="1:7" x14ac:dyDescent="0.25">
      <c r="A474">
        <v>11</v>
      </c>
      <c r="B474" t="s">
        <v>847</v>
      </c>
      <c r="C474">
        <v>15</v>
      </c>
      <c r="D474" t="str">
        <f>VLOOKUP(A474,npiportfolio!$A$1:$B$100,2,FALSE)</f>
        <v>new normal after schools, bar/restaurants, non essential businesses closed, quarantine for all</v>
      </c>
      <c r="E474" s="7">
        <f ca="1">VLOOKUP($A474,npiportfolio!$A$1:$I$100,4,FALSE)*RAND()*10</f>
        <v>8.1681782865281498</v>
      </c>
      <c r="F474" s="7">
        <f ca="1">VLOOKUP($A474,npiportfolio!$A$1:$I$100,4,FALSE)*RAND()*10</f>
        <v>49.70020327174953</v>
      </c>
      <c r="G474" s="7">
        <f ca="1">VLOOKUP($A474,npiportfolio!$A$1:$I$100,4,FALSE)*RAND()*10</f>
        <v>31.120434924417903</v>
      </c>
    </row>
    <row r="475" spans="1:7" x14ac:dyDescent="0.25">
      <c r="A475">
        <v>1</v>
      </c>
      <c r="B475" t="s">
        <v>848</v>
      </c>
      <c r="C475">
        <v>15</v>
      </c>
      <c r="D475" t="str">
        <f>VLOOKUP(A475,npiportfolio!$A$1:$B$100,2,FALSE)</f>
        <v>no Interventions</v>
      </c>
      <c r="E475" s="7">
        <f ca="1">VLOOKUP($A475,npiportfolio!$A$1:$I$100,4,FALSE)*RAND()*10</f>
        <v>0</v>
      </c>
      <c r="F475" s="7">
        <f ca="1">VLOOKUP($A475,npiportfolio!$A$1:$I$100,4,FALSE)*RAND()*10</f>
        <v>0</v>
      </c>
      <c r="G475" s="7">
        <f ca="1">VLOOKUP($A475,npiportfolio!$A$1:$I$100,4,FALSE)*RAND()*10</f>
        <v>0</v>
      </c>
    </row>
    <row r="476" spans="1:7" x14ac:dyDescent="0.25">
      <c r="A476">
        <v>2</v>
      </c>
      <c r="B476" t="s">
        <v>848</v>
      </c>
      <c r="C476">
        <v>15</v>
      </c>
      <c r="D476" t="str">
        <f>VLOOKUP(A476,npiportfolio!$A$1:$B$100,2,FALSE)</f>
        <v>schools closing</v>
      </c>
      <c r="E476" s="7">
        <f ca="1">VLOOKUP($A476,npiportfolio!$A$1:$I$100,4,FALSE)*RAND()*10</f>
        <v>6.3163397252175173</v>
      </c>
      <c r="F476" s="7">
        <f ca="1">VLOOKUP($A476,npiportfolio!$A$1:$I$100,4,FALSE)*RAND()*10</f>
        <v>7.7490140050514444</v>
      </c>
      <c r="G476" s="7">
        <f ca="1">VLOOKUP($A476,npiportfolio!$A$1:$I$100,4,FALSE)*RAND()*10</f>
        <v>0.52235930130509534</v>
      </c>
    </row>
    <row r="477" spans="1:7" x14ac:dyDescent="0.25">
      <c r="A477">
        <v>3</v>
      </c>
      <c r="B477" t="s">
        <v>848</v>
      </c>
      <c r="C477">
        <v>15</v>
      </c>
      <c r="D477" t="str">
        <f>VLOOKUP(A477,npiportfolio!$A$1:$B$100,2,FALSE)</f>
        <v>schools, bar/restaurants closed</v>
      </c>
      <c r="E477" s="7">
        <f ca="1">VLOOKUP($A477,npiportfolio!$A$1:$I$100,4,FALSE)*RAND()*10</f>
        <v>17.024390191299432</v>
      </c>
      <c r="F477" s="7">
        <f ca="1">VLOOKUP($A477,npiportfolio!$A$1:$I$100,4,FALSE)*RAND()*10</f>
        <v>1.632217555259845</v>
      </c>
      <c r="G477" s="7">
        <f ca="1">VLOOKUP($A477,npiportfolio!$A$1:$I$100,4,FALSE)*RAND()*10</f>
        <v>13.670465636253988</v>
      </c>
    </row>
    <row r="478" spans="1:7" x14ac:dyDescent="0.25">
      <c r="A478">
        <v>4</v>
      </c>
      <c r="B478" t="s">
        <v>848</v>
      </c>
      <c r="C478">
        <v>15</v>
      </c>
      <c r="D478" t="str">
        <f>VLOOKUP(A478,npiportfolio!$A$1:$B$100,2,FALSE)</f>
        <v>schools, bar/restaurants, non essential businesses closed</v>
      </c>
      <c r="E478" s="7">
        <f ca="1">VLOOKUP($A478,npiportfolio!$A$1:$I$100,4,FALSE)*RAND()*10</f>
        <v>26.11753099116811</v>
      </c>
      <c r="F478" s="7">
        <f ca="1">VLOOKUP($A478,npiportfolio!$A$1:$I$100,4,FALSE)*RAND()*10</f>
        <v>17.647602705869776</v>
      </c>
      <c r="G478" s="7">
        <f ca="1">VLOOKUP($A478,npiportfolio!$A$1:$I$100,4,FALSE)*RAND()*10</f>
        <v>11.048065840719685</v>
      </c>
    </row>
    <row r="479" spans="1:7" x14ac:dyDescent="0.25">
      <c r="A479">
        <v>5</v>
      </c>
      <c r="B479" t="s">
        <v>848</v>
      </c>
      <c r="C479">
        <v>15</v>
      </c>
      <c r="D479" t="str">
        <f>VLOOKUP(A479,npiportfolio!$A$1:$B$100,2,FALSE)</f>
        <v>schools, bar/restaurants, non essential businesses closed, quarantine for most vulnerable</v>
      </c>
      <c r="E479" s="7">
        <f ca="1">VLOOKUP($A479,npiportfolio!$A$1:$I$100,4,FALSE)*RAND()*10</f>
        <v>6.4906258991677834</v>
      </c>
      <c r="F479" s="7">
        <f ca="1">VLOOKUP($A479,npiportfolio!$A$1:$I$100,4,FALSE)*RAND()*10</f>
        <v>20.066761201861834</v>
      </c>
      <c r="G479" s="7">
        <f ca="1">VLOOKUP($A479,npiportfolio!$A$1:$I$100,4,FALSE)*RAND()*10</f>
        <v>0.91483530329672824</v>
      </c>
    </row>
    <row r="480" spans="1:7" x14ac:dyDescent="0.25">
      <c r="A480">
        <v>6</v>
      </c>
      <c r="B480" t="s">
        <v>848</v>
      </c>
      <c r="C480">
        <v>15</v>
      </c>
      <c r="D480" t="str">
        <f>VLOOKUP(A480,npiportfolio!$A$1:$B$100,2,FALSE)</f>
        <v>schools, bar/restaurants, non essential businesses closed, quarantine for all</v>
      </c>
      <c r="E480" s="7">
        <f ca="1">VLOOKUP($A480,npiportfolio!$A$1:$I$100,4,FALSE)*RAND()*10</f>
        <v>47.414337208253173</v>
      </c>
      <c r="F480" s="7">
        <f ca="1">VLOOKUP($A480,npiportfolio!$A$1:$I$100,4,FALSE)*RAND()*10</f>
        <v>44.785575392304182</v>
      </c>
      <c r="G480" s="7">
        <f ca="1">VLOOKUP($A480,npiportfolio!$A$1:$I$100,4,FALSE)*RAND()*10</f>
        <v>28.74103262929377</v>
      </c>
    </row>
    <row r="481" spans="1:7" x14ac:dyDescent="0.25">
      <c r="A481">
        <v>7</v>
      </c>
      <c r="B481" t="s">
        <v>848</v>
      </c>
      <c r="C481">
        <v>15</v>
      </c>
      <c r="D481" t="str">
        <f>VLOOKUP(A481,npiportfolio!$A$1:$B$100,2,FALSE)</f>
        <v>new normal after schools closing</v>
      </c>
      <c r="E481" s="7">
        <f ca="1">VLOOKUP($A481,npiportfolio!$A$1:$I$100,4,FALSE)*RAND()*10</f>
        <v>6.0460751454933002</v>
      </c>
      <c r="F481" s="7">
        <f ca="1">VLOOKUP($A481,npiportfolio!$A$1:$I$100,4,FALSE)*RAND()*10</f>
        <v>2.5969470699584116</v>
      </c>
      <c r="G481" s="7">
        <f ca="1">VLOOKUP($A481,npiportfolio!$A$1:$I$100,4,FALSE)*RAND()*10</f>
        <v>2.2761961881110504</v>
      </c>
    </row>
    <row r="482" spans="1:7" x14ac:dyDescent="0.25">
      <c r="A482">
        <v>8</v>
      </c>
      <c r="B482" t="s">
        <v>848</v>
      </c>
      <c r="C482">
        <v>15</v>
      </c>
      <c r="D482" t="str">
        <f>VLOOKUP(A482,npiportfolio!$A$1:$B$100,2,FALSE)</f>
        <v>new normal after schools, bar/restaurants closed</v>
      </c>
      <c r="E482" s="7">
        <f ca="1">VLOOKUP($A482,npiportfolio!$A$1:$I$100,4,FALSE)*RAND()*10</f>
        <v>12.021296378642736</v>
      </c>
      <c r="F482" s="7">
        <f ca="1">VLOOKUP($A482,npiportfolio!$A$1:$I$100,4,FALSE)*RAND()*10</f>
        <v>19.894370744295301</v>
      </c>
      <c r="G482" s="7">
        <f ca="1">VLOOKUP($A482,npiportfolio!$A$1:$I$100,4,FALSE)*RAND()*10</f>
        <v>17.798397660389462</v>
      </c>
    </row>
    <row r="483" spans="1:7" x14ac:dyDescent="0.25">
      <c r="A483">
        <v>9</v>
      </c>
      <c r="B483" t="s">
        <v>848</v>
      </c>
      <c r="C483">
        <v>15</v>
      </c>
      <c r="D483" t="str">
        <f>VLOOKUP(A483,npiportfolio!$A$1:$B$100,2,FALSE)</f>
        <v>new normal after schools, bar/restaurants, non essential businesses closed</v>
      </c>
      <c r="E483" s="7">
        <f ca="1">VLOOKUP($A483,npiportfolio!$A$1:$I$100,4,FALSE)*RAND()*10</f>
        <v>16.911244704655761</v>
      </c>
      <c r="F483" s="7">
        <f ca="1">VLOOKUP($A483,npiportfolio!$A$1:$I$100,4,FALSE)*RAND()*10</f>
        <v>8.4710850659957408</v>
      </c>
      <c r="G483" s="7">
        <f ca="1">VLOOKUP($A483,npiportfolio!$A$1:$I$100,4,FALSE)*RAND()*10</f>
        <v>5.4121046886777071</v>
      </c>
    </row>
    <row r="484" spans="1:7" x14ac:dyDescent="0.25">
      <c r="A484">
        <v>10</v>
      </c>
      <c r="B484" t="s">
        <v>848</v>
      </c>
      <c r="C484">
        <v>15</v>
      </c>
      <c r="D484" t="str">
        <f>VLOOKUP(A484,npiportfolio!$A$1:$B$100,2,FALSE)</f>
        <v>new normal after schools, bar/restaurants, non essential businesses closed, quarantine for most vulnerable</v>
      </c>
      <c r="E484" s="7">
        <f ca="1">VLOOKUP($A484,npiportfolio!$A$1:$I$100,4,FALSE)*RAND()*10</f>
        <v>37.888789965214357</v>
      </c>
      <c r="F484" s="7">
        <f ca="1">VLOOKUP($A484,npiportfolio!$A$1:$I$100,4,FALSE)*RAND()*10</f>
        <v>10.499525533803773</v>
      </c>
      <c r="G484" s="7">
        <f ca="1">VLOOKUP($A484,npiportfolio!$A$1:$I$100,4,FALSE)*RAND()*10</f>
        <v>27.438742382968655</v>
      </c>
    </row>
    <row r="485" spans="1:7" x14ac:dyDescent="0.25">
      <c r="A485">
        <v>11</v>
      </c>
      <c r="B485" t="s">
        <v>848</v>
      </c>
      <c r="C485">
        <v>15</v>
      </c>
      <c r="D485" t="str">
        <f>VLOOKUP(A485,npiportfolio!$A$1:$B$100,2,FALSE)</f>
        <v>new normal after schools, bar/restaurants, non essential businesses closed, quarantine for all</v>
      </c>
      <c r="E485" s="7">
        <f ca="1">VLOOKUP($A485,npiportfolio!$A$1:$I$100,4,FALSE)*RAND()*10</f>
        <v>6.4972061262919549</v>
      </c>
      <c r="F485" s="7">
        <f ca="1">VLOOKUP($A485,npiportfolio!$A$1:$I$100,4,FALSE)*RAND()*10</f>
        <v>37.730639176097959</v>
      </c>
      <c r="G485" s="7">
        <f ca="1">VLOOKUP($A485,npiportfolio!$A$1:$I$100,4,FALSE)*RAND()*10</f>
        <v>14.344616901595234</v>
      </c>
    </row>
    <row r="486" spans="1:7" x14ac:dyDescent="0.25">
      <c r="A486">
        <v>1</v>
      </c>
      <c r="B486" t="s">
        <v>849</v>
      </c>
      <c r="C486">
        <v>15</v>
      </c>
      <c r="D486" t="str">
        <f>VLOOKUP(A486,npiportfolio!$A$1:$B$100,2,FALSE)</f>
        <v>no Interventions</v>
      </c>
      <c r="E486" s="7">
        <f ca="1">VLOOKUP($A486,npiportfolio!$A$1:$I$100,4,FALSE)*RAND()*10</f>
        <v>0</v>
      </c>
      <c r="F486" s="7">
        <f ca="1">VLOOKUP($A486,npiportfolio!$A$1:$I$100,4,FALSE)*RAND()*10</f>
        <v>0</v>
      </c>
      <c r="G486" s="7">
        <f ca="1">VLOOKUP($A486,npiportfolio!$A$1:$I$100,4,FALSE)*RAND()*10</f>
        <v>0</v>
      </c>
    </row>
    <row r="487" spans="1:7" x14ac:dyDescent="0.25">
      <c r="A487">
        <v>2</v>
      </c>
      <c r="B487" t="s">
        <v>849</v>
      </c>
      <c r="C487">
        <v>15</v>
      </c>
      <c r="D487" t="str">
        <f>VLOOKUP(A487,npiportfolio!$A$1:$B$100,2,FALSE)</f>
        <v>schools closing</v>
      </c>
      <c r="E487" s="7">
        <f ca="1">VLOOKUP($A487,npiportfolio!$A$1:$I$100,4,FALSE)*RAND()*10</f>
        <v>2.5330044659629558</v>
      </c>
      <c r="F487" s="7">
        <f ca="1">VLOOKUP($A487,npiportfolio!$A$1:$I$100,4,FALSE)*RAND()*10</f>
        <v>4.403838910851297</v>
      </c>
      <c r="G487" s="7">
        <f ca="1">VLOOKUP($A487,npiportfolio!$A$1:$I$100,4,FALSE)*RAND()*10</f>
        <v>2.1221143388644323</v>
      </c>
    </row>
    <row r="488" spans="1:7" x14ac:dyDescent="0.25">
      <c r="A488">
        <v>3</v>
      </c>
      <c r="B488" t="s">
        <v>849</v>
      </c>
      <c r="C488">
        <v>15</v>
      </c>
      <c r="D488" t="str">
        <f>VLOOKUP(A488,npiportfolio!$A$1:$B$100,2,FALSE)</f>
        <v>schools, bar/restaurants closed</v>
      </c>
      <c r="E488" s="7">
        <f ca="1">VLOOKUP($A488,npiportfolio!$A$1:$I$100,4,FALSE)*RAND()*10</f>
        <v>16.689880380788278</v>
      </c>
      <c r="F488" s="7">
        <f ca="1">VLOOKUP($A488,npiportfolio!$A$1:$I$100,4,FALSE)*RAND()*10</f>
        <v>19.4774498961491</v>
      </c>
      <c r="G488" s="7">
        <f ca="1">VLOOKUP($A488,npiportfolio!$A$1:$I$100,4,FALSE)*RAND()*10</f>
        <v>5.491132183949226</v>
      </c>
    </row>
    <row r="489" spans="1:7" x14ac:dyDescent="0.25">
      <c r="A489">
        <v>4</v>
      </c>
      <c r="B489" t="s">
        <v>849</v>
      </c>
      <c r="C489">
        <v>15</v>
      </c>
      <c r="D489" t="str">
        <f>VLOOKUP(A489,npiportfolio!$A$1:$B$100,2,FALSE)</f>
        <v>schools, bar/restaurants, non essential businesses closed</v>
      </c>
      <c r="E489" s="7">
        <f ca="1">VLOOKUP($A489,npiportfolio!$A$1:$I$100,4,FALSE)*RAND()*10</f>
        <v>28.270925365191975</v>
      </c>
      <c r="F489" s="7">
        <f ca="1">VLOOKUP($A489,npiportfolio!$A$1:$I$100,4,FALSE)*RAND()*10</f>
        <v>3.8501020383857734</v>
      </c>
      <c r="G489" s="7">
        <f ca="1">VLOOKUP($A489,npiportfolio!$A$1:$I$100,4,FALSE)*RAND()*10</f>
        <v>11.637227242479655</v>
      </c>
    </row>
    <row r="490" spans="1:7" x14ac:dyDescent="0.25">
      <c r="A490">
        <v>5</v>
      </c>
      <c r="B490" t="s">
        <v>849</v>
      </c>
      <c r="C490">
        <v>15</v>
      </c>
      <c r="D490" t="str">
        <f>VLOOKUP(A490,npiportfolio!$A$1:$B$100,2,FALSE)</f>
        <v>schools, bar/restaurants, non essential businesses closed, quarantine for most vulnerable</v>
      </c>
      <c r="E490" s="7">
        <f ca="1">VLOOKUP($A490,npiportfolio!$A$1:$I$100,4,FALSE)*RAND()*10</f>
        <v>28.081594019323788</v>
      </c>
      <c r="F490" s="7">
        <f ca="1">VLOOKUP($A490,npiportfolio!$A$1:$I$100,4,FALSE)*RAND()*10</f>
        <v>5.8612641640158225</v>
      </c>
      <c r="G490" s="7">
        <f ca="1">VLOOKUP($A490,npiportfolio!$A$1:$I$100,4,FALSE)*RAND()*10</f>
        <v>13.530703114092667</v>
      </c>
    </row>
    <row r="491" spans="1:7" x14ac:dyDescent="0.25">
      <c r="A491">
        <v>6</v>
      </c>
      <c r="B491" t="s">
        <v>849</v>
      </c>
      <c r="C491">
        <v>15</v>
      </c>
      <c r="D491" t="str">
        <f>VLOOKUP(A491,npiportfolio!$A$1:$B$100,2,FALSE)</f>
        <v>schools, bar/restaurants, non essential businesses closed, quarantine for all</v>
      </c>
      <c r="E491" s="7">
        <f ca="1">VLOOKUP($A491,npiportfolio!$A$1:$I$100,4,FALSE)*RAND()*10</f>
        <v>7.5097131090489766</v>
      </c>
      <c r="F491" s="7">
        <f ca="1">VLOOKUP($A491,npiportfolio!$A$1:$I$100,4,FALSE)*RAND()*10</f>
        <v>15.794198970860162</v>
      </c>
      <c r="G491" s="7">
        <f ca="1">VLOOKUP($A491,npiportfolio!$A$1:$I$100,4,FALSE)*RAND()*10</f>
        <v>17.774392393782289</v>
      </c>
    </row>
    <row r="492" spans="1:7" x14ac:dyDescent="0.25">
      <c r="A492">
        <v>7</v>
      </c>
      <c r="B492" t="s">
        <v>849</v>
      </c>
      <c r="C492">
        <v>15</v>
      </c>
      <c r="D492" t="str">
        <f>VLOOKUP(A492,npiportfolio!$A$1:$B$100,2,FALSE)</f>
        <v>new normal after schools closing</v>
      </c>
      <c r="E492" s="7">
        <f ca="1">VLOOKUP($A492,npiportfolio!$A$1:$I$100,4,FALSE)*RAND()*10</f>
        <v>8.2627905940701964</v>
      </c>
      <c r="F492" s="7">
        <f ca="1">VLOOKUP($A492,npiportfolio!$A$1:$I$100,4,FALSE)*RAND()*10</f>
        <v>0.22434203542792353</v>
      </c>
      <c r="G492" s="7">
        <f ca="1">VLOOKUP($A492,npiportfolio!$A$1:$I$100,4,FALSE)*RAND()*10</f>
        <v>6.9715401696512185</v>
      </c>
    </row>
    <row r="493" spans="1:7" x14ac:dyDescent="0.25">
      <c r="A493">
        <v>8</v>
      </c>
      <c r="B493" t="s">
        <v>849</v>
      </c>
      <c r="C493">
        <v>15</v>
      </c>
      <c r="D493" t="str">
        <f>VLOOKUP(A493,npiportfolio!$A$1:$B$100,2,FALSE)</f>
        <v>new normal after schools, bar/restaurants closed</v>
      </c>
      <c r="E493" s="7">
        <f ca="1">VLOOKUP($A493,npiportfolio!$A$1:$I$100,4,FALSE)*RAND()*10</f>
        <v>9.172435862477597</v>
      </c>
      <c r="F493" s="7">
        <f ca="1">VLOOKUP($A493,npiportfolio!$A$1:$I$100,4,FALSE)*RAND()*10</f>
        <v>1.5571263916611788</v>
      </c>
      <c r="G493" s="7">
        <f ca="1">VLOOKUP($A493,npiportfolio!$A$1:$I$100,4,FALSE)*RAND()*10</f>
        <v>2.0652952771919497</v>
      </c>
    </row>
    <row r="494" spans="1:7" x14ac:dyDescent="0.25">
      <c r="A494">
        <v>9</v>
      </c>
      <c r="B494" t="s">
        <v>849</v>
      </c>
      <c r="C494">
        <v>15</v>
      </c>
      <c r="D494" t="str">
        <f>VLOOKUP(A494,npiportfolio!$A$1:$B$100,2,FALSE)</f>
        <v>new normal after schools, bar/restaurants, non essential businesses closed</v>
      </c>
      <c r="E494" s="7">
        <f ca="1">VLOOKUP($A494,npiportfolio!$A$1:$I$100,4,FALSE)*RAND()*10</f>
        <v>27.657503552270079</v>
      </c>
      <c r="F494" s="7">
        <f ca="1">VLOOKUP($A494,npiportfolio!$A$1:$I$100,4,FALSE)*RAND()*10</f>
        <v>29.540190595913991</v>
      </c>
      <c r="G494" s="7">
        <f ca="1">VLOOKUP($A494,npiportfolio!$A$1:$I$100,4,FALSE)*RAND()*10</f>
        <v>6.9480490470970047E-2</v>
      </c>
    </row>
    <row r="495" spans="1:7" x14ac:dyDescent="0.25">
      <c r="A495">
        <v>10</v>
      </c>
      <c r="B495" t="s">
        <v>849</v>
      </c>
      <c r="C495">
        <v>15</v>
      </c>
      <c r="D495" t="str">
        <f>VLOOKUP(A495,npiportfolio!$A$1:$B$100,2,FALSE)</f>
        <v>new normal after schools, bar/restaurants, non essential businesses closed, quarantine for most vulnerable</v>
      </c>
      <c r="E495" s="7">
        <f ca="1">VLOOKUP($A495,npiportfolio!$A$1:$I$100,4,FALSE)*RAND()*10</f>
        <v>35.523304428742705</v>
      </c>
      <c r="F495" s="7">
        <f ca="1">VLOOKUP($A495,npiportfolio!$A$1:$I$100,4,FALSE)*RAND()*10</f>
        <v>21.265498145472105</v>
      </c>
      <c r="G495" s="7">
        <f ca="1">VLOOKUP($A495,npiportfolio!$A$1:$I$100,4,FALSE)*RAND()*10</f>
        <v>15.562734951415344</v>
      </c>
    </row>
    <row r="496" spans="1:7" x14ac:dyDescent="0.25">
      <c r="A496">
        <v>11</v>
      </c>
      <c r="B496" t="s">
        <v>849</v>
      </c>
      <c r="C496">
        <v>15</v>
      </c>
      <c r="D496" t="str">
        <f>VLOOKUP(A496,npiportfolio!$A$1:$B$100,2,FALSE)</f>
        <v>new normal after schools, bar/restaurants, non essential businesses closed, quarantine for all</v>
      </c>
      <c r="E496" s="7">
        <f ca="1">VLOOKUP($A496,npiportfolio!$A$1:$I$100,4,FALSE)*RAND()*10</f>
        <v>12.215667654865898</v>
      </c>
      <c r="F496" s="7">
        <f ca="1">VLOOKUP($A496,npiportfolio!$A$1:$I$100,4,FALSE)*RAND()*10</f>
        <v>23.244394296065146</v>
      </c>
      <c r="G496" s="7">
        <f ca="1">VLOOKUP($A496,npiportfolio!$A$1:$I$100,4,FALSE)*RAND()*10</f>
        <v>7.3766465470090417</v>
      </c>
    </row>
    <row r="497" spans="1:7" x14ac:dyDescent="0.25">
      <c r="A497">
        <v>1</v>
      </c>
      <c r="B497" t="s">
        <v>847</v>
      </c>
      <c r="C497">
        <v>16</v>
      </c>
      <c r="D497" t="str">
        <f>VLOOKUP(A497,npiportfolio!$A$1:$B$100,2,FALSE)</f>
        <v>no Interventions</v>
      </c>
      <c r="E497" s="7">
        <f ca="1">VLOOKUP($A497,npiportfolio!$A$1:$I$100,4,FALSE)*RAND()*10</f>
        <v>0</v>
      </c>
      <c r="F497" s="7">
        <f ca="1">VLOOKUP($A497,npiportfolio!$A$1:$I$100,4,FALSE)*RAND()*10</f>
        <v>0</v>
      </c>
      <c r="G497" s="7">
        <f ca="1">VLOOKUP($A497,npiportfolio!$A$1:$I$100,4,FALSE)*RAND()*10</f>
        <v>0</v>
      </c>
    </row>
    <row r="498" spans="1:7" x14ac:dyDescent="0.25">
      <c r="A498">
        <v>2</v>
      </c>
      <c r="B498" t="s">
        <v>847</v>
      </c>
      <c r="C498">
        <v>16</v>
      </c>
      <c r="D498" t="str">
        <f>VLOOKUP(A498,npiportfolio!$A$1:$B$100,2,FALSE)</f>
        <v>schools closing</v>
      </c>
      <c r="E498" s="7">
        <f ca="1">VLOOKUP($A498,npiportfolio!$A$1:$I$100,4,FALSE)*RAND()*10</f>
        <v>8.893353461671845</v>
      </c>
      <c r="F498" s="7">
        <f ca="1">VLOOKUP($A498,npiportfolio!$A$1:$I$100,4,FALSE)*RAND()*10</f>
        <v>2.77661903387762</v>
      </c>
      <c r="G498" s="7">
        <f ca="1">VLOOKUP($A498,npiportfolio!$A$1:$I$100,4,FALSE)*RAND()*10</f>
        <v>5.7955330824240878</v>
      </c>
    </row>
    <row r="499" spans="1:7" x14ac:dyDescent="0.25">
      <c r="A499">
        <v>3</v>
      </c>
      <c r="B499" t="s">
        <v>847</v>
      </c>
      <c r="C499">
        <v>16</v>
      </c>
      <c r="D499" t="str">
        <f>VLOOKUP(A499,npiportfolio!$A$1:$B$100,2,FALSE)</f>
        <v>schools, bar/restaurants closed</v>
      </c>
      <c r="E499" s="7">
        <f ca="1">VLOOKUP($A499,npiportfolio!$A$1:$I$100,4,FALSE)*RAND()*10</f>
        <v>9.2425258398941637</v>
      </c>
      <c r="F499" s="7">
        <f ca="1">VLOOKUP($A499,npiportfolio!$A$1:$I$100,4,FALSE)*RAND()*10</f>
        <v>12.832815358957518</v>
      </c>
      <c r="G499" s="7">
        <f ca="1">VLOOKUP($A499,npiportfolio!$A$1:$I$100,4,FALSE)*RAND()*10</f>
        <v>3.3335878507189465</v>
      </c>
    </row>
    <row r="500" spans="1:7" x14ac:dyDescent="0.25">
      <c r="A500">
        <v>4</v>
      </c>
      <c r="B500" t="s">
        <v>847</v>
      </c>
      <c r="C500">
        <v>16</v>
      </c>
      <c r="D500" t="str">
        <f>VLOOKUP(A500,npiportfolio!$A$1:$B$100,2,FALSE)</f>
        <v>schools, bar/restaurants, non essential businesses closed</v>
      </c>
      <c r="E500" s="7">
        <f ca="1">VLOOKUP($A500,npiportfolio!$A$1:$I$100,4,FALSE)*RAND()*10</f>
        <v>15.801698124792047</v>
      </c>
      <c r="F500" s="7">
        <f ca="1">VLOOKUP($A500,npiportfolio!$A$1:$I$100,4,FALSE)*RAND()*10</f>
        <v>9.5802032937962878</v>
      </c>
      <c r="G500" s="7">
        <f ca="1">VLOOKUP($A500,npiportfolio!$A$1:$I$100,4,FALSE)*RAND()*10</f>
        <v>5.7963947478173852</v>
      </c>
    </row>
    <row r="501" spans="1:7" x14ac:dyDescent="0.25">
      <c r="A501">
        <v>5</v>
      </c>
      <c r="B501" t="s">
        <v>847</v>
      </c>
      <c r="C501">
        <v>16</v>
      </c>
      <c r="D501" t="str">
        <f>VLOOKUP(A501,npiportfolio!$A$1:$B$100,2,FALSE)</f>
        <v>schools, bar/restaurants, non essential businesses closed, quarantine for most vulnerable</v>
      </c>
      <c r="E501" s="7">
        <f ca="1">VLOOKUP($A501,npiportfolio!$A$1:$I$100,4,FALSE)*RAND()*10</f>
        <v>22.726237787843232</v>
      </c>
      <c r="F501" s="7">
        <f ca="1">VLOOKUP($A501,npiportfolio!$A$1:$I$100,4,FALSE)*RAND()*10</f>
        <v>17.304799298875263</v>
      </c>
      <c r="G501" s="7">
        <f ca="1">VLOOKUP($A501,npiportfolio!$A$1:$I$100,4,FALSE)*RAND()*10</f>
        <v>12.862483022761474</v>
      </c>
    </row>
    <row r="502" spans="1:7" x14ac:dyDescent="0.25">
      <c r="A502">
        <v>6</v>
      </c>
      <c r="B502" t="s">
        <v>847</v>
      </c>
      <c r="C502">
        <v>16</v>
      </c>
      <c r="D502" t="str">
        <f>VLOOKUP(A502,npiportfolio!$A$1:$B$100,2,FALSE)</f>
        <v>schools, bar/restaurants, non essential businesses closed, quarantine for all</v>
      </c>
      <c r="E502" s="7">
        <f ca="1">VLOOKUP($A502,npiportfolio!$A$1:$I$100,4,FALSE)*RAND()*10</f>
        <v>32.891351404732092</v>
      </c>
      <c r="F502" s="7">
        <f ca="1">VLOOKUP($A502,npiportfolio!$A$1:$I$100,4,FALSE)*RAND()*10</f>
        <v>31.940995205146674</v>
      </c>
      <c r="G502" s="7">
        <f ca="1">VLOOKUP($A502,npiportfolio!$A$1:$I$100,4,FALSE)*RAND()*10</f>
        <v>6.6400202290603119</v>
      </c>
    </row>
    <row r="503" spans="1:7" x14ac:dyDescent="0.25">
      <c r="A503">
        <v>7</v>
      </c>
      <c r="B503" t="s">
        <v>847</v>
      </c>
      <c r="C503">
        <v>16</v>
      </c>
      <c r="D503" t="str">
        <f>VLOOKUP(A503,npiportfolio!$A$1:$B$100,2,FALSE)</f>
        <v>new normal after schools closing</v>
      </c>
      <c r="E503" s="7">
        <f ca="1">VLOOKUP($A503,npiportfolio!$A$1:$I$100,4,FALSE)*RAND()*10</f>
        <v>9.7024022093081861</v>
      </c>
      <c r="F503" s="7">
        <f ca="1">VLOOKUP($A503,npiportfolio!$A$1:$I$100,4,FALSE)*RAND()*10</f>
        <v>4.2934746445524699</v>
      </c>
      <c r="G503" s="7">
        <f ca="1">VLOOKUP($A503,npiportfolio!$A$1:$I$100,4,FALSE)*RAND()*10</f>
        <v>6.0038910443834625</v>
      </c>
    </row>
    <row r="504" spans="1:7" x14ac:dyDescent="0.25">
      <c r="A504">
        <v>8</v>
      </c>
      <c r="B504" t="s">
        <v>847</v>
      </c>
      <c r="C504">
        <v>16</v>
      </c>
      <c r="D504" t="str">
        <f>VLOOKUP(A504,npiportfolio!$A$1:$B$100,2,FALSE)</f>
        <v>new normal after schools, bar/restaurants closed</v>
      </c>
      <c r="E504" s="7">
        <f ca="1">VLOOKUP($A504,npiportfolio!$A$1:$I$100,4,FALSE)*RAND()*10</f>
        <v>18.972870907442484</v>
      </c>
      <c r="F504" s="7">
        <f ca="1">VLOOKUP($A504,npiportfolio!$A$1:$I$100,4,FALSE)*RAND()*10</f>
        <v>10.38593846817156</v>
      </c>
      <c r="G504" s="7">
        <f ca="1">VLOOKUP($A504,npiportfolio!$A$1:$I$100,4,FALSE)*RAND()*10</f>
        <v>6.7668425292483807</v>
      </c>
    </row>
    <row r="505" spans="1:7" x14ac:dyDescent="0.25">
      <c r="A505">
        <v>9</v>
      </c>
      <c r="B505" t="s">
        <v>847</v>
      </c>
      <c r="C505">
        <v>16</v>
      </c>
      <c r="D505" t="str">
        <f>VLOOKUP(A505,npiportfolio!$A$1:$B$100,2,FALSE)</f>
        <v>new normal after schools, bar/restaurants, non essential businesses closed</v>
      </c>
      <c r="E505" s="7">
        <f ca="1">VLOOKUP($A505,npiportfolio!$A$1:$I$100,4,FALSE)*RAND()*10</f>
        <v>21.687987067268665</v>
      </c>
      <c r="F505" s="7">
        <f ca="1">VLOOKUP($A505,npiportfolio!$A$1:$I$100,4,FALSE)*RAND()*10</f>
        <v>6.9533663207954843</v>
      </c>
      <c r="G505" s="7">
        <f ca="1">VLOOKUP($A505,npiportfolio!$A$1:$I$100,4,FALSE)*RAND()*10</f>
        <v>0.37668165784709995</v>
      </c>
    </row>
    <row r="506" spans="1:7" x14ac:dyDescent="0.25">
      <c r="A506">
        <v>10</v>
      </c>
      <c r="B506" t="s">
        <v>847</v>
      </c>
      <c r="C506">
        <v>16</v>
      </c>
      <c r="D506" t="str">
        <f>VLOOKUP(A506,npiportfolio!$A$1:$B$100,2,FALSE)</f>
        <v>new normal after schools, bar/restaurants, non essential businesses closed, quarantine for most vulnerable</v>
      </c>
      <c r="E506" s="7">
        <f ca="1">VLOOKUP($A506,npiportfolio!$A$1:$I$100,4,FALSE)*RAND()*10</f>
        <v>36.531558484603494</v>
      </c>
      <c r="F506" s="7">
        <f ca="1">VLOOKUP($A506,npiportfolio!$A$1:$I$100,4,FALSE)*RAND()*10</f>
        <v>23.369373351135039</v>
      </c>
      <c r="G506" s="7">
        <f ca="1">VLOOKUP($A506,npiportfolio!$A$1:$I$100,4,FALSE)*RAND()*10</f>
        <v>13.260436888076011</v>
      </c>
    </row>
    <row r="507" spans="1:7" x14ac:dyDescent="0.25">
      <c r="A507">
        <v>11</v>
      </c>
      <c r="B507" t="s">
        <v>847</v>
      </c>
      <c r="C507">
        <v>16</v>
      </c>
      <c r="D507" t="str">
        <f>VLOOKUP(A507,npiportfolio!$A$1:$B$100,2,FALSE)</f>
        <v>new normal after schools, bar/restaurants, non essential businesses closed, quarantine for all</v>
      </c>
      <c r="E507" s="7">
        <f ca="1">VLOOKUP($A507,npiportfolio!$A$1:$I$100,4,FALSE)*RAND()*10</f>
        <v>30.747175109922608</v>
      </c>
      <c r="F507" s="7">
        <f ca="1">VLOOKUP($A507,npiportfolio!$A$1:$I$100,4,FALSE)*RAND()*10</f>
        <v>10.263013461436998</v>
      </c>
      <c r="G507" s="7">
        <f ca="1">VLOOKUP($A507,npiportfolio!$A$1:$I$100,4,FALSE)*RAND()*10</f>
        <v>7.9480915727591137</v>
      </c>
    </row>
    <row r="508" spans="1:7" x14ac:dyDescent="0.25">
      <c r="A508">
        <v>1</v>
      </c>
      <c r="B508" t="s">
        <v>848</v>
      </c>
      <c r="C508">
        <v>16</v>
      </c>
      <c r="D508" t="str">
        <f>VLOOKUP(A508,npiportfolio!$A$1:$B$100,2,FALSE)</f>
        <v>no Interventions</v>
      </c>
      <c r="E508" s="7">
        <f ca="1">VLOOKUP($A508,npiportfolio!$A$1:$I$100,4,FALSE)*RAND()*10</f>
        <v>0</v>
      </c>
      <c r="F508" s="7">
        <f ca="1">VLOOKUP($A508,npiportfolio!$A$1:$I$100,4,FALSE)*RAND()*10</f>
        <v>0</v>
      </c>
      <c r="G508" s="7">
        <f ca="1">VLOOKUP($A508,npiportfolio!$A$1:$I$100,4,FALSE)*RAND()*10</f>
        <v>0</v>
      </c>
    </row>
    <row r="509" spans="1:7" x14ac:dyDescent="0.25">
      <c r="A509">
        <v>2</v>
      </c>
      <c r="B509" t="s">
        <v>848</v>
      </c>
      <c r="C509">
        <v>16</v>
      </c>
      <c r="D509" t="str">
        <f>VLOOKUP(A509,npiportfolio!$A$1:$B$100,2,FALSE)</f>
        <v>schools closing</v>
      </c>
      <c r="E509" s="7">
        <f ca="1">VLOOKUP($A509,npiportfolio!$A$1:$I$100,4,FALSE)*RAND()*10</f>
        <v>8.6034736089493276</v>
      </c>
      <c r="F509" s="7">
        <f ca="1">VLOOKUP($A509,npiportfolio!$A$1:$I$100,4,FALSE)*RAND()*10</f>
        <v>8.204115981350764</v>
      </c>
      <c r="G509" s="7">
        <f ca="1">VLOOKUP($A509,npiportfolio!$A$1:$I$100,4,FALSE)*RAND()*10</f>
        <v>0.13361421189044154</v>
      </c>
    </row>
    <row r="510" spans="1:7" x14ac:dyDescent="0.25">
      <c r="A510">
        <v>3</v>
      </c>
      <c r="B510" t="s">
        <v>848</v>
      </c>
      <c r="C510">
        <v>16</v>
      </c>
      <c r="D510" t="str">
        <f>VLOOKUP(A510,npiportfolio!$A$1:$B$100,2,FALSE)</f>
        <v>schools, bar/restaurants closed</v>
      </c>
      <c r="E510" s="7">
        <f ca="1">VLOOKUP($A510,npiportfolio!$A$1:$I$100,4,FALSE)*RAND()*10</f>
        <v>19.903508937160151</v>
      </c>
      <c r="F510" s="7">
        <f ca="1">VLOOKUP($A510,npiportfolio!$A$1:$I$100,4,FALSE)*RAND()*10</f>
        <v>10.541686412824019</v>
      </c>
      <c r="G510" s="7">
        <f ca="1">VLOOKUP($A510,npiportfolio!$A$1:$I$100,4,FALSE)*RAND()*10</f>
        <v>17.214024087634453</v>
      </c>
    </row>
    <row r="511" spans="1:7" x14ac:dyDescent="0.25">
      <c r="A511">
        <v>4</v>
      </c>
      <c r="B511" t="s">
        <v>848</v>
      </c>
      <c r="C511">
        <v>16</v>
      </c>
      <c r="D511" t="str">
        <f>VLOOKUP(A511,npiportfolio!$A$1:$B$100,2,FALSE)</f>
        <v>schools, bar/restaurants, non essential businesses closed</v>
      </c>
      <c r="E511" s="7">
        <f ca="1">VLOOKUP($A511,npiportfolio!$A$1:$I$100,4,FALSE)*RAND()*10</f>
        <v>25.019495130410029</v>
      </c>
      <c r="F511" s="7">
        <f ca="1">VLOOKUP($A511,npiportfolio!$A$1:$I$100,4,FALSE)*RAND()*10</f>
        <v>1.5755547322624752</v>
      </c>
      <c r="G511" s="7">
        <f ca="1">VLOOKUP($A511,npiportfolio!$A$1:$I$100,4,FALSE)*RAND()*10</f>
        <v>17.273887904920723</v>
      </c>
    </row>
    <row r="512" spans="1:7" x14ac:dyDescent="0.25">
      <c r="A512">
        <v>5</v>
      </c>
      <c r="B512" t="s">
        <v>848</v>
      </c>
      <c r="C512">
        <v>16</v>
      </c>
      <c r="D512" t="str">
        <f>VLOOKUP(A512,npiportfolio!$A$1:$B$100,2,FALSE)</f>
        <v>schools, bar/restaurants, non essential businesses closed, quarantine for most vulnerable</v>
      </c>
      <c r="E512" s="7">
        <f ca="1">VLOOKUP($A512,npiportfolio!$A$1:$I$100,4,FALSE)*RAND()*10</f>
        <v>30.014115447145034</v>
      </c>
      <c r="F512" s="7">
        <f ca="1">VLOOKUP($A512,npiportfolio!$A$1:$I$100,4,FALSE)*RAND()*10</f>
        <v>23.286728129723699</v>
      </c>
      <c r="G512" s="7">
        <f ca="1">VLOOKUP($A512,npiportfolio!$A$1:$I$100,4,FALSE)*RAND()*10</f>
        <v>18.530568007438241</v>
      </c>
    </row>
    <row r="513" spans="1:7" x14ac:dyDescent="0.25">
      <c r="A513">
        <v>6</v>
      </c>
      <c r="B513" t="s">
        <v>848</v>
      </c>
      <c r="C513">
        <v>16</v>
      </c>
      <c r="D513" t="str">
        <f>VLOOKUP(A513,npiportfolio!$A$1:$B$100,2,FALSE)</f>
        <v>schools, bar/restaurants, non essential businesses closed, quarantine for all</v>
      </c>
      <c r="E513" s="7">
        <f ca="1">VLOOKUP($A513,npiportfolio!$A$1:$I$100,4,FALSE)*RAND()*10</f>
        <v>34.973417508867911</v>
      </c>
      <c r="F513" s="7">
        <f ca="1">VLOOKUP($A513,npiportfolio!$A$1:$I$100,4,FALSE)*RAND()*10</f>
        <v>38.264334963248778</v>
      </c>
      <c r="G513" s="7">
        <f ca="1">VLOOKUP($A513,npiportfolio!$A$1:$I$100,4,FALSE)*RAND()*10</f>
        <v>13.332255135562004</v>
      </c>
    </row>
    <row r="514" spans="1:7" x14ac:dyDescent="0.25">
      <c r="A514">
        <v>7</v>
      </c>
      <c r="B514" t="s">
        <v>848</v>
      </c>
      <c r="C514">
        <v>16</v>
      </c>
      <c r="D514" t="str">
        <f>VLOOKUP(A514,npiportfolio!$A$1:$B$100,2,FALSE)</f>
        <v>new normal after schools closing</v>
      </c>
      <c r="E514" s="7">
        <f ca="1">VLOOKUP($A514,npiportfolio!$A$1:$I$100,4,FALSE)*RAND()*10</f>
        <v>5.211752868646311</v>
      </c>
      <c r="F514" s="7">
        <f ca="1">VLOOKUP($A514,npiportfolio!$A$1:$I$100,4,FALSE)*RAND()*10</f>
        <v>3.1822728984323567</v>
      </c>
      <c r="G514" s="7">
        <f ca="1">VLOOKUP($A514,npiportfolio!$A$1:$I$100,4,FALSE)*RAND()*10</f>
        <v>3.062215339682457</v>
      </c>
    </row>
    <row r="515" spans="1:7" x14ac:dyDescent="0.25">
      <c r="A515">
        <v>8</v>
      </c>
      <c r="B515" t="s">
        <v>848</v>
      </c>
      <c r="C515">
        <v>16</v>
      </c>
      <c r="D515" t="str">
        <f>VLOOKUP(A515,npiportfolio!$A$1:$B$100,2,FALSE)</f>
        <v>new normal after schools, bar/restaurants closed</v>
      </c>
      <c r="E515" s="7">
        <f ca="1">VLOOKUP($A515,npiportfolio!$A$1:$I$100,4,FALSE)*RAND()*10</f>
        <v>17.183804362913961</v>
      </c>
      <c r="F515" s="7">
        <f ca="1">VLOOKUP($A515,npiportfolio!$A$1:$I$100,4,FALSE)*RAND()*10</f>
        <v>4.5570577482451764</v>
      </c>
      <c r="G515" s="7">
        <f ca="1">VLOOKUP($A515,npiportfolio!$A$1:$I$100,4,FALSE)*RAND()*10</f>
        <v>3.021004712290869</v>
      </c>
    </row>
    <row r="516" spans="1:7" x14ac:dyDescent="0.25">
      <c r="A516">
        <v>9</v>
      </c>
      <c r="B516" t="s">
        <v>848</v>
      </c>
      <c r="C516">
        <v>16</v>
      </c>
      <c r="D516" t="str">
        <f>VLOOKUP(A516,npiportfolio!$A$1:$B$100,2,FALSE)</f>
        <v>new normal after schools, bar/restaurants, non essential businesses closed</v>
      </c>
      <c r="E516" s="7">
        <f ca="1">VLOOKUP($A516,npiportfolio!$A$1:$I$100,4,FALSE)*RAND()*10</f>
        <v>16.176821525677596</v>
      </c>
      <c r="F516" s="7">
        <f ca="1">VLOOKUP($A516,npiportfolio!$A$1:$I$100,4,FALSE)*RAND()*10</f>
        <v>26.410670020296013</v>
      </c>
      <c r="G516" s="7">
        <f ca="1">VLOOKUP($A516,npiportfolio!$A$1:$I$100,4,FALSE)*RAND()*10</f>
        <v>3.4672683306818253</v>
      </c>
    </row>
    <row r="517" spans="1:7" x14ac:dyDescent="0.25">
      <c r="A517">
        <v>10</v>
      </c>
      <c r="B517" t="s">
        <v>848</v>
      </c>
      <c r="C517">
        <v>16</v>
      </c>
      <c r="D517" t="str">
        <f>VLOOKUP(A517,npiportfolio!$A$1:$B$100,2,FALSE)</f>
        <v>new normal after schools, bar/restaurants, non essential businesses closed, quarantine for most vulnerable</v>
      </c>
      <c r="E517" s="7">
        <f ca="1">VLOOKUP($A517,npiportfolio!$A$1:$I$100,4,FALSE)*RAND()*10</f>
        <v>21.486958334031012</v>
      </c>
      <c r="F517" s="7">
        <f ca="1">VLOOKUP($A517,npiportfolio!$A$1:$I$100,4,FALSE)*RAND()*10</f>
        <v>33.54063650995375</v>
      </c>
      <c r="G517" s="7">
        <f ca="1">VLOOKUP($A517,npiportfolio!$A$1:$I$100,4,FALSE)*RAND()*10</f>
        <v>18.869310957877126</v>
      </c>
    </row>
    <row r="518" spans="1:7" x14ac:dyDescent="0.25">
      <c r="A518">
        <v>11</v>
      </c>
      <c r="B518" t="s">
        <v>848</v>
      </c>
      <c r="C518">
        <v>16</v>
      </c>
      <c r="D518" t="str">
        <f>VLOOKUP(A518,npiportfolio!$A$1:$B$100,2,FALSE)</f>
        <v>new normal after schools, bar/restaurants, non essential businesses closed, quarantine for all</v>
      </c>
      <c r="E518" s="7">
        <f ca="1">VLOOKUP($A518,npiportfolio!$A$1:$I$100,4,FALSE)*RAND()*10</f>
        <v>27.103509467402667</v>
      </c>
      <c r="F518" s="7">
        <f ca="1">VLOOKUP($A518,npiportfolio!$A$1:$I$100,4,FALSE)*RAND()*10</f>
        <v>33.520717467282509</v>
      </c>
      <c r="G518" s="7">
        <f ca="1">VLOOKUP($A518,npiportfolio!$A$1:$I$100,4,FALSE)*RAND()*10</f>
        <v>33.326348643939482</v>
      </c>
    </row>
    <row r="519" spans="1:7" x14ac:dyDescent="0.25">
      <c r="A519">
        <v>1</v>
      </c>
      <c r="B519" t="s">
        <v>849</v>
      </c>
      <c r="C519">
        <v>16</v>
      </c>
      <c r="D519" t="str">
        <f>VLOOKUP(A519,npiportfolio!$A$1:$B$100,2,FALSE)</f>
        <v>no Interventions</v>
      </c>
      <c r="E519" s="7">
        <f ca="1">VLOOKUP($A519,npiportfolio!$A$1:$I$100,4,FALSE)*RAND()*10</f>
        <v>0</v>
      </c>
      <c r="F519" s="7">
        <f ca="1">VLOOKUP($A519,npiportfolio!$A$1:$I$100,4,FALSE)*RAND()*10</f>
        <v>0</v>
      </c>
      <c r="G519" s="7">
        <f ca="1">VLOOKUP($A519,npiportfolio!$A$1:$I$100,4,FALSE)*RAND()*10</f>
        <v>0</v>
      </c>
    </row>
    <row r="520" spans="1:7" x14ac:dyDescent="0.25">
      <c r="A520">
        <v>2</v>
      </c>
      <c r="B520" t="s">
        <v>849</v>
      </c>
      <c r="C520">
        <v>16</v>
      </c>
      <c r="D520" t="str">
        <f>VLOOKUP(A520,npiportfolio!$A$1:$B$100,2,FALSE)</f>
        <v>schools closing</v>
      </c>
      <c r="E520" s="7">
        <f ca="1">VLOOKUP($A520,npiportfolio!$A$1:$I$100,4,FALSE)*RAND()*10</f>
        <v>0.9299166377840673</v>
      </c>
      <c r="F520" s="7">
        <f ca="1">VLOOKUP($A520,npiportfolio!$A$1:$I$100,4,FALSE)*RAND()*10</f>
        <v>9.0615159594550381</v>
      </c>
      <c r="G520" s="7">
        <f ca="1">VLOOKUP($A520,npiportfolio!$A$1:$I$100,4,FALSE)*RAND()*10</f>
        <v>1.2088263654511766</v>
      </c>
    </row>
    <row r="521" spans="1:7" x14ac:dyDescent="0.25">
      <c r="A521">
        <v>3</v>
      </c>
      <c r="B521" t="s">
        <v>849</v>
      </c>
      <c r="C521">
        <v>16</v>
      </c>
      <c r="D521" t="str">
        <f>VLOOKUP(A521,npiportfolio!$A$1:$B$100,2,FALSE)</f>
        <v>schools, bar/restaurants closed</v>
      </c>
      <c r="E521" s="7">
        <f ca="1">VLOOKUP($A521,npiportfolio!$A$1:$I$100,4,FALSE)*RAND()*10</f>
        <v>14.416288326245947</v>
      </c>
      <c r="F521" s="7">
        <f ca="1">VLOOKUP($A521,npiportfolio!$A$1:$I$100,4,FALSE)*RAND()*10</f>
        <v>15.382297904497914</v>
      </c>
      <c r="G521" s="7">
        <f ca="1">VLOOKUP($A521,npiportfolio!$A$1:$I$100,4,FALSE)*RAND()*10</f>
        <v>6.434062616621441</v>
      </c>
    </row>
    <row r="522" spans="1:7" x14ac:dyDescent="0.25">
      <c r="A522">
        <v>4</v>
      </c>
      <c r="B522" t="s">
        <v>849</v>
      </c>
      <c r="C522">
        <v>16</v>
      </c>
      <c r="D522" t="str">
        <f>VLOOKUP(A522,npiportfolio!$A$1:$B$100,2,FALSE)</f>
        <v>schools, bar/restaurants, non essential businesses closed</v>
      </c>
      <c r="E522" s="7">
        <f ca="1">VLOOKUP($A522,npiportfolio!$A$1:$I$100,4,FALSE)*RAND()*10</f>
        <v>1.276761243280834</v>
      </c>
      <c r="F522" s="7">
        <f ca="1">VLOOKUP($A522,npiportfolio!$A$1:$I$100,4,FALSE)*RAND()*10</f>
        <v>4.9802009082927503</v>
      </c>
      <c r="G522" s="7">
        <f ca="1">VLOOKUP($A522,npiportfolio!$A$1:$I$100,4,FALSE)*RAND()*10</f>
        <v>21.13895100488477</v>
      </c>
    </row>
    <row r="523" spans="1:7" x14ac:dyDescent="0.25">
      <c r="A523">
        <v>5</v>
      </c>
      <c r="B523" t="s">
        <v>849</v>
      </c>
      <c r="C523">
        <v>16</v>
      </c>
      <c r="D523" t="str">
        <f>VLOOKUP(A523,npiportfolio!$A$1:$B$100,2,FALSE)</f>
        <v>schools, bar/restaurants, non essential businesses closed, quarantine for most vulnerable</v>
      </c>
      <c r="E523" s="7">
        <f ca="1">VLOOKUP($A523,npiportfolio!$A$1:$I$100,4,FALSE)*RAND()*10</f>
        <v>1.7270751080748781</v>
      </c>
      <c r="F523" s="7">
        <f ca="1">VLOOKUP($A523,npiportfolio!$A$1:$I$100,4,FALSE)*RAND()*10</f>
        <v>23.545686509969073</v>
      </c>
      <c r="G523" s="7">
        <f ca="1">VLOOKUP($A523,npiportfolio!$A$1:$I$100,4,FALSE)*RAND()*10</f>
        <v>13.549116022478241</v>
      </c>
    </row>
    <row r="524" spans="1:7" x14ac:dyDescent="0.25">
      <c r="A524">
        <v>6</v>
      </c>
      <c r="B524" t="s">
        <v>849</v>
      </c>
      <c r="C524">
        <v>16</v>
      </c>
      <c r="D524" t="str">
        <f>VLOOKUP(A524,npiportfolio!$A$1:$B$100,2,FALSE)</f>
        <v>schools, bar/restaurants, non essential businesses closed, quarantine for all</v>
      </c>
      <c r="E524" s="7">
        <f ca="1">VLOOKUP($A524,npiportfolio!$A$1:$I$100,4,FALSE)*RAND()*10</f>
        <v>23.520353268548739</v>
      </c>
      <c r="F524" s="7">
        <f ca="1">VLOOKUP($A524,npiportfolio!$A$1:$I$100,4,FALSE)*RAND()*10</f>
        <v>45.640000961531456</v>
      </c>
      <c r="G524" s="7">
        <f ca="1">VLOOKUP($A524,npiportfolio!$A$1:$I$100,4,FALSE)*RAND()*10</f>
        <v>49.256973953865753</v>
      </c>
    </row>
    <row r="525" spans="1:7" x14ac:dyDescent="0.25">
      <c r="A525">
        <v>7</v>
      </c>
      <c r="B525" t="s">
        <v>849</v>
      </c>
      <c r="C525">
        <v>16</v>
      </c>
      <c r="D525" t="str">
        <f>VLOOKUP(A525,npiportfolio!$A$1:$B$100,2,FALSE)</f>
        <v>new normal after schools closing</v>
      </c>
      <c r="E525" s="7">
        <f ca="1">VLOOKUP($A525,npiportfolio!$A$1:$I$100,4,FALSE)*RAND()*10</f>
        <v>1.7526963991660549</v>
      </c>
      <c r="F525" s="7">
        <f ca="1">VLOOKUP($A525,npiportfolio!$A$1:$I$100,4,FALSE)*RAND()*10</f>
        <v>6.9771821381201136</v>
      </c>
      <c r="G525" s="7">
        <f ca="1">VLOOKUP($A525,npiportfolio!$A$1:$I$100,4,FALSE)*RAND()*10</f>
        <v>3.8119605670085299</v>
      </c>
    </row>
    <row r="526" spans="1:7" x14ac:dyDescent="0.25">
      <c r="A526">
        <v>8</v>
      </c>
      <c r="B526" t="s">
        <v>849</v>
      </c>
      <c r="C526">
        <v>16</v>
      </c>
      <c r="D526" t="str">
        <f>VLOOKUP(A526,npiportfolio!$A$1:$B$100,2,FALSE)</f>
        <v>new normal after schools, bar/restaurants closed</v>
      </c>
      <c r="E526" s="7">
        <f ca="1">VLOOKUP($A526,npiportfolio!$A$1:$I$100,4,FALSE)*RAND()*10</f>
        <v>6.5862735075731464</v>
      </c>
      <c r="F526" s="7">
        <f ca="1">VLOOKUP($A526,npiportfolio!$A$1:$I$100,4,FALSE)*RAND()*10</f>
        <v>9.1502776390662337</v>
      </c>
      <c r="G526" s="7">
        <f ca="1">VLOOKUP($A526,npiportfolio!$A$1:$I$100,4,FALSE)*RAND()*10</f>
        <v>7.6547826763735589</v>
      </c>
    </row>
    <row r="527" spans="1:7" x14ac:dyDescent="0.25">
      <c r="A527">
        <v>9</v>
      </c>
      <c r="B527" t="s">
        <v>849</v>
      </c>
      <c r="C527">
        <v>16</v>
      </c>
      <c r="D527" t="str">
        <f>VLOOKUP(A527,npiportfolio!$A$1:$B$100,2,FALSE)</f>
        <v>new normal after schools, bar/restaurants, non essential businesses closed</v>
      </c>
      <c r="E527" s="7">
        <f ca="1">VLOOKUP($A527,npiportfolio!$A$1:$I$100,4,FALSE)*RAND()*10</f>
        <v>26.286097617490128</v>
      </c>
      <c r="F527" s="7">
        <f ca="1">VLOOKUP($A527,npiportfolio!$A$1:$I$100,4,FALSE)*RAND()*10</f>
        <v>19.932779943436007</v>
      </c>
      <c r="G527" s="7">
        <f ca="1">VLOOKUP($A527,npiportfolio!$A$1:$I$100,4,FALSE)*RAND()*10</f>
        <v>14.098846033736132</v>
      </c>
    </row>
    <row r="528" spans="1:7" x14ac:dyDescent="0.25">
      <c r="A528">
        <v>10</v>
      </c>
      <c r="B528" t="s">
        <v>849</v>
      </c>
      <c r="C528">
        <v>16</v>
      </c>
      <c r="D528" t="str">
        <f>VLOOKUP(A528,npiportfolio!$A$1:$B$100,2,FALSE)</f>
        <v>new normal after schools, bar/restaurants, non essential businesses closed, quarantine for most vulnerable</v>
      </c>
      <c r="E528" s="7">
        <f ca="1">VLOOKUP($A528,npiportfolio!$A$1:$I$100,4,FALSE)*RAND()*10</f>
        <v>19.666631833938013</v>
      </c>
      <c r="F528" s="7">
        <f ca="1">VLOOKUP($A528,npiportfolio!$A$1:$I$100,4,FALSE)*RAND()*10</f>
        <v>17.48191207408388</v>
      </c>
      <c r="G528" s="7">
        <f ca="1">VLOOKUP($A528,npiportfolio!$A$1:$I$100,4,FALSE)*RAND()*10</f>
        <v>22.270909049663381</v>
      </c>
    </row>
    <row r="529" spans="1:7" x14ac:dyDescent="0.25">
      <c r="A529">
        <v>11</v>
      </c>
      <c r="B529" t="s">
        <v>849</v>
      </c>
      <c r="C529">
        <v>16</v>
      </c>
      <c r="D529" t="str">
        <f>VLOOKUP(A529,npiportfolio!$A$1:$B$100,2,FALSE)</f>
        <v>new normal after schools, bar/restaurants, non essential businesses closed, quarantine for all</v>
      </c>
      <c r="E529" s="7">
        <f ca="1">VLOOKUP($A529,npiportfolio!$A$1:$I$100,4,FALSE)*RAND()*10</f>
        <v>7.2909485181426259</v>
      </c>
      <c r="F529" s="7">
        <f ca="1">VLOOKUP($A529,npiportfolio!$A$1:$I$100,4,FALSE)*RAND()*10</f>
        <v>14.97244441742685</v>
      </c>
      <c r="G529" s="7">
        <f ca="1">VLOOKUP($A529,npiportfolio!$A$1:$I$100,4,FALSE)*RAND()*10</f>
        <v>4.5369561020707936</v>
      </c>
    </row>
    <row r="530" spans="1:7" x14ac:dyDescent="0.25">
      <c r="A530">
        <v>1</v>
      </c>
      <c r="B530" t="s">
        <v>847</v>
      </c>
      <c r="C530">
        <v>17</v>
      </c>
      <c r="D530" t="str">
        <f>VLOOKUP(A530,npiportfolio!$A$1:$B$100,2,FALSE)</f>
        <v>no Interventions</v>
      </c>
      <c r="E530" s="7">
        <f ca="1">VLOOKUP($A530,npiportfolio!$A$1:$I$100,4,FALSE)*RAND()*10</f>
        <v>0</v>
      </c>
      <c r="F530" s="7">
        <f ca="1">VLOOKUP($A530,npiportfolio!$A$1:$I$100,4,FALSE)*RAND()*10</f>
        <v>0</v>
      </c>
      <c r="G530" s="7">
        <f ca="1">VLOOKUP($A530,npiportfolio!$A$1:$I$100,4,FALSE)*RAND()*10</f>
        <v>0</v>
      </c>
    </row>
    <row r="531" spans="1:7" x14ac:dyDescent="0.25">
      <c r="A531">
        <v>2</v>
      </c>
      <c r="B531" t="s">
        <v>847</v>
      </c>
      <c r="C531">
        <v>17</v>
      </c>
      <c r="D531" t="str">
        <f>VLOOKUP(A531,npiportfolio!$A$1:$B$100,2,FALSE)</f>
        <v>schools closing</v>
      </c>
      <c r="E531" s="7">
        <f ca="1">VLOOKUP($A531,npiportfolio!$A$1:$I$100,4,FALSE)*RAND()*10</f>
        <v>7.6104522818140818</v>
      </c>
      <c r="F531" s="7">
        <f ca="1">VLOOKUP($A531,npiportfolio!$A$1:$I$100,4,FALSE)*RAND()*10</f>
        <v>4.457497964999547</v>
      </c>
      <c r="G531" s="7">
        <f ca="1">VLOOKUP($A531,npiportfolio!$A$1:$I$100,4,FALSE)*RAND()*10</f>
        <v>8.9050098061681346</v>
      </c>
    </row>
    <row r="532" spans="1:7" x14ac:dyDescent="0.25">
      <c r="A532">
        <v>3</v>
      </c>
      <c r="B532" t="s">
        <v>847</v>
      </c>
      <c r="C532">
        <v>17</v>
      </c>
      <c r="D532" t="str">
        <f>VLOOKUP(A532,npiportfolio!$A$1:$B$100,2,FALSE)</f>
        <v>schools, bar/restaurants closed</v>
      </c>
      <c r="E532" s="7">
        <f ca="1">VLOOKUP($A532,npiportfolio!$A$1:$I$100,4,FALSE)*RAND()*10</f>
        <v>2.4489545842308291</v>
      </c>
      <c r="F532" s="7">
        <f ca="1">VLOOKUP($A532,npiportfolio!$A$1:$I$100,4,FALSE)*RAND()*10</f>
        <v>16.82230541219074</v>
      </c>
      <c r="G532" s="7">
        <f ca="1">VLOOKUP($A532,npiportfolio!$A$1:$I$100,4,FALSE)*RAND()*10</f>
        <v>11.660683624986419</v>
      </c>
    </row>
    <row r="533" spans="1:7" x14ac:dyDescent="0.25">
      <c r="A533">
        <v>4</v>
      </c>
      <c r="B533" t="s">
        <v>847</v>
      </c>
      <c r="C533">
        <v>17</v>
      </c>
      <c r="D533" t="str">
        <f>VLOOKUP(A533,npiportfolio!$A$1:$B$100,2,FALSE)</f>
        <v>schools, bar/restaurants, non essential businesses closed</v>
      </c>
      <c r="E533" s="7">
        <f ca="1">VLOOKUP($A533,npiportfolio!$A$1:$I$100,4,FALSE)*RAND()*10</f>
        <v>1.0278003538353997</v>
      </c>
      <c r="F533" s="7">
        <f ca="1">VLOOKUP($A533,npiportfolio!$A$1:$I$100,4,FALSE)*RAND()*10</f>
        <v>3.8042682044290501</v>
      </c>
      <c r="G533" s="7">
        <f ca="1">VLOOKUP($A533,npiportfolio!$A$1:$I$100,4,FALSE)*RAND()*10</f>
        <v>18.513840863202983</v>
      </c>
    </row>
    <row r="534" spans="1:7" x14ac:dyDescent="0.25">
      <c r="A534">
        <v>5</v>
      </c>
      <c r="B534" t="s">
        <v>847</v>
      </c>
      <c r="C534">
        <v>17</v>
      </c>
      <c r="D534" t="str">
        <f>VLOOKUP(A534,npiportfolio!$A$1:$B$100,2,FALSE)</f>
        <v>schools, bar/restaurants, non essential businesses closed, quarantine for most vulnerable</v>
      </c>
      <c r="E534" s="7">
        <f ca="1">VLOOKUP($A534,npiportfolio!$A$1:$I$100,4,FALSE)*RAND()*10</f>
        <v>32.659925201148894</v>
      </c>
      <c r="F534" s="7">
        <f ca="1">VLOOKUP($A534,npiportfolio!$A$1:$I$100,4,FALSE)*RAND()*10</f>
        <v>36.408803176349629</v>
      </c>
      <c r="G534" s="7">
        <f ca="1">VLOOKUP($A534,npiportfolio!$A$1:$I$100,4,FALSE)*RAND()*10</f>
        <v>34.79949208550866</v>
      </c>
    </row>
    <row r="535" spans="1:7" x14ac:dyDescent="0.25">
      <c r="A535">
        <v>6</v>
      </c>
      <c r="B535" t="s">
        <v>847</v>
      </c>
      <c r="C535">
        <v>17</v>
      </c>
      <c r="D535" t="str">
        <f>VLOOKUP(A535,npiportfolio!$A$1:$B$100,2,FALSE)</f>
        <v>schools, bar/restaurants, non essential businesses closed, quarantine for all</v>
      </c>
      <c r="E535" s="7">
        <f ca="1">VLOOKUP($A535,npiportfolio!$A$1:$I$100,4,FALSE)*RAND()*10</f>
        <v>36.809470634032749</v>
      </c>
      <c r="F535" s="7">
        <f ca="1">VLOOKUP($A535,npiportfolio!$A$1:$I$100,4,FALSE)*RAND()*10</f>
        <v>7.7900538541256559</v>
      </c>
      <c r="G535" s="7">
        <f ca="1">VLOOKUP($A535,npiportfolio!$A$1:$I$100,4,FALSE)*RAND()*10</f>
        <v>6.2443702091825761</v>
      </c>
    </row>
    <row r="536" spans="1:7" x14ac:dyDescent="0.25">
      <c r="A536">
        <v>7</v>
      </c>
      <c r="B536" t="s">
        <v>847</v>
      </c>
      <c r="C536">
        <v>17</v>
      </c>
      <c r="D536" t="str">
        <f>VLOOKUP(A536,npiportfolio!$A$1:$B$100,2,FALSE)</f>
        <v>new normal after schools closing</v>
      </c>
      <c r="E536" s="7">
        <f ca="1">VLOOKUP($A536,npiportfolio!$A$1:$I$100,4,FALSE)*RAND()*10</f>
        <v>8.2032282484301717</v>
      </c>
      <c r="F536" s="7">
        <f ca="1">VLOOKUP($A536,npiportfolio!$A$1:$I$100,4,FALSE)*RAND()*10</f>
        <v>8.8055109422455278</v>
      </c>
      <c r="G536" s="7">
        <f ca="1">VLOOKUP($A536,npiportfolio!$A$1:$I$100,4,FALSE)*RAND()*10</f>
        <v>6.6383540375847971</v>
      </c>
    </row>
    <row r="537" spans="1:7" x14ac:dyDescent="0.25">
      <c r="A537">
        <v>8</v>
      </c>
      <c r="B537" t="s">
        <v>847</v>
      </c>
      <c r="C537">
        <v>17</v>
      </c>
      <c r="D537" t="str">
        <f>VLOOKUP(A537,npiportfolio!$A$1:$B$100,2,FALSE)</f>
        <v>new normal after schools, bar/restaurants closed</v>
      </c>
      <c r="E537" s="7">
        <f ca="1">VLOOKUP($A537,npiportfolio!$A$1:$I$100,4,FALSE)*RAND()*10</f>
        <v>3.4612784382431339</v>
      </c>
      <c r="F537" s="7">
        <f ca="1">VLOOKUP($A537,npiportfolio!$A$1:$I$100,4,FALSE)*RAND()*10</f>
        <v>16.071393958447487</v>
      </c>
      <c r="G537" s="7">
        <f ca="1">VLOOKUP($A537,npiportfolio!$A$1:$I$100,4,FALSE)*RAND()*10</f>
        <v>18.821347679562063</v>
      </c>
    </row>
    <row r="538" spans="1:7" x14ac:dyDescent="0.25">
      <c r="A538">
        <v>9</v>
      </c>
      <c r="B538" t="s">
        <v>847</v>
      </c>
      <c r="C538">
        <v>17</v>
      </c>
      <c r="D538" t="str">
        <f>VLOOKUP(A538,npiportfolio!$A$1:$B$100,2,FALSE)</f>
        <v>new normal after schools, bar/restaurants, non essential businesses closed</v>
      </c>
      <c r="E538" s="7">
        <f ca="1">VLOOKUP($A538,npiportfolio!$A$1:$I$100,4,FALSE)*RAND()*10</f>
        <v>9.8388332124566631</v>
      </c>
      <c r="F538" s="7">
        <f ca="1">VLOOKUP($A538,npiportfolio!$A$1:$I$100,4,FALSE)*RAND()*10</f>
        <v>19.842323589303966</v>
      </c>
      <c r="G538" s="7">
        <f ca="1">VLOOKUP($A538,npiportfolio!$A$1:$I$100,4,FALSE)*RAND()*10</f>
        <v>17.66356233910977</v>
      </c>
    </row>
    <row r="539" spans="1:7" x14ac:dyDescent="0.25">
      <c r="A539">
        <v>10</v>
      </c>
      <c r="B539" t="s">
        <v>847</v>
      </c>
      <c r="C539">
        <v>17</v>
      </c>
      <c r="D539" t="str">
        <f>VLOOKUP(A539,npiportfolio!$A$1:$B$100,2,FALSE)</f>
        <v>new normal after schools, bar/restaurants, non essential businesses closed, quarantine for most vulnerable</v>
      </c>
      <c r="E539" s="7">
        <f ca="1">VLOOKUP($A539,npiportfolio!$A$1:$I$100,4,FALSE)*RAND()*10</f>
        <v>27.65279901961793</v>
      </c>
      <c r="F539" s="7">
        <f ca="1">VLOOKUP($A539,npiportfolio!$A$1:$I$100,4,FALSE)*RAND()*10</f>
        <v>6.3783172396708432</v>
      </c>
      <c r="G539" s="7">
        <f ca="1">VLOOKUP($A539,npiportfolio!$A$1:$I$100,4,FALSE)*RAND()*10</f>
        <v>21.582922709812436</v>
      </c>
    </row>
    <row r="540" spans="1:7" x14ac:dyDescent="0.25">
      <c r="A540">
        <v>11</v>
      </c>
      <c r="B540" t="s">
        <v>847</v>
      </c>
      <c r="C540">
        <v>17</v>
      </c>
      <c r="D540" t="str">
        <f>VLOOKUP(A540,npiportfolio!$A$1:$B$100,2,FALSE)</f>
        <v>new normal after schools, bar/restaurants, non essential businesses closed, quarantine for all</v>
      </c>
      <c r="E540" s="7">
        <f ca="1">VLOOKUP($A540,npiportfolio!$A$1:$I$100,4,FALSE)*RAND()*10</f>
        <v>38.60773013324463</v>
      </c>
      <c r="F540" s="7">
        <f ca="1">VLOOKUP($A540,npiportfolio!$A$1:$I$100,4,FALSE)*RAND()*10</f>
        <v>41.828182416529614</v>
      </c>
      <c r="G540" s="7">
        <f ca="1">VLOOKUP($A540,npiportfolio!$A$1:$I$100,4,FALSE)*RAND()*10</f>
        <v>28.514997189484383</v>
      </c>
    </row>
    <row r="541" spans="1:7" x14ac:dyDescent="0.25">
      <c r="A541">
        <v>1</v>
      </c>
      <c r="B541" t="s">
        <v>848</v>
      </c>
      <c r="C541">
        <v>17</v>
      </c>
      <c r="D541" t="str">
        <f>VLOOKUP(A541,npiportfolio!$A$1:$B$100,2,FALSE)</f>
        <v>no Interventions</v>
      </c>
      <c r="E541" s="7">
        <f ca="1">VLOOKUP($A541,npiportfolio!$A$1:$I$100,4,FALSE)*RAND()*10</f>
        <v>0</v>
      </c>
      <c r="F541" s="7">
        <f ca="1">VLOOKUP($A541,npiportfolio!$A$1:$I$100,4,FALSE)*RAND()*10</f>
        <v>0</v>
      </c>
      <c r="G541" s="7">
        <f ca="1">VLOOKUP($A541,npiportfolio!$A$1:$I$100,4,FALSE)*RAND()*10</f>
        <v>0</v>
      </c>
    </row>
    <row r="542" spans="1:7" x14ac:dyDescent="0.25">
      <c r="A542">
        <v>2</v>
      </c>
      <c r="B542" t="s">
        <v>848</v>
      </c>
      <c r="C542">
        <v>17</v>
      </c>
      <c r="D542" t="str">
        <f>VLOOKUP(A542,npiportfolio!$A$1:$B$100,2,FALSE)</f>
        <v>schools closing</v>
      </c>
      <c r="E542" s="7">
        <f ca="1">VLOOKUP($A542,npiportfolio!$A$1:$I$100,4,FALSE)*RAND()*10</f>
        <v>5.671595100866119</v>
      </c>
      <c r="F542" s="7">
        <f ca="1">VLOOKUP($A542,npiportfolio!$A$1:$I$100,4,FALSE)*RAND()*10</f>
        <v>9.1921273230176777</v>
      </c>
      <c r="G542" s="7">
        <f ca="1">VLOOKUP($A542,npiportfolio!$A$1:$I$100,4,FALSE)*RAND()*10</f>
        <v>3.2278095096079773</v>
      </c>
    </row>
    <row r="543" spans="1:7" x14ac:dyDescent="0.25">
      <c r="A543">
        <v>3</v>
      </c>
      <c r="B543" t="s">
        <v>848</v>
      </c>
      <c r="C543">
        <v>17</v>
      </c>
      <c r="D543" t="str">
        <f>VLOOKUP(A543,npiportfolio!$A$1:$B$100,2,FALSE)</f>
        <v>schools, bar/restaurants closed</v>
      </c>
      <c r="E543" s="7">
        <f ca="1">VLOOKUP($A543,npiportfolio!$A$1:$I$100,4,FALSE)*RAND()*10</f>
        <v>17.04358885262846</v>
      </c>
      <c r="F543" s="7">
        <f ca="1">VLOOKUP($A543,npiportfolio!$A$1:$I$100,4,FALSE)*RAND()*10</f>
        <v>10.67670701357029</v>
      </c>
      <c r="G543" s="7">
        <f ca="1">VLOOKUP($A543,npiportfolio!$A$1:$I$100,4,FALSE)*RAND()*10</f>
        <v>7.523331482516415</v>
      </c>
    </row>
    <row r="544" spans="1:7" x14ac:dyDescent="0.25">
      <c r="A544">
        <v>4</v>
      </c>
      <c r="B544" t="s">
        <v>848</v>
      </c>
      <c r="C544">
        <v>17</v>
      </c>
      <c r="D544" t="str">
        <f>VLOOKUP(A544,npiportfolio!$A$1:$B$100,2,FALSE)</f>
        <v>schools, bar/restaurants, non essential businesses closed</v>
      </c>
      <c r="E544" s="7">
        <f ca="1">VLOOKUP($A544,npiportfolio!$A$1:$I$100,4,FALSE)*RAND()*10</f>
        <v>6.6196152708920488</v>
      </c>
      <c r="F544" s="7">
        <f ca="1">VLOOKUP($A544,npiportfolio!$A$1:$I$100,4,FALSE)*RAND()*10</f>
        <v>8.95181734560256</v>
      </c>
      <c r="G544" s="7">
        <f ca="1">VLOOKUP($A544,npiportfolio!$A$1:$I$100,4,FALSE)*RAND()*10</f>
        <v>24.140626756136577</v>
      </c>
    </row>
    <row r="545" spans="1:7" x14ac:dyDescent="0.25">
      <c r="A545">
        <v>5</v>
      </c>
      <c r="B545" t="s">
        <v>848</v>
      </c>
      <c r="C545">
        <v>17</v>
      </c>
      <c r="D545" t="str">
        <f>VLOOKUP(A545,npiportfolio!$A$1:$B$100,2,FALSE)</f>
        <v>schools, bar/restaurants, non essential businesses closed, quarantine for most vulnerable</v>
      </c>
      <c r="E545" s="7">
        <f ca="1">VLOOKUP($A545,npiportfolio!$A$1:$I$100,4,FALSE)*RAND()*10</f>
        <v>22.188306039804303</v>
      </c>
      <c r="F545" s="7">
        <f ca="1">VLOOKUP($A545,npiportfolio!$A$1:$I$100,4,FALSE)*RAND()*10</f>
        <v>20.050391856941616</v>
      </c>
      <c r="G545" s="7">
        <f ca="1">VLOOKUP($A545,npiportfolio!$A$1:$I$100,4,FALSE)*RAND()*10</f>
        <v>20.920394933473375</v>
      </c>
    </row>
    <row r="546" spans="1:7" x14ac:dyDescent="0.25">
      <c r="A546">
        <v>6</v>
      </c>
      <c r="B546" t="s">
        <v>848</v>
      </c>
      <c r="C546">
        <v>17</v>
      </c>
      <c r="D546" t="str">
        <f>VLOOKUP(A546,npiportfolio!$A$1:$B$100,2,FALSE)</f>
        <v>schools, bar/restaurants, non essential businesses closed, quarantine for all</v>
      </c>
      <c r="E546" s="7">
        <f ca="1">VLOOKUP($A546,npiportfolio!$A$1:$I$100,4,FALSE)*RAND()*10</f>
        <v>25.708778476386989</v>
      </c>
      <c r="F546" s="7">
        <f ca="1">VLOOKUP($A546,npiportfolio!$A$1:$I$100,4,FALSE)*RAND()*10</f>
        <v>31.370678439715878</v>
      </c>
      <c r="G546" s="7">
        <f ca="1">VLOOKUP($A546,npiportfolio!$A$1:$I$100,4,FALSE)*RAND()*10</f>
        <v>16.321066413678516</v>
      </c>
    </row>
    <row r="547" spans="1:7" x14ac:dyDescent="0.25">
      <c r="A547">
        <v>7</v>
      </c>
      <c r="B547" t="s">
        <v>848</v>
      </c>
      <c r="C547">
        <v>17</v>
      </c>
      <c r="D547" t="str">
        <f>VLOOKUP(A547,npiportfolio!$A$1:$B$100,2,FALSE)</f>
        <v>new normal after schools closing</v>
      </c>
      <c r="E547" s="7">
        <f ca="1">VLOOKUP($A547,npiportfolio!$A$1:$I$100,4,FALSE)*RAND()*10</f>
        <v>2.606061676516922</v>
      </c>
      <c r="F547" s="7">
        <f ca="1">VLOOKUP($A547,npiportfolio!$A$1:$I$100,4,FALSE)*RAND()*10</f>
        <v>5.9567233774146704</v>
      </c>
      <c r="G547" s="7">
        <f ca="1">VLOOKUP($A547,npiportfolio!$A$1:$I$100,4,FALSE)*RAND()*10</f>
        <v>7.1519948588204665</v>
      </c>
    </row>
    <row r="548" spans="1:7" x14ac:dyDescent="0.25">
      <c r="A548">
        <v>8</v>
      </c>
      <c r="B548" t="s">
        <v>848</v>
      </c>
      <c r="C548">
        <v>17</v>
      </c>
      <c r="D548" t="str">
        <f>VLOOKUP(A548,npiportfolio!$A$1:$B$100,2,FALSE)</f>
        <v>new normal after schools, bar/restaurants closed</v>
      </c>
      <c r="E548" s="7">
        <f ca="1">VLOOKUP($A548,npiportfolio!$A$1:$I$100,4,FALSE)*RAND()*10</f>
        <v>12.76297193517064</v>
      </c>
      <c r="F548" s="7">
        <f ca="1">VLOOKUP($A548,npiportfolio!$A$1:$I$100,4,FALSE)*RAND()*10</f>
        <v>18.778955348711655</v>
      </c>
      <c r="G548" s="7">
        <f ca="1">VLOOKUP($A548,npiportfolio!$A$1:$I$100,4,FALSE)*RAND()*10</f>
        <v>17.360879646049373</v>
      </c>
    </row>
    <row r="549" spans="1:7" x14ac:dyDescent="0.25">
      <c r="A549">
        <v>9</v>
      </c>
      <c r="B549" t="s">
        <v>848</v>
      </c>
      <c r="C549">
        <v>17</v>
      </c>
      <c r="D549" t="str">
        <f>VLOOKUP(A549,npiportfolio!$A$1:$B$100,2,FALSE)</f>
        <v>new normal after schools, bar/restaurants, non essential businesses closed</v>
      </c>
      <c r="E549" s="7">
        <f ca="1">VLOOKUP($A549,npiportfolio!$A$1:$I$100,4,FALSE)*RAND()*10</f>
        <v>28.385657051134281</v>
      </c>
      <c r="F549" s="7">
        <f ca="1">VLOOKUP($A549,npiportfolio!$A$1:$I$100,4,FALSE)*RAND()*10</f>
        <v>23.010682537188337</v>
      </c>
      <c r="G549" s="7">
        <f ca="1">VLOOKUP($A549,npiportfolio!$A$1:$I$100,4,FALSE)*RAND()*10</f>
        <v>18.955220971587551</v>
      </c>
    </row>
    <row r="550" spans="1:7" x14ac:dyDescent="0.25">
      <c r="A550">
        <v>10</v>
      </c>
      <c r="B550" t="s">
        <v>848</v>
      </c>
      <c r="C550">
        <v>17</v>
      </c>
      <c r="D550" t="str">
        <f>VLOOKUP(A550,npiportfolio!$A$1:$B$100,2,FALSE)</f>
        <v>new normal after schools, bar/restaurants, non essential businesses closed, quarantine for most vulnerable</v>
      </c>
      <c r="E550" s="7">
        <f ca="1">VLOOKUP($A550,npiportfolio!$A$1:$I$100,4,FALSE)*RAND()*10</f>
        <v>32.121633739223839</v>
      </c>
      <c r="F550" s="7">
        <f ca="1">VLOOKUP($A550,npiportfolio!$A$1:$I$100,4,FALSE)*RAND()*10</f>
        <v>36.645201753120539</v>
      </c>
      <c r="G550" s="7">
        <f ca="1">VLOOKUP($A550,npiportfolio!$A$1:$I$100,4,FALSE)*RAND()*10</f>
        <v>3.6500012600648768</v>
      </c>
    </row>
    <row r="551" spans="1:7" x14ac:dyDescent="0.25">
      <c r="A551">
        <v>11</v>
      </c>
      <c r="B551" t="s">
        <v>848</v>
      </c>
      <c r="C551">
        <v>17</v>
      </c>
      <c r="D551" t="str">
        <f>VLOOKUP(A551,npiportfolio!$A$1:$B$100,2,FALSE)</f>
        <v>new normal after schools, bar/restaurants, non essential businesses closed, quarantine for all</v>
      </c>
      <c r="E551" s="7">
        <f ca="1">VLOOKUP($A551,npiportfolio!$A$1:$I$100,4,FALSE)*RAND()*10</f>
        <v>16.054477078882439</v>
      </c>
      <c r="F551" s="7">
        <f ca="1">VLOOKUP($A551,npiportfolio!$A$1:$I$100,4,FALSE)*RAND()*10</f>
        <v>31.732936980784118</v>
      </c>
      <c r="G551" s="7">
        <f ca="1">VLOOKUP($A551,npiportfolio!$A$1:$I$100,4,FALSE)*RAND()*10</f>
        <v>36.211970203042078</v>
      </c>
    </row>
    <row r="552" spans="1:7" x14ac:dyDescent="0.25">
      <c r="A552">
        <v>1</v>
      </c>
      <c r="B552" t="s">
        <v>849</v>
      </c>
      <c r="C552">
        <v>17</v>
      </c>
      <c r="D552" t="str">
        <f>VLOOKUP(A552,npiportfolio!$A$1:$B$100,2,FALSE)</f>
        <v>no Interventions</v>
      </c>
      <c r="E552" s="7">
        <f ca="1">VLOOKUP($A552,npiportfolio!$A$1:$I$100,4,FALSE)*RAND()*10</f>
        <v>0</v>
      </c>
      <c r="F552" s="7">
        <f ca="1">VLOOKUP($A552,npiportfolio!$A$1:$I$100,4,FALSE)*RAND()*10</f>
        <v>0</v>
      </c>
      <c r="G552" s="7">
        <f ca="1">VLOOKUP($A552,npiportfolio!$A$1:$I$100,4,FALSE)*RAND()*10</f>
        <v>0</v>
      </c>
    </row>
    <row r="553" spans="1:7" x14ac:dyDescent="0.25">
      <c r="A553">
        <v>2</v>
      </c>
      <c r="B553" t="s">
        <v>849</v>
      </c>
      <c r="C553">
        <v>17</v>
      </c>
      <c r="D553" t="str">
        <f>VLOOKUP(A553,npiportfolio!$A$1:$B$100,2,FALSE)</f>
        <v>schools closing</v>
      </c>
      <c r="E553" s="7">
        <f ca="1">VLOOKUP($A553,npiportfolio!$A$1:$I$100,4,FALSE)*RAND()*10</f>
        <v>2.6592260092456432</v>
      </c>
      <c r="F553" s="7">
        <f ca="1">VLOOKUP($A553,npiportfolio!$A$1:$I$100,4,FALSE)*RAND()*10</f>
        <v>1.272661183390783</v>
      </c>
      <c r="G553" s="7">
        <f ca="1">VLOOKUP($A553,npiportfolio!$A$1:$I$100,4,FALSE)*RAND()*10</f>
        <v>7.2267415978145157</v>
      </c>
    </row>
    <row r="554" spans="1:7" x14ac:dyDescent="0.25">
      <c r="A554">
        <v>3</v>
      </c>
      <c r="B554" t="s">
        <v>849</v>
      </c>
      <c r="C554">
        <v>17</v>
      </c>
      <c r="D554" t="str">
        <f>VLOOKUP(A554,npiportfolio!$A$1:$B$100,2,FALSE)</f>
        <v>schools, bar/restaurants closed</v>
      </c>
      <c r="E554" s="7">
        <f ca="1">VLOOKUP($A554,npiportfolio!$A$1:$I$100,4,FALSE)*RAND()*10</f>
        <v>19.123317002208953</v>
      </c>
      <c r="F554" s="7">
        <f ca="1">VLOOKUP($A554,npiportfolio!$A$1:$I$100,4,FALSE)*RAND()*10</f>
        <v>0.57154588765680137</v>
      </c>
      <c r="G554" s="7">
        <f ca="1">VLOOKUP($A554,npiportfolio!$A$1:$I$100,4,FALSE)*RAND()*10</f>
        <v>14.207351503699059</v>
      </c>
    </row>
    <row r="555" spans="1:7" x14ac:dyDescent="0.25">
      <c r="A555">
        <v>4</v>
      </c>
      <c r="B555" t="s">
        <v>849</v>
      </c>
      <c r="C555">
        <v>17</v>
      </c>
      <c r="D555" t="str">
        <f>VLOOKUP(A555,npiportfolio!$A$1:$B$100,2,FALSE)</f>
        <v>schools, bar/restaurants, non essential businesses closed</v>
      </c>
      <c r="E555" s="7">
        <f ca="1">VLOOKUP($A555,npiportfolio!$A$1:$I$100,4,FALSE)*RAND()*10</f>
        <v>21.02696301418986</v>
      </c>
      <c r="F555" s="7">
        <f ca="1">VLOOKUP($A555,npiportfolio!$A$1:$I$100,4,FALSE)*RAND()*10</f>
        <v>1.9210424234579349</v>
      </c>
      <c r="G555" s="7">
        <f ca="1">VLOOKUP($A555,npiportfolio!$A$1:$I$100,4,FALSE)*RAND()*10</f>
        <v>13.673288216362497</v>
      </c>
    </row>
    <row r="556" spans="1:7" x14ac:dyDescent="0.25">
      <c r="A556">
        <v>5</v>
      </c>
      <c r="B556" t="s">
        <v>849</v>
      </c>
      <c r="C556">
        <v>17</v>
      </c>
      <c r="D556" t="str">
        <f>VLOOKUP(A556,npiportfolio!$A$1:$B$100,2,FALSE)</f>
        <v>schools, bar/restaurants, non essential businesses closed, quarantine for most vulnerable</v>
      </c>
      <c r="E556" s="7">
        <f ca="1">VLOOKUP($A556,npiportfolio!$A$1:$I$100,4,FALSE)*RAND()*10</f>
        <v>24.944937929402172</v>
      </c>
      <c r="F556" s="7">
        <f ca="1">VLOOKUP($A556,npiportfolio!$A$1:$I$100,4,FALSE)*RAND()*10</f>
        <v>24.077270904784843</v>
      </c>
      <c r="G556" s="7">
        <f ca="1">VLOOKUP($A556,npiportfolio!$A$1:$I$100,4,FALSE)*RAND()*10</f>
        <v>36.702579579529278</v>
      </c>
    </row>
    <row r="557" spans="1:7" x14ac:dyDescent="0.25">
      <c r="A557">
        <v>6</v>
      </c>
      <c r="B557" t="s">
        <v>849</v>
      </c>
      <c r="C557">
        <v>17</v>
      </c>
      <c r="D557" t="str">
        <f>VLOOKUP(A557,npiportfolio!$A$1:$B$100,2,FALSE)</f>
        <v>schools, bar/restaurants, non essential businesses closed, quarantine for all</v>
      </c>
      <c r="E557" s="7">
        <f ca="1">VLOOKUP($A557,npiportfolio!$A$1:$I$100,4,FALSE)*RAND()*10</f>
        <v>16.470935862112675</v>
      </c>
      <c r="F557" s="7">
        <f ca="1">VLOOKUP($A557,npiportfolio!$A$1:$I$100,4,FALSE)*RAND()*10</f>
        <v>44.451748970751225</v>
      </c>
      <c r="G557" s="7">
        <f ca="1">VLOOKUP($A557,npiportfolio!$A$1:$I$100,4,FALSE)*RAND()*10</f>
        <v>5.5174846053536282</v>
      </c>
    </row>
    <row r="558" spans="1:7" x14ac:dyDescent="0.25">
      <c r="A558">
        <v>7</v>
      </c>
      <c r="B558" t="s">
        <v>849</v>
      </c>
      <c r="C558">
        <v>17</v>
      </c>
      <c r="D558" t="str">
        <f>VLOOKUP(A558,npiportfolio!$A$1:$B$100,2,FALSE)</f>
        <v>new normal after schools closing</v>
      </c>
      <c r="E558" s="7">
        <f ca="1">VLOOKUP($A558,npiportfolio!$A$1:$I$100,4,FALSE)*RAND()*10</f>
        <v>8.5959692589814214</v>
      </c>
      <c r="F558" s="7">
        <f ca="1">VLOOKUP($A558,npiportfolio!$A$1:$I$100,4,FALSE)*RAND()*10</f>
        <v>1.956985966078566</v>
      </c>
      <c r="G558" s="7">
        <f ca="1">VLOOKUP($A558,npiportfolio!$A$1:$I$100,4,FALSE)*RAND()*10</f>
        <v>4.0823642176399346</v>
      </c>
    </row>
    <row r="559" spans="1:7" x14ac:dyDescent="0.25">
      <c r="A559">
        <v>8</v>
      </c>
      <c r="B559" t="s">
        <v>849</v>
      </c>
      <c r="C559">
        <v>17</v>
      </c>
      <c r="D559" t="str">
        <f>VLOOKUP(A559,npiportfolio!$A$1:$B$100,2,FALSE)</f>
        <v>new normal after schools, bar/restaurants closed</v>
      </c>
      <c r="E559" s="7">
        <f ca="1">VLOOKUP($A559,npiportfolio!$A$1:$I$100,4,FALSE)*RAND()*10</f>
        <v>11.23054865519974</v>
      </c>
      <c r="F559" s="7">
        <f ca="1">VLOOKUP($A559,npiportfolio!$A$1:$I$100,4,FALSE)*RAND()*10</f>
        <v>3.9559582332861232</v>
      </c>
      <c r="G559" s="7">
        <f ca="1">VLOOKUP($A559,npiportfolio!$A$1:$I$100,4,FALSE)*RAND()*10</f>
        <v>1.36403029112659</v>
      </c>
    </row>
    <row r="560" spans="1:7" x14ac:dyDescent="0.25">
      <c r="A560">
        <v>9</v>
      </c>
      <c r="B560" t="s">
        <v>849</v>
      </c>
      <c r="C560">
        <v>17</v>
      </c>
      <c r="D560" t="str">
        <f>VLOOKUP(A560,npiportfolio!$A$1:$B$100,2,FALSE)</f>
        <v>new normal after schools, bar/restaurants, non essential businesses closed</v>
      </c>
      <c r="E560" s="7">
        <f ca="1">VLOOKUP($A560,npiportfolio!$A$1:$I$100,4,FALSE)*RAND()*10</f>
        <v>23.442491714678496</v>
      </c>
      <c r="F560" s="7">
        <f ca="1">VLOOKUP($A560,npiportfolio!$A$1:$I$100,4,FALSE)*RAND()*10</f>
        <v>23.034768021253122</v>
      </c>
      <c r="G560" s="7">
        <f ca="1">VLOOKUP($A560,npiportfolio!$A$1:$I$100,4,FALSE)*RAND()*10</f>
        <v>12.118450495149844</v>
      </c>
    </row>
    <row r="561" spans="1:7" x14ac:dyDescent="0.25">
      <c r="A561">
        <v>10</v>
      </c>
      <c r="B561" t="s">
        <v>849</v>
      </c>
      <c r="C561">
        <v>17</v>
      </c>
      <c r="D561" t="str">
        <f>VLOOKUP(A561,npiportfolio!$A$1:$B$100,2,FALSE)</f>
        <v>new normal after schools, bar/restaurants, non essential businesses closed, quarantine for most vulnerable</v>
      </c>
      <c r="E561" s="7">
        <f ca="1">VLOOKUP($A561,npiportfolio!$A$1:$I$100,4,FALSE)*RAND()*10</f>
        <v>7.1542736171624455</v>
      </c>
      <c r="F561" s="7">
        <f ca="1">VLOOKUP($A561,npiportfolio!$A$1:$I$100,4,FALSE)*RAND()*10</f>
        <v>0.57723144275506399</v>
      </c>
      <c r="G561" s="7">
        <f ca="1">VLOOKUP($A561,npiportfolio!$A$1:$I$100,4,FALSE)*RAND()*10</f>
        <v>28.001254740738464</v>
      </c>
    </row>
    <row r="562" spans="1:7" x14ac:dyDescent="0.25">
      <c r="A562">
        <v>11</v>
      </c>
      <c r="B562" t="s">
        <v>849</v>
      </c>
      <c r="C562">
        <v>17</v>
      </c>
      <c r="D562" t="str">
        <f>VLOOKUP(A562,npiportfolio!$A$1:$B$100,2,FALSE)</f>
        <v>new normal after schools, bar/restaurants, non essential businesses closed, quarantine for all</v>
      </c>
      <c r="E562" s="7">
        <f ca="1">VLOOKUP($A562,npiportfolio!$A$1:$I$100,4,FALSE)*RAND()*10</f>
        <v>5.6858338828895132</v>
      </c>
      <c r="F562" s="7">
        <f ca="1">VLOOKUP($A562,npiportfolio!$A$1:$I$100,4,FALSE)*RAND()*10</f>
        <v>42.852038051656002</v>
      </c>
      <c r="G562" s="7">
        <f ca="1">VLOOKUP($A562,npiportfolio!$A$1:$I$100,4,FALSE)*RAND()*10</f>
        <v>11.966314670922991</v>
      </c>
    </row>
    <row r="563" spans="1:7" x14ac:dyDescent="0.25">
      <c r="A563">
        <v>1</v>
      </c>
      <c r="B563" t="s">
        <v>847</v>
      </c>
      <c r="C563">
        <v>18</v>
      </c>
      <c r="D563" t="str">
        <f>VLOOKUP(A563,npiportfolio!$A$1:$B$100,2,FALSE)</f>
        <v>no Interventions</v>
      </c>
      <c r="E563" s="7">
        <f ca="1">VLOOKUP($A563,npiportfolio!$A$1:$I$100,4,FALSE)*RAND()*10</f>
        <v>0</v>
      </c>
      <c r="F563" s="7">
        <f ca="1">VLOOKUP($A563,npiportfolio!$A$1:$I$100,4,FALSE)*RAND()*10</f>
        <v>0</v>
      </c>
      <c r="G563" s="7">
        <f ca="1">VLOOKUP($A563,npiportfolio!$A$1:$I$100,4,FALSE)*RAND()*10</f>
        <v>0</v>
      </c>
    </row>
    <row r="564" spans="1:7" x14ac:dyDescent="0.25">
      <c r="A564">
        <v>2</v>
      </c>
      <c r="B564" t="s">
        <v>847</v>
      </c>
      <c r="C564">
        <v>18</v>
      </c>
      <c r="D564" t="str">
        <f>VLOOKUP(A564,npiportfolio!$A$1:$B$100,2,FALSE)</f>
        <v>schools closing</v>
      </c>
      <c r="E564" s="7">
        <f ca="1">VLOOKUP($A564,npiportfolio!$A$1:$I$100,4,FALSE)*RAND()*10</f>
        <v>1.0176042602753799</v>
      </c>
      <c r="F564" s="7">
        <f ca="1">VLOOKUP($A564,npiportfolio!$A$1:$I$100,4,FALSE)*RAND()*10</f>
        <v>0.80720871036314534</v>
      </c>
      <c r="G564" s="7">
        <f ca="1">VLOOKUP($A564,npiportfolio!$A$1:$I$100,4,FALSE)*RAND()*10</f>
        <v>5.8808650794574566</v>
      </c>
    </row>
    <row r="565" spans="1:7" x14ac:dyDescent="0.25">
      <c r="A565">
        <v>3</v>
      </c>
      <c r="B565" t="s">
        <v>847</v>
      </c>
      <c r="C565">
        <v>18</v>
      </c>
      <c r="D565" t="str">
        <f>VLOOKUP(A565,npiportfolio!$A$1:$B$100,2,FALSE)</f>
        <v>schools, bar/restaurants closed</v>
      </c>
      <c r="E565" s="7">
        <f ca="1">VLOOKUP($A565,npiportfolio!$A$1:$I$100,4,FALSE)*RAND()*10</f>
        <v>5.0328533676024856</v>
      </c>
      <c r="F565" s="7">
        <f ca="1">VLOOKUP($A565,npiportfolio!$A$1:$I$100,4,FALSE)*RAND()*10</f>
        <v>10.604494690755663</v>
      </c>
      <c r="G565" s="7">
        <f ca="1">VLOOKUP($A565,npiportfolio!$A$1:$I$100,4,FALSE)*RAND()*10</f>
        <v>3.6205824094630601</v>
      </c>
    </row>
    <row r="566" spans="1:7" x14ac:dyDescent="0.25">
      <c r="A566">
        <v>4</v>
      </c>
      <c r="B566" t="s">
        <v>847</v>
      </c>
      <c r="C566">
        <v>18</v>
      </c>
      <c r="D566" t="str">
        <f>VLOOKUP(A566,npiportfolio!$A$1:$B$100,2,FALSE)</f>
        <v>schools, bar/restaurants, non essential businesses closed</v>
      </c>
      <c r="E566" s="7">
        <f ca="1">VLOOKUP($A566,npiportfolio!$A$1:$I$100,4,FALSE)*RAND()*10</f>
        <v>5.1088852218806444</v>
      </c>
      <c r="F566" s="7">
        <f ca="1">VLOOKUP($A566,npiportfolio!$A$1:$I$100,4,FALSE)*RAND()*10</f>
        <v>24.802616999693427</v>
      </c>
      <c r="G566" s="7">
        <f ca="1">VLOOKUP($A566,npiportfolio!$A$1:$I$100,4,FALSE)*RAND()*10</f>
        <v>22.193606976603295</v>
      </c>
    </row>
    <row r="567" spans="1:7" x14ac:dyDescent="0.25">
      <c r="A567">
        <v>5</v>
      </c>
      <c r="B567" t="s">
        <v>847</v>
      </c>
      <c r="C567">
        <v>18</v>
      </c>
      <c r="D567" t="str">
        <f>VLOOKUP(A567,npiportfolio!$A$1:$B$100,2,FALSE)</f>
        <v>schools, bar/restaurants, non essential businesses closed, quarantine for most vulnerable</v>
      </c>
      <c r="E567" s="7">
        <f ca="1">VLOOKUP($A567,npiportfolio!$A$1:$I$100,4,FALSE)*RAND()*10</f>
        <v>25.810910926906693</v>
      </c>
      <c r="F567" s="7">
        <f ca="1">VLOOKUP($A567,npiportfolio!$A$1:$I$100,4,FALSE)*RAND()*10</f>
        <v>33.48344000653568</v>
      </c>
      <c r="G567" s="7">
        <f ca="1">VLOOKUP($A567,npiportfolio!$A$1:$I$100,4,FALSE)*RAND()*10</f>
        <v>17.09875704284913</v>
      </c>
    </row>
    <row r="568" spans="1:7" x14ac:dyDescent="0.25">
      <c r="A568">
        <v>6</v>
      </c>
      <c r="B568" t="s">
        <v>847</v>
      </c>
      <c r="C568">
        <v>18</v>
      </c>
      <c r="D568" t="str">
        <f>VLOOKUP(A568,npiportfolio!$A$1:$B$100,2,FALSE)</f>
        <v>schools, bar/restaurants, non essential businesses closed, quarantine for all</v>
      </c>
      <c r="E568" s="7">
        <f ca="1">VLOOKUP($A568,npiportfolio!$A$1:$I$100,4,FALSE)*RAND()*10</f>
        <v>2.9899560909515621</v>
      </c>
      <c r="F568" s="7">
        <f ca="1">VLOOKUP($A568,npiportfolio!$A$1:$I$100,4,FALSE)*RAND()*10</f>
        <v>11.492485415989307</v>
      </c>
      <c r="G568" s="7">
        <f ca="1">VLOOKUP($A568,npiportfolio!$A$1:$I$100,4,FALSE)*RAND()*10</f>
        <v>2.0661649011172067</v>
      </c>
    </row>
    <row r="569" spans="1:7" x14ac:dyDescent="0.25">
      <c r="A569">
        <v>7</v>
      </c>
      <c r="B569" t="s">
        <v>847</v>
      </c>
      <c r="C569">
        <v>18</v>
      </c>
      <c r="D569" t="str">
        <f>VLOOKUP(A569,npiportfolio!$A$1:$B$100,2,FALSE)</f>
        <v>new normal after schools closing</v>
      </c>
      <c r="E569" s="7">
        <f ca="1">VLOOKUP($A569,npiportfolio!$A$1:$I$100,4,FALSE)*RAND()*10</f>
        <v>1.6474982534598481</v>
      </c>
      <c r="F569" s="7">
        <f ca="1">VLOOKUP($A569,npiportfolio!$A$1:$I$100,4,FALSE)*RAND()*10</f>
        <v>8.1945377922378384</v>
      </c>
      <c r="G569" s="7">
        <f ca="1">VLOOKUP($A569,npiportfolio!$A$1:$I$100,4,FALSE)*RAND()*10</f>
        <v>5.5641717371903692</v>
      </c>
    </row>
    <row r="570" spans="1:7" x14ac:dyDescent="0.25">
      <c r="A570">
        <v>8</v>
      </c>
      <c r="B570" t="s">
        <v>847</v>
      </c>
      <c r="C570">
        <v>18</v>
      </c>
      <c r="D570" t="str">
        <f>VLOOKUP(A570,npiportfolio!$A$1:$B$100,2,FALSE)</f>
        <v>new normal after schools, bar/restaurants closed</v>
      </c>
      <c r="E570" s="7">
        <f ca="1">VLOOKUP($A570,npiportfolio!$A$1:$I$100,4,FALSE)*RAND()*10</f>
        <v>14.500752694613848</v>
      </c>
      <c r="F570" s="7">
        <f ca="1">VLOOKUP($A570,npiportfolio!$A$1:$I$100,4,FALSE)*RAND()*10</f>
        <v>18.21079001952933</v>
      </c>
      <c r="G570" s="7">
        <f ca="1">VLOOKUP($A570,npiportfolio!$A$1:$I$100,4,FALSE)*RAND()*10</f>
        <v>11.353331069804167</v>
      </c>
    </row>
    <row r="571" spans="1:7" x14ac:dyDescent="0.25">
      <c r="A571">
        <v>9</v>
      </c>
      <c r="B571" t="s">
        <v>847</v>
      </c>
      <c r="C571">
        <v>18</v>
      </c>
      <c r="D571" t="str">
        <f>VLOOKUP(A571,npiportfolio!$A$1:$B$100,2,FALSE)</f>
        <v>new normal after schools, bar/restaurants, non essential businesses closed</v>
      </c>
      <c r="E571" s="7">
        <f ca="1">VLOOKUP($A571,npiportfolio!$A$1:$I$100,4,FALSE)*RAND()*10</f>
        <v>23.524258762663667</v>
      </c>
      <c r="F571" s="7">
        <f ca="1">VLOOKUP($A571,npiportfolio!$A$1:$I$100,4,FALSE)*RAND()*10</f>
        <v>12.223980440775247</v>
      </c>
      <c r="G571" s="7">
        <f ca="1">VLOOKUP($A571,npiportfolio!$A$1:$I$100,4,FALSE)*RAND()*10</f>
        <v>19.292749055140082</v>
      </c>
    </row>
    <row r="572" spans="1:7" x14ac:dyDescent="0.25">
      <c r="A572">
        <v>10</v>
      </c>
      <c r="B572" t="s">
        <v>847</v>
      </c>
      <c r="C572">
        <v>18</v>
      </c>
      <c r="D572" t="str">
        <f>VLOOKUP(A572,npiportfolio!$A$1:$B$100,2,FALSE)</f>
        <v>new normal after schools, bar/restaurants, non essential businesses closed, quarantine for most vulnerable</v>
      </c>
      <c r="E572" s="7">
        <f ca="1">VLOOKUP($A572,npiportfolio!$A$1:$I$100,4,FALSE)*RAND()*10</f>
        <v>34.460606805508817</v>
      </c>
      <c r="F572" s="7">
        <f ca="1">VLOOKUP($A572,npiportfolio!$A$1:$I$100,4,FALSE)*RAND()*10</f>
        <v>27.423360430094441</v>
      </c>
      <c r="G572" s="7">
        <f ca="1">VLOOKUP($A572,npiportfolio!$A$1:$I$100,4,FALSE)*RAND()*10</f>
        <v>16.857596002565764</v>
      </c>
    </row>
    <row r="573" spans="1:7" x14ac:dyDescent="0.25">
      <c r="A573">
        <v>11</v>
      </c>
      <c r="B573" t="s">
        <v>847</v>
      </c>
      <c r="C573">
        <v>18</v>
      </c>
      <c r="D573" t="str">
        <f>VLOOKUP(A573,npiportfolio!$A$1:$B$100,2,FALSE)</f>
        <v>new normal after schools, bar/restaurants, non essential businesses closed, quarantine for all</v>
      </c>
      <c r="E573" s="7">
        <f ca="1">VLOOKUP($A573,npiportfolio!$A$1:$I$100,4,FALSE)*RAND()*10</f>
        <v>25.02326158543617</v>
      </c>
      <c r="F573" s="7">
        <f ca="1">VLOOKUP($A573,npiportfolio!$A$1:$I$100,4,FALSE)*RAND()*10</f>
        <v>10.84171512664579</v>
      </c>
      <c r="G573" s="7">
        <f ca="1">VLOOKUP($A573,npiportfolio!$A$1:$I$100,4,FALSE)*RAND()*10</f>
        <v>13.095033813481383</v>
      </c>
    </row>
    <row r="574" spans="1:7" x14ac:dyDescent="0.25">
      <c r="A574">
        <v>1</v>
      </c>
      <c r="B574" t="s">
        <v>848</v>
      </c>
      <c r="C574">
        <v>18</v>
      </c>
      <c r="D574" t="str">
        <f>VLOOKUP(A574,npiportfolio!$A$1:$B$100,2,FALSE)</f>
        <v>no Interventions</v>
      </c>
      <c r="E574" s="7">
        <f ca="1">VLOOKUP($A574,npiportfolio!$A$1:$I$100,4,FALSE)*RAND()*10</f>
        <v>0</v>
      </c>
      <c r="F574" s="7">
        <f ca="1">VLOOKUP($A574,npiportfolio!$A$1:$I$100,4,FALSE)*RAND()*10</f>
        <v>0</v>
      </c>
      <c r="G574" s="7">
        <f ca="1">VLOOKUP($A574,npiportfolio!$A$1:$I$100,4,FALSE)*RAND()*10</f>
        <v>0</v>
      </c>
    </row>
    <row r="575" spans="1:7" x14ac:dyDescent="0.25">
      <c r="A575">
        <v>2</v>
      </c>
      <c r="B575" t="s">
        <v>848</v>
      </c>
      <c r="C575">
        <v>18</v>
      </c>
      <c r="D575" t="str">
        <f>VLOOKUP(A575,npiportfolio!$A$1:$B$100,2,FALSE)</f>
        <v>schools closing</v>
      </c>
      <c r="E575" s="7">
        <f ca="1">VLOOKUP($A575,npiportfolio!$A$1:$I$100,4,FALSE)*RAND()*10</f>
        <v>2.900693345690295</v>
      </c>
      <c r="F575" s="7">
        <f ca="1">VLOOKUP($A575,npiportfolio!$A$1:$I$100,4,FALSE)*RAND()*10</f>
        <v>0.88649681382067524</v>
      </c>
      <c r="G575" s="7">
        <f ca="1">VLOOKUP($A575,npiportfolio!$A$1:$I$100,4,FALSE)*RAND()*10</f>
        <v>6.8605990270249961</v>
      </c>
    </row>
    <row r="576" spans="1:7" x14ac:dyDescent="0.25">
      <c r="A576">
        <v>3</v>
      </c>
      <c r="B576" t="s">
        <v>848</v>
      </c>
      <c r="C576">
        <v>18</v>
      </c>
      <c r="D576" t="str">
        <f>VLOOKUP(A576,npiportfolio!$A$1:$B$100,2,FALSE)</f>
        <v>schools, bar/restaurants closed</v>
      </c>
      <c r="E576" s="7">
        <f ca="1">VLOOKUP($A576,npiportfolio!$A$1:$I$100,4,FALSE)*RAND()*10</f>
        <v>3.2647316958762684</v>
      </c>
      <c r="F576" s="7">
        <f ca="1">VLOOKUP($A576,npiportfolio!$A$1:$I$100,4,FALSE)*RAND()*10</f>
        <v>15.366733169169231</v>
      </c>
      <c r="G576" s="7">
        <f ca="1">VLOOKUP($A576,npiportfolio!$A$1:$I$100,4,FALSE)*RAND()*10</f>
        <v>5.5461807209789837</v>
      </c>
    </row>
    <row r="577" spans="1:7" x14ac:dyDescent="0.25">
      <c r="A577">
        <v>4</v>
      </c>
      <c r="B577" t="s">
        <v>848</v>
      </c>
      <c r="C577">
        <v>18</v>
      </c>
      <c r="D577" t="str">
        <f>VLOOKUP(A577,npiportfolio!$A$1:$B$100,2,FALSE)</f>
        <v>schools, bar/restaurants, non essential businesses closed</v>
      </c>
      <c r="E577" s="7">
        <f ca="1">VLOOKUP($A577,npiportfolio!$A$1:$I$100,4,FALSE)*RAND()*10</f>
        <v>11.834866494220954</v>
      </c>
      <c r="F577" s="7">
        <f ca="1">VLOOKUP($A577,npiportfolio!$A$1:$I$100,4,FALSE)*RAND()*10</f>
        <v>1.636524343572201</v>
      </c>
      <c r="G577" s="7">
        <f ca="1">VLOOKUP($A577,npiportfolio!$A$1:$I$100,4,FALSE)*RAND()*10</f>
        <v>22.940165982357122</v>
      </c>
    </row>
    <row r="578" spans="1:7" x14ac:dyDescent="0.25">
      <c r="A578">
        <v>5</v>
      </c>
      <c r="B578" t="s">
        <v>848</v>
      </c>
      <c r="C578">
        <v>18</v>
      </c>
      <c r="D578" t="str">
        <f>VLOOKUP(A578,npiportfolio!$A$1:$B$100,2,FALSE)</f>
        <v>schools, bar/restaurants, non essential businesses closed, quarantine for most vulnerable</v>
      </c>
      <c r="E578" s="7">
        <f ca="1">VLOOKUP($A578,npiportfolio!$A$1:$I$100,4,FALSE)*RAND()*10</f>
        <v>19.748977667513174</v>
      </c>
      <c r="F578" s="7">
        <f ca="1">VLOOKUP($A578,npiportfolio!$A$1:$I$100,4,FALSE)*RAND()*10</f>
        <v>21.264696230769342</v>
      </c>
      <c r="G578" s="7">
        <f ca="1">VLOOKUP($A578,npiportfolio!$A$1:$I$100,4,FALSE)*RAND()*10</f>
        <v>35.28602606332764</v>
      </c>
    </row>
    <row r="579" spans="1:7" x14ac:dyDescent="0.25">
      <c r="A579">
        <v>6</v>
      </c>
      <c r="B579" t="s">
        <v>848</v>
      </c>
      <c r="C579">
        <v>18</v>
      </c>
      <c r="D579" t="str">
        <f>VLOOKUP(A579,npiportfolio!$A$1:$B$100,2,FALSE)</f>
        <v>schools, bar/restaurants, non essential businesses closed, quarantine for all</v>
      </c>
      <c r="E579" s="7">
        <f ca="1">VLOOKUP($A579,npiportfolio!$A$1:$I$100,4,FALSE)*RAND()*10</f>
        <v>21.7946058639263</v>
      </c>
      <c r="F579" s="7">
        <f ca="1">VLOOKUP($A579,npiportfolio!$A$1:$I$100,4,FALSE)*RAND()*10</f>
        <v>33.098862410188865</v>
      </c>
      <c r="G579" s="7">
        <f ca="1">VLOOKUP($A579,npiportfolio!$A$1:$I$100,4,FALSE)*RAND()*10</f>
        <v>23.317123040053161</v>
      </c>
    </row>
    <row r="580" spans="1:7" x14ac:dyDescent="0.25">
      <c r="A580">
        <v>7</v>
      </c>
      <c r="B580" t="s">
        <v>848</v>
      </c>
      <c r="C580">
        <v>18</v>
      </c>
      <c r="D580" t="str">
        <f>VLOOKUP(A580,npiportfolio!$A$1:$B$100,2,FALSE)</f>
        <v>new normal after schools closing</v>
      </c>
      <c r="E580" s="7">
        <f ca="1">VLOOKUP($A580,npiportfolio!$A$1:$I$100,4,FALSE)*RAND()*10</f>
        <v>9.9398318133031935</v>
      </c>
      <c r="F580" s="7">
        <f ca="1">VLOOKUP($A580,npiportfolio!$A$1:$I$100,4,FALSE)*RAND()*10</f>
        <v>7.7757256586484136</v>
      </c>
      <c r="G580" s="7">
        <f ca="1">VLOOKUP($A580,npiportfolio!$A$1:$I$100,4,FALSE)*RAND()*10</f>
        <v>9.1163780376948171</v>
      </c>
    </row>
    <row r="581" spans="1:7" x14ac:dyDescent="0.25">
      <c r="A581">
        <v>8</v>
      </c>
      <c r="B581" t="s">
        <v>848</v>
      </c>
      <c r="C581">
        <v>18</v>
      </c>
      <c r="D581" t="str">
        <f>VLOOKUP(A581,npiportfolio!$A$1:$B$100,2,FALSE)</f>
        <v>new normal after schools, bar/restaurants closed</v>
      </c>
      <c r="E581" s="7">
        <f ca="1">VLOOKUP($A581,npiportfolio!$A$1:$I$100,4,FALSE)*RAND()*10</f>
        <v>6.4726743414353383</v>
      </c>
      <c r="F581" s="7">
        <f ca="1">VLOOKUP($A581,npiportfolio!$A$1:$I$100,4,FALSE)*RAND()*10</f>
        <v>19.672532509220851</v>
      </c>
      <c r="G581" s="7">
        <f ca="1">VLOOKUP($A581,npiportfolio!$A$1:$I$100,4,FALSE)*RAND()*10</f>
        <v>14.459096400118367</v>
      </c>
    </row>
    <row r="582" spans="1:7" x14ac:dyDescent="0.25">
      <c r="A582">
        <v>9</v>
      </c>
      <c r="B582" t="s">
        <v>848</v>
      </c>
      <c r="C582">
        <v>18</v>
      </c>
      <c r="D582" t="str">
        <f>VLOOKUP(A582,npiportfolio!$A$1:$B$100,2,FALSE)</f>
        <v>new normal after schools, bar/restaurants, non essential businesses closed</v>
      </c>
      <c r="E582" s="7">
        <f ca="1">VLOOKUP($A582,npiportfolio!$A$1:$I$100,4,FALSE)*RAND()*10</f>
        <v>25.871012762413585</v>
      </c>
      <c r="F582" s="7">
        <f ca="1">VLOOKUP($A582,npiportfolio!$A$1:$I$100,4,FALSE)*RAND()*10</f>
        <v>9.8562750155484977</v>
      </c>
      <c r="G582" s="7">
        <f ca="1">VLOOKUP($A582,npiportfolio!$A$1:$I$100,4,FALSE)*RAND()*10</f>
        <v>12.336798053893574</v>
      </c>
    </row>
    <row r="583" spans="1:7" x14ac:dyDescent="0.25">
      <c r="A583">
        <v>10</v>
      </c>
      <c r="B583" t="s">
        <v>848</v>
      </c>
      <c r="C583">
        <v>18</v>
      </c>
      <c r="D583" t="str">
        <f>VLOOKUP(A583,npiportfolio!$A$1:$B$100,2,FALSE)</f>
        <v>new normal after schools, bar/restaurants, non essential businesses closed, quarantine for most vulnerable</v>
      </c>
      <c r="E583" s="7">
        <f ca="1">VLOOKUP($A583,npiportfolio!$A$1:$I$100,4,FALSE)*RAND()*10</f>
        <v>14.524358447240125</v>
      </c>
      <c r="F583" s="7">
        <f ca="1">VLOOKUP($A583,npiportfolio!$A$1:$I$100,4,FALSE)*RAND()*10</f>
        <v>31.517353239577016</v>
      </c>
      <c r="G583" s="7">
        <f ca="1">VLOOKUP($A583,npiportfolio!$A$1:$I$100,4,FALSE)*RAND()*10</f>
        <v>11.027446689376168</v>
      </c>
    </row>
    <row r="584" spans="1:7" x14ac:dyDescent="0.25">
      <c r="A584">
        <v>11</v>
      </c>
      <c r="B584" t="s">
        <v>848</v>
      </c>
      <c r="C584">
        <v>18</v>
      </c>
      <c r="D584" t="str">
        <f>VLOOKUP(A584,npiportfolio!$A$1:$B$100,2,FALSE)</f>
        <v>new normal after schools, bar/restaurants, non essential businesses closed, quarantine for all</v>
      </c>
      <c r="E584" s="7">
        <f ca="1">VLOOKUP($A584,npiportfolio!$A$1:$I$100,4,FALSE)*RAND()*10</f>
        <v>25.513286195853546</v>
      </c>
      <c r="F584" s="7">
        <f ca="1">VLOOKUP($A584,npiportfolio!$A$1:$I$100,4,FALSE)*RAND()*10</f>
        <v>40.057929796819792</v>
      </c>
      <c r="G584" s="7">
        <f ca="1">VLOOKUP($A584,npiportfolio!$A$1:$I$100,4,FALSE)*RAND()*10</f>
        <v>47.293847508766632</v>
      </c>
    </row>
    <row r="585" spans="1:7" x14ac:dyDescent="0.25">
      <c r="A585">
        <v>1</v>
      </c>
      <c r="B585" t="s">
        <v>849</v>
      </c>
      <c r="C585">
        <v>18</v>
      </c>
      <c r="D585" t="str">
        <f>VLOOKUP(A585,npiportfolio!$A$1:$B$100,2,FALSE)</f>
        <v>no Interventions</v>
      </c>
      <c r="E585" s="7">
        <f ca="1">VLOOKUP($A585,npiportfolio!$A$1:$I$100,4,FALSE)*RAND()*10</f>
        <v>0</v>
      </c>
      <c r="F585" s="7">
        <f ca="1">VLOOKUP($A585,npiportfolio!$A$1:$I$100,4,FALSE)*RAND()*10</f>
        <v>0</v>
      </c>
      <c r="G585" s="7">
        <f ca="1">VLOOKUP($A585,npiportfolio!$A$1:$I$100,4,FALSE)*RAND()*10</f>
        <v>0</v>
      </c>
    </row>
    <row r="586" spans="1:7" x14ac:dyDescent="0.25">
      <c r="A586">
        <v>2</v>
      </c>
      <c r="B586" t="s">
        <v>849</v>
      </c>
      <c r="C586">
        <v>18</v>
      </c>
      <c r="D586" t="str">
        <f>VLOOKUP(A586,npiportfolio!$A$1:$B$100,2,FALSE)</f>
        <v>schools closing</v>
      </c>
      <c r="E586" s="7">
        <f ca="1">VLOOKUP($A586,npiportfolio!$A$1:$I$100,4,FALSE)*RAND()*10</f>
        <v>2.6799008715102546</v>
      </c>
      <c r="F586" s="7">
        <f ca="1">VLOOKUP($A586,npiportfolio!$A$1:$I$100,4,FALSE)*RAND()*10</f>
        <v>1.9257631045025292</v>
      </c>
      <c r="G586" s="7">
        <f ca="1">VLOOKUP($A586,npiportfolio!$A$1:$I$100,4,FALSE)*RAND()*10</f>
        <v>3.1608183507271512</v>
      </c>
    </row>
    <row r="587" spans="1:7" x14ac:dyDescent="0.25">
      <c r="A587">
        <v>3</v>
      </c>
      <c r="B587" t="s">
        <v>849</v>
      </c>
      <c r="C587">
        <v>18</v>
      </c>
      <c r="D587" t="str">
        <f>VLOOKUP(A587,npiportfolio!$A$1:$B$100,2,FALSE)</f>
        <v>schools, bar/restaurants closed</v>
      </c>
      <c r="E587" s="7">
        <f ca="1">VLOOKUP($A587,npiportfolio!$A$1:$I$100,4,FALSE)*RAND()*10</f>
        <v>0.10282493084555533</v>
      </c>
      <c r="F587" s="7">
        <f ca="1">VLOOKUP($A587,npiportfolio!$A$1:$I$100,4,FALSE)*RAND()*10</f>
        <v>10.559030955514643</v>
      </c>
      <c r="G587" s="7">
        <f ca="1">VLOOKUP($A587,npiportfolio!$A$1:$I$100,4,FALSE)*RAND()*10</f>
        <v>16.565877631888618</v>
      </c>
    </row>
    <row r="588" spans="1:7" x14ac:dyDescent="0.25">
      <c r="A588">
        <v>4</v>
      </c>
      <c r="B588" t="s">
        <v>849</v>
      </c>
      <c r="C588">
        <v>18</v>
      </c>
      <c r="D588" t="str">
        <f>VLOOKUP(A588,npiportfolio!$A$1:$B$100,2,FALSE)</f>
        <v>schools, bar/restaurants, non essential businesses closed</v>
      </c>
      <c r="E588" s="7">
        <f ca="1">VLOOKUP($A588,npiportfolio!$A$1:$I$100,4,FALSE)*RAND()*10</f>
        <v>15.785931064782881</v>
      </c>
      <c r="F588" s="7">
        <f ca="1">VLOOKUP($A588,npiportfolio!$A$1:$I$100,4,FALSE)*RAND()*10</f>
        <v>23.114925515642028</v>
      </c>
      <c r="G588" s="7">
        <f ca="1">VLOOKUP($A588,npiportfolio!$A$1:$I$100,4,FALSE)*RAND()*10</f>
        <v>7.5149676080580825</v>
      </c>
    </row>
    <row r="589" spans="1:7" x14ac:dyDescent="0.25">
      <c r="A589">
        <v>5</v>
      </c>
      <c r="B589" t="s">
        <v>849</v>
      </c>
      <c r="C589">
        <v>18</v>
      </c>
      <c r="D589" t="str">
        <f>VLOOKUP(A589,npiportfolio!$A$1:$B$100,2,FALSE)</f>
        <v>schools, bar/restaurants, non essential businesses closed, quarantine for most vulnerable</v>
      </c>
      <c r="E589" s="7">
        <f ca="1">VLOOKUP($A589,npiportfolio!$A$1:$I$100,4,FALSE)*RAND()*10</f>
        <v>32.089029149661329</v>
      </c>
      <c r="F589" s="7">
        <f ca="1">VLOOKUP($A589,npiportfolio!$A$1:$I$100,4,FALSE)*RAND()*10</f>
        <v>38.386262696543817</v>
      </c>
      <c r="G589" s="7">
        <f ca="1">VLOOKUP($A589,npiportfolio!$A$1:$I$100,4,FALSE)*RAND()*10</f>
        <v>9.3353661516598407</v>
      </c>
    </row>
    <row r="590" spans="1:7" x14ac:dyDescent="0.25">
      <c r="A590">
        <v>6</v>
      </c>
      <c r="B590" t="s">
        <v>849</v>
      </c>
      <c r="C590">
        <v>18</v>
      </c>
      <c r="D590" t="str">
        <f>VLOOKUP(A590,npiportfolio!$A$1:$B$100,2,FALSE)</f>
        <v>schools, bar/restaurants, non essential businesses closed, quarantine for all</v>
      </c>
      <c r="E590" s="7">
        <f ca="1">VLOOKUP($A590,npiportfolio!$A$1:$I$100,4,FALSE)*RAND()*10</f>
        <v>42.862081783894226</v>
      </c>
      <c r="F590" s="7">
        <f ca="1">VLOOKUP($A590,npiportfolio!$A$1:$I$100,4,FALSE)*RAND()*10</f>
        <v>26.803377023615376</v>
      </c>
      <c r="G590" s="7">
        <f ca="1">VLOOKUP($A590,npiportfolio!$A$1:$I$100,4,FALSE)*RAND()*10</f>
        <v>42.049217556957039</v>
      </c>
    </row>
    <row r="591" spans="1:7" x14ac:dyDescent="0.25">
      <c r="A591">
        <v>7</v>
      </c>
      <c r="B591" t="s">
        <v>849</v>
      </c>
      <c r="C591">
        <v>18</v>
      </c>
      <c r="D591" t="str">
        <f>VLOOKUP(A591,npiportfolio!$A$1:$B$100,2,FALSE)</f>
        <v>new normal after schools closing</v>
      </c>
      <c r="E591" s="7">
        <f ca="1">VLOOKUP($A591,npiportfolio!$A$1:$I$100,4,FALSE)*RAND()*10</f>
        <v>0.8024285856552249</v>
      </c>
      <c r="F591" s="7">
        <f ca="1">VLOOKUP($A591,npiportfolio!$A$1:$I$100,4,FALSE)*RAND()*10</f>
        <v>5.6897705760516288</v>
      </c>
      <c r="G591" s="7">
        <f ca="1">VLOOKUP($A591,npiportfolio!$A$1:$I$100,4,FALSE)*RAND()*10</f>
        <v>0.48535820103873695</v>
      </c>
    </row>
    <row r="592" spans="1:7" x14ac:dyDescent="0.25">
      <c r="A592">
        <v>8</v>
      </c>
      <c r="B592" t="s">
        <v>849</v>
      </c>
      <c r="C592">
        <v>18</v>
      </c>
      <c r="D592" t="str">
        <f>VLOOKUP(A592,npiportfolio!$A$1:$B$100,2,FALSE)</f>
        <v>new normal after schools, bar/restaurants closed</v>
      </c>
      <c r="E592" s="7">
        <f ca="1">VLOOKUP($A592,npiportfolio!$A$1:$I$100,4,FALSE)*RAND()*10</f>
        <v>5.0174507376353494</v>
      </c>
      <c r="F592" s="7">
        <f ca="1">VLOOKUP($A592,npiportfolio!$A$1:$I$100,4,FALSE)*RAND()*10</f>
        <v>10.2020173281424</v>
      </c>
      <c r="G592" s="7">
        <f ca="1">VLOOKUP($A592,npiportfolio!$A$1:$I$100,4,FALSE)*RAND()*10</f>
        <v>19.48170524033533</v>
      </c>
    </row>
    <row r="593" spans="1:7" x14ac:dyDescent="0.25">
      <c r="A593">
        <v>9</v>
      </c>
      <c r="B593" t="s">
        <v>849</v>
      </c>
      <c r="C593">
        <v>18</v>
      </c>
      <c r="D593" t="str">
        <f>VLOOKUP(A593,npiportfolio!$A$1:$B$100,2,FALSE)</f>
        <v>new normal after schools, bar/restaurants, non essential businesses closed</v>
      </c>
      <c r="E593" s="7">
        <f ca="1">VLOOKUP($A593,npiportfolio!$A$1:$I$100,4,FALSE)*RAND()*10</f>
        <v>29.981390885776896</v>
      </c>
      <c r="F593" s="7">
        <f ca="1">VLOOKUP($A593,npiportfolio!$A$1:$I$100,4,FALSE)*RAND()*10</f>
        <v>4.0329785903173221</v>
      </c>
      <c r="G593" s="7">
        <f ca="1">VLOOKUP($A593,npiportfolio!$A$1:$I$100,4,FALSE)*RAND()*10</f>
        <v>27.634376512308826</v>
      </c>
    </row>
    <row r="594" spans="1:7" x14ac:dyDescent="0.25">
      <c r="A594">
        <v>10</v>
      </c>
      <c r="B594" t="s">
        <v>849</v>
      </c>
      <c r="C594">
        <v>18</v>
      </c>
      <c r="D594" t="str">
        <f>VLOOKUP(A594,npiportfolio!$A$1:$B$100,2,FALSE)</f>
        <v>new normal after schools, bar/restaurants, non essential businesses closed, quarantine for most vulnerable</v>
      </c>
      <c r="E594" s="7">
        <f ca="1">VLOOKUP($A594,npiportfolio!$A$1:$I$100,4,FALSE)*RAND()*10</f>
        <v>36.808233050097485</v>
      </c>
      <c r="F594" s="7">
        <f ca="1">VLOOKUP($A594,npiportfolio!$A$1:$I$100,4,FALSE)*RAND()*10</f>
        <v>1.6195217778596005</v>
      </c>
      <c r="G594" s="7">
        <f ca="1">VLOOKUP($A594,npiportfolio!$A$1:$I$100,4,FALSE)*RAND()*10</f>
        <v>8.0800156800033029</v>
      </c>
    </row>
    <row r="595" spans="1:7" x14ac:dyDescent="0.25">
      <c r="A595">
        <v>11</v>
      </c>
      <c r="B595" t="s">
        <v>849</v>
      </c>
      <c r="C595">
        <v>18</v>
      </c>
      <c r="D595" t="str">
        <f>VLOOKUP(A595,npiportfolio!$A$1:$B$100,2,FALSE)</f>
        <v>new normal after schools, bar/restaurants, non essential businesses closed, quarantine for all</v>
      </c>
      <c r="E595" s="7">
        <f ca="1">VLOOKUP($A595,npiportfolio!$A$1:$I$100,4,FALSE)*RAND()*10</f>
        <v>2.5246260180391609</v>
      </c>
      <c r="F595" s="7">
        <f ca="1">VLOOKUP($A595,npiportfolio!$A$1:$I$100,4,FALSE)*RAND()*10</f>
        <v>48.076455444115702</v>
      </c>
      <c r="G595" s="7">
        <f ca="1">VLOOKUP($A595,npiportfolio!$A$1:$I$100,4,FALSE)*RAND()*10</f>
        <v>27.898868106507194</v>
      </c>
    </row>
    <row r="596" spans="1:7" x14ac:dyDescent="0.25">
      <c r="A596">
        <v>1</v>
      </c>
      <c r="B596" t="s">
        <v>847</v>
      </c>
      <c r="C596">
        <v>19</v>
      </c>
      <c r="D596" t="str">
        <f>VLOOKUP(A596,npiportfolio!$A$1:$B$100,2,FALSE)</f>
        <v>no Interventions</v>
      </c>
      <c r="E596" s="7">
        <f ca="1">VLOOKUP($A596,npiportfolio!$A$1:$I$100,4,FALSE)*RAND()*10</f>
        <v>0</v>
      </c>
      <c r="F596" s="7">
        <f ca="1">VLOOKUP($A596,npiportfolio!$A$1:$I$100,4,FALSE)*RAND()*10</f>
        <v>0</v>
      </c>
      <c r="G596" s="7">
        <f ca="1">VLOOKUP($A596,npiportfolio!$A$1:$I$100,4,FALSE)*RAND()*10</f>
        <v>0</v>
      </c>
    </row>
    <row r="597" spans="1:7" x14ac:dyDescent="0.25">
      <c r="A597">
        <v>2</v>
      </c>
      <c r="B597" t="s">
        <v>847</v>
      </c>
      <c r="C597">
        <v>19</v>
      </c>
      <c r="D597" t="str">
        <f>VLOOKUP(A597,npiportfolio!$A$1:$B$100,2,FALSE)</f>
        <v>schools closing</v>
      </c>
      <c r="E597" s="7">
        <f ca="1">VLOOKUP($A597,npiportfolio!$A$1:$I$100,4,FALSE)*RAND()*10</f>
        <v>6.0649931470277529</v>
      </c>
      <c r="F597" s="7">
        <f ca="1">VLOOKUP($A597,npiportfolio!$A$1:$I$100,4,FALSE)*RAND()*10</f>
        <v>8.2590168252697342</v>
      </c>
      <c r="G597" s="7">
        <f ca="1">VLOOKUP($A597,npiportfolio!$A$1:$I$100,4,FALSE)*RAND()*10</f>
        <v>3.5671332765378949</v>
      </c>
    </row>
    <row r="598" spans="1:7" x14ac:dyDescent="0.25">
      <c r="A598">
        <v>3</v>
      </c>
      <c r="B598" t="s">
        <v>847</v>
      </c>
      <c r="C598">
        <v>19</v>
      </c>
      <c r="D598" t="str">
        <f>VLOOKUP(A598,npiportfolio!$A$1:$B$100,2,FALSE)</f>
        <v>schools, bar/restaurants closed</v>
      </c>
      <c r="E598" s="7">
        <f ca="1">VLOOKUP($A598,npiportfolio!$A$1:$I$100,4,FALSE)*RAND()*10</f>
        <v>9.6236555510924244</v>
      </c>
      <c r="F598" s="7">
        <f ca="1">VLOOKUP($A598,npiportfolio!$A$1:$I$100,4,FALSE)*RAND()*10</f>
        <v>2.1130893875658763</v>
      </c>
      <c r="G598" s="7">
        <f ca="1">VLOOKUP($A598,npiportfolio!$A$1:$I$100,4,FALSE)*RAND()*10</f>
        <v>5.4500373335911911</v>
      </c>
    </row>
    <row r="599" spans="1:7" x14ac:dyDescent="0.25">
      <c r="A599">
        <v>4</v>
      </c>
      <c r="B599" t="s">
        <v>847</v>
      </c>
      <c r="C599">
        <v>19</v>
      </c>
      <c r="D599" t="str">
        <f>VLOOKUP(A599,npiportfolio!$A$1:$B$100,2,FALSE)</f>
        <v>schools, bar/restaurants, non essential businesses closed</v>
      </c>
      <c r="E599" s="7">
        <f ca="1">VLOOKUP($A599,npiportfolio!$A$1:$I$100,4,FALSE)*RAND()*10</f>
        <v>5.3140858085012823</v>
      </c>
      <c r="F599" s="7">
        <f ca="1">VLOOKUP($A599,npiportfolio!$A$1:$I$100,4,FALSE)*RAND()*10</f>
        <v>9.0843772349037266</v>
      </c>
      <c r="G599" s="7">
        <f ca="1">VLOOKUP($A599,npiportfolio!$A$1:$I$100,4,FALSE)*RAND()*10</f>
        <v>26.700766838134292</v>
      </c>
    </row>
    <row r="600" spans="1:7" x14ac:dyDescent="0.25">
      <c r="A600">
        <v>5</v>
      </c>
      <c r="B600" t="s">
        <v>847</v>
      </c>
      <c r="C600">
        <v>19</v>
      </c>
      <c r="D600" t="str">
        <f>VLOOKUP(A600,npiportfolio!$A$1:$B$100,2,FALSE)</f>
        <v>schools, bar/restaurants, non essential businesses closed, quarantine for most vulnerable</v>
      </c>
      <c r="E600" s="7">
        <f ca="1">VLOOKUP($A600,npiportfolio!$A$1:$I$100,4,FALSE)*RAND()*10</f>
        <v>31.264541267600556</v>
      </c>
      <c r="F600" s="7">
        <f ca="1">VLOOKUP($A600,npiportfolio!$A$1:$I$100,4,FALSE)*RAND()*10</f>
        <v>25.426590027129635</v>
      </c>
      <c r="G600" s="7">
        <f ca="1">VLOOKUP($A600,npiportfolio!$A$1:$I$100,4,FALSE)*RAND()*10</f>
        <v>38.336876743078726</v>
      </c>
    </row>
    <row r="601" spans="1:7" x14ac:dyDescent="0.25">
      <c r="A601">
        <v>6</v>
      </c>
      <c r="B601" t="s">
        <v>847</v>
      </c>
      <c r="C601">
        <v>19</v>
      </c>
      <c r="D601" t="str">
        <f>VLOOKUP(A601,npiportfolio!$A$1:$B$100,2,FALSE)</f>
        <v>schools, bar/restaurants, non essential businesses closed, quarantine for all</v>
      </c>
      <c r="E601" s="7">
        <f ca="1">VLOOKUP($A601,npiportfolio!$A$1:$I$100,4,FALSE)*RAND()*10</f>
        <v>27.932790272483476</v>
      </c>
      <c r="F601" s="7">
        <f ca="1">VLOOKUP($A601,npiportfolio!$A$1:$I$100,4,FALSE)*RAND()*10</f>
        <v>19.723015045653348</v>
      </c>
      <c r="G601" s="7">
        <f ca="1">VLOOKUP($A601,npiportfolio!$A$1:$I$100,4,FALSE)*RAND()*10</f>
        <v>4.0411260640491271</v>
      </c>
    </row>
    <row r="602" spans="1:7" x14ac:dyDescent="0.25">
      <c r="A602">
        <v>7</v>
      </c>
      <c r="B602" t="s">
        <v>847</v>
      </c>
      <c r="C602">
        <v>19</v>
      </c>
      <c r="D602" t="str">
        <f>VLOOKUP(A602,npiportfolio!$A$1:$B$100,2,FALSE)</f>
        <v>new normal after schools closing</v>
      </c>
      <c r="E602" s="7">
        <f ca="1">VLOOKUP($A602,npiportfolio!$A$1:$I$100,4,FALSE)*RAND()*10</f>
        <v>0.89801837184430577</v>
      </c>
      <c r="F602" s="7">
        <f ca="1">VLOOKUP($A602,npiportfolio!$A$1:$I$100,4,FALSE)*RAND()*10</f>
        <v>1.9615883924534094</v>
      </c>
      <c r="G602" s="7">
        <f ca="1">VLOOKUP($A602,npiportfolio!$A$1:$I$100,4,FALSE)*RAND()*10</f>
        <v>7.0899575055397968</v>
      </c>
    </row>
    <row r="603" spans="1:7" x14ac:dyDescent="0.25">
      <c r="A603">
        <v>8</v>
      </c>
      <c r="B603" t="s">
        <v>847</v>
      </c>
      <c r="C603">
        <v>19</v>
      </c>
      <c r="D603" t="str">
        <f>VLOOKUP(A603,npiportfolio!$A$1:$B$100,2,FALSE)</f>
        <v>new normal after schools, bar/restaurants closed</v>
      </c>
      <c r="E603" s="7">
        <f ca="1">VLOOKUP($A603,npiportfolio!$A$1:$I$100,4,FALSE)*RAND()*10</f>
        <v>17.956426672150659</v>
      </c>
      <c r="F603" s="7">
        <f ca="1">VLOOKUP($A603,npiportfolio!$A$1:$I$100,4,FALSE)*RAND()*10</f>
        <v>5.7411473625854637E-2</v>
      </c>
      <c r="G603" s="7">
        <f ca="1">VLOOKUP($A603,npiportfolio!$A$1:$I$100,4,FALSE)*RAND()*10</f>
        <v>0.28962631566857855</v>
      </c>
    </row>
    <row r="604" spans="1:7" x14ac:dyDescent="0.25">
      <c r="A604">
        <v>9</v>
      </c>
      <c r="B604" t="s">
        <v>847</v>
      </c>
      <c r="C604">
        <v>19</v>
      </c>
      <c r="D604" t="str">
        <f>VLOOKUP(A604,npiportfolio!$A$1:$B$100,2,FALSE)</f>
        <v>new normal after schools, bar/restaurants, non essential businesses closed</v>
      </c>
      <c r="E604" s="7">
        <f ca="1">VLOOKUP($A604,npiportfolio!$A$1:$I$100,4,FALSE)*RAND()*10</f>
        <v>10.633908653540702</v>
      </c>
      <c r="F604" s="7">
        <f ca="1">VLOOKUP($A604,npiportfolio!$A$1:$I$100,4,FALSE)*RAND()*10</f>
        <v>17.338625848234315</v>
      </c>
      <c r="G604" s="7">
        <f ca="1">VLOOKUP($A604,npiportfolio!$A$1:$I$100,4,FALSE)*RAND()*10</f>
        <v>14.501094035014592</v>
      </c>
    </row>
    <row r="605" spans="1:7" x14ac:dyDescent="0.25">
      <c r="A605">
        <v>10</v>
      </c>
      <c r="B605" t="s">
        <v>847</v>
      </c>
      <c r="C605">
        <v>19</v>
      </c>
      <c r="D605" t="str">
        <f>VLOOKUP(A605,npiportfolio!$A$1:$B$100,2,FALSE)</f>
        <v>new normal after schools, bar/restaurants, non essential businesses closed, quarantine for most vulnerable</v>
      </c>
      <c r="E605" s="7">
        <f ca="1">VLOOKUP($A605,npiportfolio!$A$1:$I$100,4,FALSE)*RAND()*10</f>
        <v>13.028577426873014</v>
      </c>
      <c r="F605" s="7">
        <f ca="1">VLOOKUP($A605,npiportfolio!$A$1:$I$100,4,FALSE)*RAND()*10</f>
        <v>5.9025965300893946</v>
      </c>
      <c r="G605" s="7">
        <f ca="1">VLOOKUP($A605,npiportfolio!$A$1:$I$100,4,FALSE)*RAND()*10</f>
        <v>9.6021932629107489</v>
      </c>
    </row>
    <row r="606" spans="1:7" x14ac:dyDescent="0.25">
      <c r="A606">
        <v>11</v>
      </c>
      <c r="B606" t="s">
        <v>847</v>
      </c>
      <c r="C606">
        <v>19</v>
      </c>
      <c r="D606" t="str">
        <f>VLOOKUP(A606,npiportfolio!$A$1:$B$100,2,FALSE)</f>
        <v>new normal after schools, bar/restaurants, non essential businesses closed, quarantine for all</v>
      </c>
      <c r="E606" s="7">
        <f ca="1">VLOOKUP($A606,npiportfolio!$A$1:$I$100,4,FALSE)*RAND()*10</f>
        <v>42.462694294135005</v>
      </c>
      <c r="F606" s="7">
        <f ca="1">VLOOKUP($A606,npiportfolio!$A$1:$I$100,4,FALSE)*RAND()*10</f>
        <v>43.639740043671665</v>
      </c>
      <c r="G606" s="7">
        <f ca="1">VLOOKUP($A606,npiportfolio!$A$1:$I$100,4,FALSE)*RAND()*10</f>
        <v>40.912212712444543</v>
      </c>
    </row>
    <row r="607" spans="1:7" x14ac:dyDescent="0.25">
      <c r="A607">
        <v>1</v>
      </c>
      <c r="B607" t="s">
        <v>848</v>
      </c>
      <c r="C607">
        <v>19</v>
      </c>
      <c r="D607" t="str">
        <f>VLOOKUP(A607,npiportfolio!$A$1:$B$100,2,FALSE)</f>
        <v>no Interventions</v>
      </c>
      <c r="E607" s="7">
        <f ca="1">VLOOKUP($A607,npiportfolio!$A$1:$I$100,4,FALSE)*RAND()*10</f>
        <v>0</v>
      </c>
      <c r="F607" s="7">
        <f ca="1">VLOOKUP($A607,npiportfolio!$A$1:$I$100,4,FALSE)*RAND()*10</f>
        <v>0</v>
      </c>
      <c r="G607" s="7">
        <f ca="1">VLOOKUP($A607,npiportfolio!$A$1:$I$100,4,FALSE)*RAND()*10</f>
        <v>0</v>
      </c>
    </row>
    <row r="608" spans="1:7" x14ac:dyDescent="0.25">
      <c r="A608">
        <v>2</v>
      </c>
      <c r="B608" t="s">
        <v>848</v>
      </c>
      <c r="C608">
        <v>19</v>
      </c>
      <c r="D608" t="str">
        <f>VLOOKUP(A608,npiportfolio!$A$1:$B$100,2,FALSE)</f>
        <v>schools closing</v>
      </c>
      <c r="E608" s="7">
        <f ca="1">VLOOKUP($A608,npiportfolio!$A$1:$I$100,4,FALSE)*RAND()*10</f>
        <v>7.5775240429592206</v>
      </c>
      <c r="F608" s="7">
        <f ca="1">VLOOKUP($A608,npiportfolio!$A$1:$I$100,4,FALSE)*RAND()*10</f>
        <v>2.2670017869740322</v>
      </c>
      <c r="G608" s="7">
        <f ca="1">VLOOKUP($A608,npiportfolio!$A$1:$I$100,4,FALSE)*RAND()*10</f>
        <v>6.373988139889617</v>
      </c>
    </row>
    <row r="609" spans="1:7" x14ac:dyDescent="0.25">
      <c r="A609">
        <v>3</v>
      </c>
      <c r="B609" t="s">
        <v>848</v>
      </c>
      <c r="C609">
        <v>19</v>
      </c>
      <c r="D609" t="str">
        <f>VLOOKUP(A609,npiportfolio!$A$1:$B$100,2,FALSE)</f>
        <v>schools, bar/restaurants closed</v>
      </c>
      <c r="E609" s="7">
        <f ca="1">VLOOKUP($A609,npiportfolio!$A$1:$I$100,4,FALSE)*RAND()*10</f>
        <v>10.412776005923696</v>
      </c>
      <c r="F609" s="7">
        <f ca="1">VLOOKUP($A609,npiportfolio!$A$1:$I$100,4,FALSE)*RAND()*10</f>
        <v>17.548096296699185</v>
      </c>
      <c r="G609" s="7">
        <f ca="1">VLOOKUP($A609,npiportfolio!$A$1:$I$100,4,FALSE)*RAND()*10</f>
        <v>3.6342360706046839</v>
      </c>
    </row>
    <row r="610" spans="1:7" x14ac:dyDescent="0.25">
      <c r="A610">
        <v>4</v>
      </c>
      <c r="B610" t="s">
        <v>848</v>
      </c>
      <c r="C610">
        <v>19</v>
      </c>
      <c r="D610" t="str">
        <f>VLOOKUP(A610,npiportfolio!$A$1:$B$100,2,FALSE)</f>
        <v>schools, bar/restaurants, non essential businesses closed</v>
      </c>
      <c r="E610" s="7">
        <f ca="1">VLOOKUP($A610,npiportfolio!$A$1:$I$100,4,FALSE)*RAND()*10</f>
        <v>14.828018504413567</v>
      </c>
      <c r="F610" s="7">
        <f ca="1">VLOOKUP($A610,npiportfolio!$A$1:$I$100,4,FALSE)*RAND()*10</f>
        <v>18.484936494059095</v>
      </c>
      <c r="G610" s="7">
        <f ca="1">VLOOKUP($A610,npiportfolio!$A$1:$I$100,4,FALSE)*RAND()*10</f>
        <v>0.51157938772374512</v>
      </c>
    </row>
    <row r="611" spans="1:7" x14ac:dyDescent="0.25">
      <c r="A611">
        <v>5</v>
      </c>
      <c r="B611" t="s">
        <v>848</v>
      </c>
      <c r="C611">
        <v>19</v>
      </c>
      <c r="D611" t="str">
        <f>VLOOKUP(A611,npiportfolio!$A$1:$B$100,2,FALSE)</f>
        <v>schools, bar/restaurants, non essential businesses closed, quarantine for most vulnerable</v>
      </c>
      <c r="E611" s="7">
        <f ca="1">VLOOKUP($A611,npiportfolio!$A$1:$I$100,4,FALSE)*RAND()*10</f>
        <v>2.3271599968888168</v>
      </c>
      <c r="F611" s="7">
        <f ca="1">VLOOKUP($A611,npiportfolio!$A$1:$I$100,4,FALSE)*RAND()*10</f>
        <v>2.0348361756393762</v>
      </c>
      <c r="G611" s="7">
        <f ca="1">VLOOKUP($A611,npiportfolio!$A$1:$I$100,4,FALSE)*RAND()*10</f>
        <v>38.805293117192811</v>
      </c>
    </row>
    <row r="612" spans="1:7" x14ac:dyDescent="0.25">
      <c r="A612">
        <v>6</v>
      </c>
      <c r="B612" t="s">
        <v>848</v>
      </c>
      <c r="C612">
        <v>19</v>
      </c>
      <c r="D612" t="str">
        <f>VLOOKUP(A612,npiportfolio!$A$1:$B$100,2,FALSE)</f>
        <v>schools, bar/restaurants, non essential businesses closed, quarantine for all</v>
      </c>
      <c r="E612" s="7">
        <f ca="1">VLOOKUP($A612,npiportfolio!$A$1:$I$100,4,FALSE)*RAND()*10</f>
        <v>48.764257977161762</v>
      </c>
      <c r="F612" s="7">
        <f ca="1">VLOOKUP($A612,npiportfolio!$A$1:$I$100,4,FALSE)*RAND()*10</f>
        <v>32.217199875173897</v>
      </c>
      <c r="G612" s="7">
        <f ca="1">VLOOKUP($A612,npiportfolio!$A$1:$I$100,4,FALSE)*RAND()*10</f>
        <v>26.775710477069179</v>
      </c>
    </row>
    <row r="613" spans="1:7" x14ac:dyDescent="0.25">
      <c r="A613">
        <v>7</v>
      </c>
      <c r="B613" t="s">
        <v>848</v>
      </c>
      <c r="C613">
        <v>19</v>
      </c>
      <c r="D613" t="str">
        <f>VLOOKUP(A613,npiportfolio!$A$1:$B$100,2,FALSE)</f>
        <v>new normal after schools closing</v>
      </c>
      <c r="E613" s="7">
        <f ca="1">VLOOKUP($A613,npiportfolio!$A$1:$I$100,4,FALSE)*RAND()*10</f>
        <v>4.2862754418079394</v>
      </c>
      <c r="F613" s="7">
        <f ca="1">VLOOKUP($A613,npiportfolio!$A$1:$I$100,4,FALSE)*RAND()*10</f>
        <v>9.8343636713055496</v>
      </c>
      <c r="G613" s="7">
        <f ca="1">VLOOKUP($A613,npiportfolio!$A$1:$I$100,4,FALSE)*RAND()*10</f>
        <v>8.5186639672162556</v>
      </c>
    </row>
    <row r="614" spans="1:7" x14ac:dyDescent="0.25">
      <c r="A614">
        <v>8</v>
      </c>
      <c r="B614" t="s">
        <v>848</v>
      </c>
      <c r="C614">
        <v>19</v>
      </c>
      <c r="D614" t="str">
        <f>VLOOKUP(A614,npiportfolio!$A$1:$B$100,2,FALSE)</f>
        <v>new normal after schools, bar/restaurants closed</v>
      </c>
      <c r="E614" s="7">
        <f ca="1">VLOOKUP($A614,npiportfolio!$A$1:$I$100,4,FALSE)*RAND()*10</f>
        <v>2.9061066373520106</v>
      </c>
      <c r="F614" s="7">
        <f ca="1">VLOOKUP($A614,npiportfolio!$A$1:$I$100,4,FALSE)*RAND()*10</f>
        <v>0.44187385856339079</v>
      </c>
      <c r="G614" s="7">
        <f ca="1">VLOOKUP($A614,npiportfolio!$A$1:$I$100,4,FALSE)*RAND()*10</f>
        <v>9.9933123418427954</v>
      </c>
    </row>
    <row r="615" spans="1:7" x14ac:dyDescent="0.25">
      <c r="A615">
        <v>9</v>
      </c>
      <c r="B615" t="s">
        <v>848</v>
      </c>
      <c r="C615">
        <v>19</v>
      </c>
      <c r="D615" t="str">
        <f>VLOOKUP(A615,npiportfolio!$A$1:$B$100,2,FALSE)</f>
        <v>new normal after schools, bar/restaurants, non essential businesses closed</v>
      </c>
      <c r="E615" s="7">
        <f ca="1">VLOOKUP($A615,npiportfolio!$A$1:$I$100,4,FALSE)*RAND()*10</f>
        <v>12.303178105420262</v>
      </c>
      <c r="F615" s="7">
        <f ca="1">VLOOKUP($A615,npiportfolio!$A$1:$I$100,4,FALSE)*RAND()*10</f>
        <v>12.114310673710488</v>
      </c>
      <c r="G615" s="7">
        <f ca="1">VLOOKUP($A615,npiportfolio!$A$1:$I$100,4,FALSE)*RAND()*10</f>
        <v>1.4440437948118778</v>
      </c>
    </row>
    <row r="616" spans="1:7" x14ac:dyDescent="0.25">
      <c r="A616">
        <v>10</v>
      </c>
      <c r="B616" t="s">
        <v>848</v>
      </c>
      <c r="C616">
        <v>19</v>
      </c>
      <c r="D616" t="str">
        <f>VLOOKUP(A616,npiportfolio!$A$1:$B$100,2,FALSE)</f>
        <v>new normal after schools, bar/restaurants, non essential businesses closed, quarantine for most vulnerable</v>
      </c>
      <c r="E616" s="7">
        <f ca="1">VLOOKUP($A616,npiportfolio!$A$1:$I$100,4,FALSE)*RAND()*10</f>
        <v>38.587779574093027</v>
      </c>
      <c r="F616" s="7">
        <f ca="1">VLOOKUP($A616,npiportfolio!$A$1:$I$100,4,FALSE)*RAND()*10</f>
        <v>21.371539896053903</v>
      </c>
      <c r="G616" s="7">
        <f ca="1">VLOOKUP($A616,npiportfolio!$A$1:$I$100,4,FALSE)*RAND()*10</f>
        <v>1.0383717201777243</v>
      </c>
    </row>
    <row r="617" spans="1:7" x14ac:dyDescent="0.25">
      <c r="A617">
        <v>11</v>
      </c>
      <c r="B617" t="s">
        <v>848</v>
      </c>
      <c r="C617">
        <v>19</v>
      </c>
      <c r="D617" t="str">
        <f>VLOOKUP(A617,npiportfolio!$A$1:$B$100,2,FALSE)</f>
        <v>new normal after schools, bar/restaurants, non essential businesses closed, quarantine for all</v>
      </c>
      <c r="E617" s="7">
        <f ca="1">VLOOKUP($A617,npiportfolio!$A$1:$I$100,4,FALSE)*RAND()*10</f>
        <v>39.641663195228304</v>
      </c>
      <c r="F617" s="7">
        <f ca="1">VLOOKUP($A617,npiportfolio!$A$1:$I$100,4,FALSE)*RAND()*10</f>
        <v>33.059853988044161</v>
      </c>
      <c r="G617" s="7">
        <f ca="1">VLOOKUP($A617,npiportfolio!$A$1:$I$100,4,FALSE)*RAND()*10</f>
        <v>12.110485870367134</v>
      </c>
    </row>
    <row r="618" spans="1:7" x14ac:dyDescent="0.25">
      <c r="A618">
        <v>1</v>
      </c>
      <c r="B618" t="s">
        <v>849</v>
      </c>
      <c r="C618">
        <v>19</v>
      </c>
      <c r="D618" t="str">
        <f>VLOOKUP(A618,npiportfolio!$A$1:$B$100,2,FALSE)</f>
        <v>no Interventions</v>
      </c>
      <c r="E618" s="7">
        <f ca="1">VLOOKUP($A618,npiportfolio!$A$1:$I$100,4,FALSE)*RAND()*10</f>
        <v>0</v>
      </c>
      <c r="F618" s="7">
        <f ca="1">VLOOKUP($A618,npiportfolio!$A$1:$I$100,4,FALSE)*RAND()*10</f>
        <v>0</v>
      </c>
      <c r="G618" s="7">
        <f ca="1">VLOOKUP($A618,npiportfolio!$A$1:$I$100,4,FALSE)*RAND()*10</f>
        <v>0</v>
      </c>
    </row>
    <row r="619" spans="1:7" x14ac:dyDescent="0.25">
      <c r="A619">
        <v>2</v>
      </c>
      <c r="B619" t="s">
        <v>849</v>
      </c>
      <c r="C619">
        <v>19</v>
      </c>
      <c r="D619" t="str">
        <f>VLOOKUP(A619,npiportfolio!$A$1:$B$100,2,FALSE)</f>
        <v>schools closing</v>
      </c>
      <c r="E619" s="7">
        <f ca="1">VLOOKUP($A619,npiportfolio!$A$1:$I$100,4,FALSE)*RAND()*10</f>
        <v>6.2740433582092781</v>
      </c>
      <c r="F619" s="7">
        <f ca="1">VLOOKUP($A619,npiportfolio!$A$1:$I$100,4,FALSE)*RAND()*10</f>
        <v>3.0066328874093662</v>
      </c>
      <c r="G619" s="7">
        <f ca="1">VLOOKUP($A619,npiportfolio!$A$1:$I$100,4,FALSE)*RAND()*10</f>
        <v>4.726966547455735</v>
      </c>
    </row>
    <row r="620" spans="1:7" x14ac:dyDescent="0.25">
      <c r="A620">
        <v>3</v>
      </c>
      <c r="B620" t="s">
        <v>849</v>
      </c>
      <c r="C620">
        <v>19</v>
      </c>
      <c r="D620" t="str">
        <f>VLOOKUP(A620,npiportfolio!$A$1:$B$100,2,FALSE)</f>
        <v>schools, bar/restaurants closed</v>
      </c>
      <c r="E620" s="7">
        <f ca="1">VLOOKUP($A620,npiportfolio!$A$1:$I$100,4,FALSE)*RAND()*10</f>
        <v>8.0277063571557932</v>
      </c>
      <c r="F620" s="7">
        <f ca="1">VLOOKUP($A620,npiportfolio!$A$1:$I$100,4,FALSE)*RAND()*10</f>
        <v>17.276277117943994</v>
      </c>
      <c r="G620" s="7">
        <f ca="1">VLOOKUP($A620,npiportfolio!$A$1:$I$100,4,FALSE)*RAND()*10</f>
        <v>11.631422557312469</v>
      </c>
    </row>
    <row r="621" spans="1:7" x14ac:dyDescent="0.25">
      <c r="A621">
        <v>4</v>
      </c>
      <c r="B621" t="s">
        <v>849</v>
      </c>
      <c r="C621">
        <v>19</v>
      </c>
      <c r="D621" t="str">
        <f>VLOOKUP(A621,npiportfolio!$A$1:$B$100,2,FALSE)</f>
        <v>schools, bar/restaurants, non essential businesses closed</v>
      </c>
      <c r="E621" s="7">
        <f ca="1">VLOOKUP($A621,npiportfolio!$A$1:$I$100,4,FALSE)*RAND()*10</f>
        <v>9.0789462763307593</v>
      </c>
      <c r="F621" s="7">
        <f ca="1">VLOOKUP($A621,npiportfolio!$A$1:$I$100,4,FALSE)*RAND()*10</f>
        <v>6.7708579841715002</v>
      </c>
      <c r="G621" s="7">
        <f ca="1">VLOOKUP($A621,npiportfolio!$A$1:$I$100,4,FALSE)*RAND()*10</f>
        <v>15.138949993354947</v>
      </c>
    </row>
    <row r="622" spans="1:7" x14ac:dyDescent="0.25">
      <c r="A622">
        <v>5</v>
      </c>
      <c r="B622" t="s">
        <v>849</v>
      </c>
      <c r="C622">
        <v>19</v>
      </c>
      <c r="D622" t="str">
        <f>VLOOKUP(A622,npiportfolio!$A$1:$B$100,2,FALSE)</f>
        <v>schools, bar/restaurants, non essential businesses closed, quarantine for most vulnerable</v>
      </c>
      <c r="E622" s="7">
        <f ca="1">VLOOKUP($A622,npiportfolio!$A$1:$I$100,4,FALSE)*RAND()*10</f>
        <v>21.022071997385421</v>
      </c>
      <c r="F622" s="7">
        <f ca="1">VLOOKUP($A622,npiportfolio!$A$1:$I$100,4,FALSE)*RAND()*10</f>
        <v>15.949423648432175</v>
      </c>
      <c r="G622" s="7">
        <f ca="1">VLOOKUP($A622,npiportfolio!$A$1:$I$100,4,FALSE)*RAND()*10</f>
        <v>23.042060379052486</v>
      </c>
    </row>
    <row r="623" spans="1:7" x14ac:dyDescent="0.25">
      <c r="A623">
        <v>6</v>
      </c>
      <c r="B623" t="s">
        <v>849</v>
      </c>
      <c r="C623">
        <v>19</v>
      </c>
      <c r="D623" t="str">
        <f>VLOOKUP(A623,npiportfolio!$A$1:$B$100,2,FALSE)</f>
        <v>schools, bar/restaurants, non essential businesses closed, quarantine for all</v>
      </c>
      <c r="E623" s="7">
        <f ca="1">VLOOKUP($A623,npiportfolio!$A$1:$I$100,4,FALSE)*RAND()*10</f>
        <v>48.890730481699109</v>
      </c>
      <c r="F623" s="7">
        <f ca="1">VLOOKUP($A623,npiportfolio!$A$1:$I$100,4,FALSE)*RAND()*10</f>
        <v>11.313610373918074</v>
      </c>
      <c r="G623" s="7">
        <f ca="1">VLOOKUP($A623,npiportfolio!$A$1:$I$100,4,FALSE)*RAND()*10</f>
        <v>12.079235460579181</v>
      </c>
    </row>
    <row r="624" spans="1:7" x14ac:dyDescent="0.25">
      <c r="A624">
        <v>7</v>
      </c>
      <c r="B624" t="s">
        <v>849</v>
      </c>
      <c r="C624">
        <v>19</v>
      </c>
      <c r="D624" t="str">
        <f>VLOOKUP(A624,npiportfolio!$A$1:$B$100,2,FALSE)</f>
        <v>new normal after schools closing</v>
      </c>
      <c r="E624" s="7">
        <f ca="1">VLOOKUP($A624,npiportfolio!$A$1:$I$100,4,FALSE)*RAND()*10</f>
        <v>2.3917228325312898</v>
      </c>
      <c r="F624" s="7">
        <f ca="1">VLOOKUP($A624,npiportfolio!$A$1:$I$100,4,FALSE)*RAND()*10</f>
        <v>7.4821956735530222</v>
      </c>
      <c r="G624" s="7">
        <f ca="1">VLOOKUP($A624,npiportfolio!$A$1:$I$100,4,FALSE)*RAND()*10</f>
        <v>8.4769341814568548</v>
      </c>
    </row>
    <row r="625" spans="1:7" x14ac:dyDescent="0.25">
      <c r="A625">
        <v>8</v>
      </c>
      <c r="B625" t="s">
        <v>849</v>
      </c>
      <c r="C625">
        <v>19</v>
      </c>
      <c r="D625" t="str">
        <f>VLOOKUP(A625,npiportfolio!$A$1:$B$100,2,FALSE)</f>
        <v>new normal after schools, bar/restaurants closed</v>
      </c>
      <c r="E625" s="7">
        <f ca="1">VLOOKUP($A625,npiportfolio!$A$1:$I$100,4,FALSE)*RAND()*10</f>
        <v>19.356219004113797</v>
      </c>
      <c r="F625" s="7">
        <f ca="1">VLOOKUP($A625,npiportfolio!$A$1:$I$100,4,FALSE)*RAND()*10</f>
        <v>6.0817700116912103</v>
      </c>
      <c r="G625" s="7">
        <f ca="1">VLOOKUP($A625,npiportfolio!$A$1:$I$100,4,FALSE)*RAND()*10</f>
        <v>17.212185082203973</v>
      </c>
    </row>
    <row r="626" spans="1:7" x14ac:dyDescent="0.25">
      <c r="A626">
        <v>9</v>
      </c>
      <c r="B626" t="s">
        <v>849</v>
      </c>
      <c r="C626">
        <v>19</v>
      </c>
      <c r="D626" t="str">
        <f>VLOOKUP(A626,npiportfolio!$A$1:$B$100,2,FALSE)</f>
        <v>new normal after schools, bar/restaurants, non essential businesses closed</v>
      </c>
      <c r="E626" s="7">
        <f ca="1">VLOOKUP($A626,npiportfolio!$A$1:$I$100,4,FALSE)*RAND()*10</f>
        <v>9.4069022767725397</v>
      </c>
      <c r="F626" s="7">
        <f ca="1">VLOOKUP($A626,npiportfolio!$A$1:$I$100,4,FALSE)*RAND()*10</f>
        <v>22.078644566803387</v>
      </c>
      <c r="G626" s="7">
        <f ca="1">VLOOKUP($A626,npiportfolio!$A$1:$I$100,4,FALSE)*RAND()*10</f>
        <v>12.999441419629129</v>
      </c>
    </row>
    <row r="627" spans="1:7" x14ac:dyDescent="0.25">
      <c r="A627">
        <v>10</v>
      </c>
      <c r="B627" t="s">
        <v>849</v>
      </c>
      <c r="C627">
        <v>19</v>
      </c>
      <c r="D627" t="str">
        <f>VLOOKUP(A627,npiportfolio!$A$1:$B$100,2,FALSE)</f>
        <v>new normal after schools, bar/restaurants, non essential businesses closed, quarantine for most vulnerable</v>
      </c>
      <c r="E627" s="7">
        <f ca="1">VLOOKUP($A627,npiportfolio!$A$1:$I$100,4,FALSE)*RAND()*10</f>
        <v>21.67786473080173</v>
      </c>
      <c r="F627" s="7">
        <f ca="1">VLOOKUP($A627,npiportfolio!$A$1:$I$100,4,FALSE)*RAND()*10</f>
        <v>17.401176948894673</v>
      </c>
      <c r="G627" s="7">
        <f ca="1">VLOOKUP($A627,npiportfolio!$A$1:$I$100,4,FALSE)*RAND()*10</f>
        <v>14.267620156815992</v>
      </c>
    </row>
    <row r="628" spans="1:7" x14ac:dyDescent="0.25">
      <c r="A628">
        <v>11</v>
      </c>
      <c r="B628" t="s">
        <v>849</v>
      </c>
      <c r="C628">
        <v>19</v>
      </c>
      <c r="D628" t="str">
        <f>VLOOKUP(A628,npiportfolio!$A$1:$B$100,2,FALSE)</f>
        <v>new normal after schools, bar/restaurants, non essential businesses closed, quarantine for all</v>
      </c>
      <c r="E628" s="7">
        <f ca="1">VLOOKUP($A628,npiportfolio!$A$1:$I$100,4,FALSE)*RAND()*10</f>
        <v>42.859115036027461</v>
      </c>
      <c r="F628" s="7">
        <f ca="1">VLOOKUP($A628,npiportfolio!$A$1:$I$100,4,FALSE)*RAND()*10</f>
        <v>29.055463872311527</v>
      </c>
      <c r="G628" s="7">
        <f ca="1">VLOOKUP($A628,npiportfolio!$A$1:$I$100,4,FALSE)*RAND()*10</f>
        <v>7.8436012247338427</v>
      </c>
    </row>
    <row r="629" spans="1:7" x14ac:dyDescent="0.25">
      <c r="A629">
        <v>1</v>
      </c>
      <c r="B629" t="s">
        <v>847</v>
      </c>
      <c r="C629">
        <v>20</v>
      </c>
      <c r="D629" t="str">
        <f>VLOOKUP(A629,npiportfolio!$A$1:$B$100,2,FALSE)</f>
        <v>no Interventions</v>
      </c>
      <c r="E629" s="7">
        <f ca="1">VLOOKUP($A629,npiportfolio!$A$1:$I$100,4,FALSE)*RAND()*10</f>
        <v>0</v>
      </c>
      <c r="F629" s="7">
        <f ca="1">VLOOKUP($A629,npiportfolio!$A$1:$I$100,4,FALSE)*RAND()*10</f>
        <v>0</v>
      </c>
      <c r="G629" s="7">
        <f ca="1">VLOOKUP($A629,npiportfolio!$A$1:$I$100,4,FALSE)*RAND()*10</f>
        <v>0</v>
      </c>
    </row>
    <row r="630" spans="1:7" x14ac:dyDescent="0.25">
      <c r="A630">
        <v>2</v>
      </c>
      <c r="B630" t="s">
        <v>847</v>
      </c>
      <c r="C630">
        <v>20</v>
      </c>
      <c r="D630" t="str">
        <f>VLOOKUP(A630,npiportfolio!$A$1:$B$100,2,FALSE)</f>
        <v>schools closing</v>
      </c>
      <c r="E630" s="7">
        <f ca="1">VLOOKUP($A630,npiportfolio!$A$1:$I$100,4,FALSE)*RAND()*10</f>
        <v>6.6710952387380198</v>
      </c>
      <c r="F630" s="7">
        <f ca="1">VLOOKUP($A630,npiportfolio!$A$1:$I$100,4,FALSE)*RAND()*10</f>
        <v>8.8515876996713398</v>
      </c>
      <c r="G630" s="7">
        <f ca="1">VLOOKUP($A630,npiportfolio!$A$1:$I$100,4,FALSE)*RAND()*10</f>
        <v>3.5183341800638459</v>
      </c>
    </row>
    <row r="631" spans="1:7" x14ac:dyDescent="0.25">
      <c r="A631">
        <v>3</v>
      </c>
      <c r="B631" t="s">
        <v>847</v>
      </c>
      <c r="C631">
        <v>20</v>
      </c>
      <c r="D631" t="str">
        <f>VLOOKUP(A631,npiportfolio!$A$1:$B$100,2,FALSE)</f>
        <v>schools, bar/restaurants closed</v>
      </c>
      <c r="E631" s="7">
        <f ca="1">VLOOKUP($A631,npiportfolio!$A$1:$I$100,4,FALSE)*RAND()*10</f>
        <v>1.4211177316641654</v>
      </c>
      <c r="F631" s="7">
        <f ca="1">VLOOKUP($A631,npiportfolio!$A$1:$I$100,4,FALSE)*RAND()*10</f>
        <v>7.2053300874345094</v>
      </c>
      <c r="G631" s="7">
        <f ca="1">VLOOKUP($A631,npiportfolio!$A$1:$I$100,4,FALSE)*RAND()*10</f>
        <v>12.163227633575532</v>
      </c>
    </row>
    <row r="632" spans="1:7" x14ac:dyDescent="0.25">
      <c r="A632">
        <v>4</v>
      </c>
      <c r="B632" t="s">
        <v>847</v>
      </c>
      <c r="C632">
        <v>20</v>
      </c>
      <c r="D632" t="str">
        <f>VLOOKUP(A632,npiportfolio!$A$1:$B$100,2,FALSE)</f>
        <v>schools, bar/restaurants, non essential businesses closed</v>
      </c>
      <c r="E632" s="7">
        <f ca="1">VLOOKUP($A632,npiportfolio!$A$1:$I$100,4,FALSE)*RAND()*10</f>
        <v>9.3555988622143005</v>
      </c>
      <c r="F632" s="7">
        <f ca="1">VLOOKUP($A632,npiportfolio!$A$1:$I$100,4,FALSE)*RAND()*10</f>
        <v>18.178325101030147</v>
      </c>
      <c r="G632" s="7">
        <f ca="1">VLOOKUP($A632,npiportfolio!$A$1:$I$100,4,FALSE)*RAND()*10</f>
        <v>11.675262650133513</v>
      </c>
    </row>
    <row r="633" spans="1:7" x14ac:dyDescent="0.25">
      <c r="A633">
        <v>5</v>
      </c>
      <c r="B633" t="s">
        <v>847</v>
      </c>
      <c r="C633">
        <v>20</v>
      </c>
      <c r="D633" t="str">
        <f>VLOOKUP(A633,npiportfolio!$A$1:$B$100,2,FALSE)</f>
        <v>schools, bar/restaurants, non essential businesses closed, quarantine for most vulnerable</v>
      </c>
      <c r="E633" s="7">
        <f ca="1">VLOOKUP($A633,npiportfolio!$A$1:$I$100,4,FALSE)*RAND()*10</f>
        <v>11.734780075080238</v>
      </c>
      <c r="F633" s="7">
        <f ca="1">VLOOKUP($A633,npiportfolio!$A$1:$I$100,4,FALSE)*RAND()*10</f>
        <v>23.316569077081315</v>
      </c>
      <c r="G633" s="7">
        <f ca="1">VLOOKUP($A633,npiportfolio!$A$1:$I$100,4,FALSE)*RAND()*10</f>
        <v>3.2823087719618682</v>
      </c>
    </row>
    <row r="634" spans="1:7" x14ac:dyDescent="0.25">
      <c r="A634">
        <v>6</v>
      </c>
      <c r="B634" t="s">
        <v>847</v>
      </c>
      <c r="C634">
        <v>20</v>
      </c>
      <c r="D634" t="str">
        <f>VLOOKUP(A634,npiportfolio!$A$1:$B$100,2,FALSE)</f>
        <v>schools, bar/restaurants, non essential businesses closed, quarantine for all</v>
      </c>
      <c r="E634" s="7">
        <f ca="1">VLOOKUP($A634,npiportfolio!$A$1:$I$100,4,FALSE)*RAND()*10</f>
        <v>40.397877289527038</v>
      </c>
      <c r="F634" s="7">
        <f ca="1">VLOOKUP($A634,npiportfolio!$A$1:$I$100,4,FALSE)*RAND()*10</f>
        <v>48.078793064552499</v>
      </c>
      <c r="G634" s="7">
        <f ca="1">VLOOKUP($A634,npiportfolio!$A$1:$I$100,4,FALSE)*RAND()*10</f>
        <v>6.8840378056874654</v>
      </c>
    </row>
    <row r="635" spans="1:7" x14ac:dyDescent="0.25">
      <c r="A635">
        <v>7</v>
      </c>
      <c r="B635" t="s">
        <v>847</v>
      </c>
      <c r="C635">
        <v>20</v>
      </c>
      <c r="D635" t="str">
        <f>VLOOKUP(A635,npiportfolio!$A$1:$B$100,2,FALSE)</f>
        <v>new normal after schools closing</v>
      </c>
      <c r="E635" s="7">
        <f ca="1">VLOOKUP($A635,npiportfolio!$A$1:$I$100,4,FALSE)*RAND()*10</f>
        <v>3.0707761736116046</v>
      </c>
      <c r="F635" s="7">
        <f ca="1">VLOOKUP($A635,npiportfolio!$A$1:$I$100,4,FALSE)*RAND()*10</f>
        <v>1.880409934951307</v>
      </c>
      <c r="G635" s="7">
        <f ca="1">VLOOKUP($A635,npiportfolio!$A$1:$I$100,4,FALSE)*RAND()*10</f>
        <v>7.6802639208598542</v>
      </c>
    </row>
    <row r="636" spans="1:7" x14ac:dyDescent="0.25">
      <c r="A636">
        <v>8</v>
      </c>
      <c r="B636" t="s">
        <v>847</v>
      </c>
      <c r="C636">
        <v>20</v>
      </c>
      <c r="D636" t="str">
        <f>VLOOKUP(A636,npiportfolio!$A$1:$B$100,2,FALSE)</f>
        <v>new normal after schools, bar/restaurants closed</v>
      </c>
      <c r="E636" s="7">
        <f ca="1">VLOOKUP($A636,npiportfolio!$A$1:$I$100,4,FALSE)*RAND()*10</f>
        <v>6.9431204508842459</v>
      </c>
      <c r="F636" s="7">
        <f ca="1">VLOOKUP($A636,npiportfolio!$A$1:$I$100,4,FALSE)*RAND()*10</f>
        <v>18.446968181125037</v>
      </c>
      <c r="G636" s="7">
        <f ca="1">VLOOKUP($A636,npiportfolio!$A$1:$I$100,4,FALSE)*RAND()*10</f>
        <v>1.4030145603491295</v>
      </c>
    </row>
    <row r="637" spans="1:7" x14ac:dyDescent="0.25">
      <c r="A637">
        <v>9</v>
      </c>
      <c r="B637" t="s">
        <v>847</v>
      </c>
      <c r="C637">
        <v>20</v>
      </c>
      <c r="D637" t="str">
        <f>VLOOKUP(A637,npiportfolio!$A$1:$B$100,2,FALSE)</f>
        <v>new normal after schools, bar/restaurants, non essential businesses closed</v>
      </c>
      <c r="E637" s="7">
        <f ca="1">VLOOKUP($A637,npiportfolio!$A$1:$I$100,4,FALSE)*RAND()*10</f>
        <v>23.27315094922707</v>
      </c>
      <c r="F637" s="7">
        <f ca="1">VLOOKUP($A637,npiportfolio!$A$1:$I$100,4,FALSE)*RAND()*10</f>
        <v>1.1613636002356853</v>
      </c>
      <c r="G637" s="7">
        <f ca="1">VLOOKUP($A637,npiportfolio!$A$1:$I$100,4,FALSE)*RAND()*10</f>
        <v>9.3798427516555734</v>
      </c>
    </row>
    <row r="638" spans="1:7" x14ac:dyDescent="0.25">
      <c r="A638">
        <v>10</v>
      </c>
      <c r="B638" t="s">
        <v>847</v>
      </c>
      <c r="C638">
        <v>20</v>
      </c>
      <c r="D638" t="str">
        <f>VLOOKUP(A638,npiportfolio!$A$1:$B$100,2,FALSE)</f>
        <v>new normal after schools, bar/restaurants, non essential businesses closed, quarantine for most vulnerable</v>
      </c>
      <c r="E638" s="7">
        <f ca="1">VLOOKUP($A638,npiportfolio!$A$1:$I$100,4,FALSE)*RAND()*10</f>
        <v>34.435985474147543</v>
      </c>
      <c r="F638" s="7">
        <f ca="1">VLOOKUP($A638,npiportfolio!$A$1:$I$100,4,FALSE)*RAND()*10</f>
        <v>31.724877924932091</v>
      </c>
      <c r="G638" s="7">
        <f ca="1">VLOOKUP($A638,npiportfolio!$A$1:$I$100,4,FALSE)*RAND()*10</f>
        <v>29.576671970309448</v>
      </c>
    </row>
    <row r="639" spans="1:7" x14ac:dyDescent="0.25">
      <c r="A639">
        <v>11</v>
      </c>
      <c r="B639" t="s">
        <v>847</v>
      </c>
      <c r="C639">
        <v>20</v>
      </c>
      <c r="D639" t="str">
        <f>VLOOKUP(A639,npiportfolio!$A$1:$B$100,2,FALSE)</f>
        <v>new normal after schools, bar/restaurants, non essential businesses closed, quarantine for all</v>
      </c>
      <c r="E639" s="7">
        <f ca="1">VLOOKUP($A639,npiportfolio!$A$1:$I$100,4,FALSE)*RAND()*10</f>
        <v>20.439531098387857</v>
      </c>
      <c r="F639" s="7">
        <f ca="1">VLOOKUP($A639,npiportfolio!$A$1:$I$100,4,FALSE)*RAND()*10</f>
        <v>21.910103064087796</v>
      </c>
      <c r="G639" s="7">
        <f ca="1">VLOOKUP($A639,npiportfolio!$A$1:$I$100,4,FALSE)*RAND()*10</f>
        <v>11.64260098830967</v>
      </c>
    </row>
    <row r="640" spans="1:7" x14ac:dyDescent="0.25">
      <c r="A640">
        <v>1</v>
      </c>
      <c r="B640" t="s">
        <v>848</v>
      </c>
      <c r="C640">
        <v>20</v>
      </c>
      <c r="D640" t="str">
        <f>VLOOKUP(A640,npiportfolio!$A$1:$B$100,2,FALSE)</f>
        <v>no Interventions</v>
      </c>
      <c r="E640" s="7">
        <f ca="1">VLOOKUP($A640,npiportfolio!$A$1:$I$100,4,FALSE)*RAND()*10</f>
        <v>0</v>
      </c>
      <c r="F640" s="7">
        <f ca="1">VLOOKUP($A640,npiportfolio!$A$1:$I$100,4,FALSE)*RAND()*10</f>
        <v>0</v>
      </c>
      <c r="G640" s="7">
        <f ca="1">VLOOKUP($A640,npiportfolio!$A$1:$I$100,4,FALSE)*RAND()*10</f>
        <v>0</v>
      </c>
    </row>
    <row r="641" spans="1:7" x14ac:dyDescent="0.25">
      <c r="A641">
        <v>2</v>
      </c>
      <c r="B641" t="s">
        <v>848</v>
      </c>
      <c r="C641">
        <v>20</v>
      </c>
      <c r="D641" t="str">
        <f>VLOOKUP(A641,npiportfolio!$A$1:$B$100,2,FALSE)</f>
        <v>schools closing</v>
      </c>
      <c r="E641" s="7">
        <f ca="1">VLOOKUP($A641,npiportfolio!$A$1:$I$100,4,FALSE)*RAND()*10</f>
        <v>1.8751415056620069</v>
      </c>
      <c r="F641" s="7">
        <f ca="1">VLOOKUP($A641,npiportfolio!$A$1:$I$100,4,FALSE)*RAND()*10</f>
        <v>1.6010587834105805</v>
      </c>
      <c r="G641" s="7">
        <f ca="1">VLOOKUP($A641,npiportfolio!$A$1:$I$100,4,FALSE)*RAND()*10</f>
        <v>2.6194911325484425</v>
      </c>
    </row>
    <row r="642" spans="1:7" x14ac:dyDescent="0.25">
      <c r="A642">
        <v>3</v>
      </c>
      <c r="B642" t="s">
        <v>848</v>
      </c>
      <c r="C642">
        <v>20</v>
      </c>
      <c r="D642" t="str">
        <f>VLOOKUP(A642,npiportfolio!$A$1:$B$100,2,FALSE)</f>
        <v>schools, bar/restaurants closed</v>
      </c>
      <c r="E642" s="7">
        <f ca="1">VLOOKUP($A642,npiportfolio!$A$1:$I$100,4,FALSE)*RAND()*10</f>
        <v>16.786394922294562</v>
      </c>
      <c r="F642" s="7">
        <f ca="1">VLOOKUP($A642,npiportfolio!$A$1:$I$100,4,FALSE)*RAND()*10</f>
        <v>1.3784436965836089</v>
      </c>
      <c r="G642" s="7">
        <f ca="1">VLOOKUP($A642,npiportfolio!$A$1:$I$100,4,FALSE)*RAND()*10</f>
        <v>17.645440059903695</v>
      </c>
    </row>
    <row r="643" spans="1:7" x14ac:dyDescent="0.25">
      <c r="A643">
        <v>4</v>
      </c>
      <c r="B643" t="s">
        <v>848</v>
      </c>
      <c r="C643">
        <v>20</v>
      </c>
      <c r="D643" t="str">
        <f>VLOOKUP(A643,npiportfolio!$A$1:$B$100,2,FALSE)</f>
        <v>schools, bar/restaurants, non essential businesses closed</v>
      </c>
      <c r="E643" s="7">
        <f ca="1">VLOOKUP($A643,npiportfolio!$A$1:$I$100,4,FALSE)*RAND()*10</f>
        <v>18.509955947541926</v>
      </c>
      <c r="F643" s="7">
        <f ca="1">VLOOKUP($A643,npiportfolio!$A$1:$I$100,4,FALSE)*RAND()*10</f>
        <v>10.804039829346603</v>
      </c>
      <c r="G643" s="7">
        <f ca="1">VLOOKUP($A643,npiportfolio!$A$1:$I$100,4,FALSE)*RAND()*10</f>
        <v>11.335508155753269</v>
      </c>
    </row>
    <row r="644" spans="1:7" x14ac:dyDescent="0.25">
      <c r="A644">
        <v>5</v>
      </c>
      <c r="B644" t="s">
        <v>848</v>
      </c>
      <c r="C644">
        <v>20</v>
      </c>
      <c r="D644" t="str">
        <f>VLOOKUP(A644,npiportfolio!$A$1:$B$100,2,FALSE)</f>
        <v>schools, bar/restaurants, non essential businesses closed, quarantine for most vulnerable</v>
      </c>
      <c r="E644" s="7">
        <f ca="1">VLOOKUP($A644,npiportfolio!$A$1:$I$100,4,FALSE)*RAND()*10</f>
        <v>37.973889522327198</v>
      </c>
      <c r="F644" s="7">
        <f ca="1">VLOOKUP($A644,npiportfolio!$A$1:$I$100,4,FALSE)*RAND()*10</f>
        <v>28.040775014258351</v>
      </c>
      <c r="G644" s="7">
        <f ca="1">VLOOKUP($A644,npiportfolio!$A$1:$I$100,4,FALSE)*RAND()*10</f>
        <v>36.202249747920384</v>
      </c>
    </row>
    <row r="645" spans="1:7" x14ac:dyDescent="0.25">
      <c r="A645">
        <v>6</v>
      </c>
      <c r="B645" t="s">
        <v>848</v>
      </c>
      <c r="C645">
        <v>20</v>
      </c>
      <c r="D645" t="str">
        <f>VLOOKUP(A645,npiportfolio!$A$1:$B$100,2,FALSE)</f>
        <v>schools, bar/restaurants, non essential businesses closed, quarantine for all</v>
      </c>
      <c r="E645" s="7">
        <f ca="1">VLOOKUP($A645,npiportfolio!$A$1:$I$100,4,FALSE)*RAND()*10</f>
        <v>3.2618921554344924</v>
      </c>
      <c r="F645" s="7">
        <f ca="1">VLOOKUP($A645,npiportfolio!$A$1:$I$100,4,FALSE)*RAND()*10</f>
        <v>30.935626178075985</v>
      </c>
      <c r="G645" s="7">
        <f ca="1">VLOOKUP($A645,npiportfolio!$A$1:$I$100,4,FALSE)*RAND()*10</f>
        <v>20.066188440879877</v>
      </c>
    </row>
    <row r="646" spans="1:7" x14ac:dyDescent="0.25">
      <c r="A646">
        <v>7</v>
      </c>
      <c r="B646" t="s">
        <v>848</v>
      </c>
      <c r="C646">
        <v>20</v>
      </c>
      <c r="D646" t="str">
        <f>VLOOKUP(A646,npiportfolio!$A$1:$B$100,2,FALSE)</f>
        <v>new normal after schools closing</v>
      </c>
      <c r="E646" s="7">
        <f ca="1">VLOOKUP($A646,npiportfolio!$A$1:$I$100,4,FALSE)*RAND()*10</f>
        <v>7.595934597546508</v>
      </c>
      <c r="F646" s="7">
        <f ca="1">VLOOKUP($A646,npiportfolio!$A$1:$I$100,4,FALSE)*RAND()*10</f>
        <v>1.6307747694562291</v>
      </c>
      <c r="G646" s="7">
        <f ca="1">VLOOKUP($A646,npiportfolio!$A$1:$I$100,4,FALSE)*RAND()*10</f>
        <v>2.5162283675204278</v>
      </c>
    </row>
    <row r="647" spans="1:7" x14ac:dyDescent="0.25">
      <c r="A647">
        <v>8</v>
      </c>
      <c r="B647" t="s">
        <v>848</v>
      </c>
      <c r="C647">
        <v>20</v>
      </c>
      <c r="D647" t="str">
        <f>VLOOKUP(A647,npiportfolio!$A$1:$B$100,2,FALSE)</f>
        <v>new normal after schools, bar/restaurants closed</v>
      </c>
      <c r="E647" s="7">
        <f ca="1">VLOOKUP($A647,npiportfolio!$A$1:$I$100,4,FALSE)*RAND()*10</f>
        <v>10.968762868589337</v>
      </c>
      <c r="F647" s="7">
        <f ca="1">VLOOKUP($A647,npiportfolio!$A$1:$I$100,4,FALSE)*RAND()*10</f>
        <v>8.7680958290936939</v>
      </c>
      <c r="G647" s="7">
        <f ca="1">VLOOKUP($A647,npiportfolio!$A$1:$I$100,4,FALSE)*RAND()*10</f>
        <v>0.98451240663952611</v>
      </c>
    </row>
    <row r="648" spans="1:7" x14ac:dyDescent="0.25">
      <c r="A648">
        <v>9</v>
      </c>
      <c r="B648" t="s">
        <v>848</v>
      </c>
      <c r="C648">
        <v>20</v>
      </c>
      <c r="D648" t="str">
        <f>VLOOKUP(A648,npiportfolio!$A$1:$B$100,2,FALSE)</f>
        <v>new normal after schools, bar/restaurants, non essential businesses closed</v>
      </c>
      <c r="E648" s="7">
        <f ca="1">VLOOKUP($A648,npiportfolio!$A$1:$I$100,4,FALSE)*RAND()*10</f>
        <v>8.5860046889435964</v>
      </c>
      <c r="F648" s="7">
        <f ca="1">VLOOKUP($A648,npiportfolio!$A$1:$I$100,4,FALSE)*RAND()*10</f>
        <v>0.32285357997276165</v>
      </c>
      <c r="G648" s="7">
        <f ca="1">VLOOKUP($A648,npiportfolio!$A$1:$I$100,4,FALSE)*RAND()*10</f>
        <v>18.252228136903653</v>
      </c>
    </row>
    <row r="649" spans="1:7" x14ac:dyDescent="0.25">
      <c r="A649">
        <v>10</v>
      </c>
      <c r="B649" t="s">
        <v>848</v>
      </c>
      <c r="C649">
        <v>20</v>
      </c>
      <c r="D649" t="str">
        <f>VLOOKUP(A649,npiportfolio!$A$1:$B$100,2,FALSE)</f>
        <v>new normal after schools, bar/restaurants, non essential businesses closed, quarantine for most vulnerable</v>
      </c>
      <c r="E649" s="7">
        <f ca="1">VLOOKUP($A649,npiportfolio!$A$1:$I$100,4,FALSE)*RAND()*10</f>
        <v>18.701432750051353</v>
      </c>
      <c r="F649" s="7">
        <f ca="1">VLOOKUP($A649,npiportfolio!$A$1:$I$100,4,FALSE)*RAND()*10</f>
        <v>20.047525661473937</v>
      </c>
      <c r="G649" s="7">
        <f ca="1">VLOOKUP($A649,npiportfolio!$A$1:$I$100,4,FALSE)*RAND()*10</f>
        <v>10.001445875331157</v>
      </c>
    </row>
    <row r="650" spans="1:7" x14ac:dyDescent="0.25">
      <c r="A650">
        <v>11</v>
      </c>
      <c r="B650" t="s">
        <v>848</v>
      </c>
      <c r="C650">
        <v>20</v>
      </c>
      <c r="D650" t="str">
        <f>VLOOKUP(A650,npiportfolio!$A$1:$B$100,2,FALSE)</f>
        <v>new normal after schools, bar/restaurants, non essential businesses closed, quarantine for all</v>
      </c>
      <c r="E650" s="7">
        <f ca="1">VLOOKUP($A650,npiportfolio!$A$1:$I$100,4,FALSE)*RAND()*10</f>
        <v>0.58394323277631832</v>
      </c>
      <c r="F650" s="7">
        <f ca="1">VLOOKUP($A650,npiportfolio!$A$1:$I$100,4,FALSE)*RAND()*10</f>
        <v>4.4677599911909285</v>
      </c>
      <c r="G650" s="7">
        <f ca="1">VLOOKUP($A650,npiportfolio!$A$1:$I$100,4,FALSE)*RAND()*10</f>
        <v>28.625865992175509</v>
      </c>
    </row>
    <row r="651" spans="1:7" x14ac:dyDescent="0.25">
      <c r="A651">
        <v>1</v>
      </c>
      <c r="B651" t="s">
        <v>849</v>
      </c>
      <c r="C651">
        <v>20</v>
      </c>
      <c r="D651" t="str">
        <f>VLOOKUP(A651,npiportfolio!$A$1:$B$100,2,FALSE)</f>
        <v>no Interventions</v>
      </c>
      <c r="E651" s="7">
        <f ca="1">VLOOKUP($A651,npiportfolio!$A$1:$I$100,4,FALSE)*RAND()*10</f>
        <v>0</v>
      </c>
      <c r="F651" s="7">
        <f ca="1">VLOOKUP($A651,npiportfolio!$A$1:$I$100,4,FALSE)*RAND()*10</f>
        <v>0</v>
      </c>
      <c r="G651" s="7">
        <f ca="1">VLOOKUP($A651,npiportfolio!$A$1:$I$100,4,FALSE)*RAND()*10</f>
        <v>0</v>
      </c>
    </row>
    <row r="652" spans="1:7" x14ac:dyDescent="0.25">
      <c r="A652">
        <v>2</v>
      </c>
      <c r="B652" t="s">
        <v>849</v>
      </c>
      <c r="C652">
        <v>20</v>
      </c>
      <c r="D652" t="str">
        <f>VLOOKUP(A652,npiportfolio!$A$1:$B$100,2,FALSE)</f>
        <v>schools closing</v>
      </c>
      <c r="E652" s="7">
        <f ca="1">VLOOKUP($A652,npiportfolio!$A$1:$I$100,4,FALSE)*RAND()*10</f>
        <v>4.8143255754794012</v>
      </c>
      <c r="F652" s="7">
        <f ca="1">VLOOKUP($A652,npiportfolio!$A$1:$I$100,4,FALSE)*RAND()*10</f>
        <v>2.4068446065826965</v>
      </c>
      <c r="G652" s="7">
        <f ca="1">VLOOKUP($A652,npiportfolio!$A$1:$I$100,4,FALSE)*RAND()*10</f>
        <v>0.10400093326228266</v>
      </c>
    </row>
    <row r="653" spans="1:7" x14ac:dyDescent="0.25">
      <c r="A653">
        <v>3</v>
      </c>
      <c r="B653" t="s">
        <v>849</v>
      </c>
      <c r="C653">
        <v>20</v>
      </c>
      <c r="D653" t="str">
        <f>VLOOKUP(A653,npiportfolio!$A$1:$B$100,2,FALSE)</f>
        <v>schools, bar/restaurants closed</v>
      </c>
      <c r="E653" s="7">
        <f ca="1">VLOOKUP($A653,npiportfolio!$A$1:$I$100,4,FALSE)*RAND()*10</f>
        <v>11.856617582404848</v>
      </c>
      <c r="F653" s="7">
        <f ca="1">VLOOKUP($A653,npiportfolio!$A$1:$I$100,4,FALSE)*RAND()*10</f>
        <v>19.998678595595969</v>
      </c>
      <c r="G653" s="7">
        <f ca="1">VLOOKUP($A653,npiportfolio!$A$1:$I$100,4,FALSE)*RAND()*10</f>
        <v>13.398602649103573</v>
      </c>
    </row>
    <row r="654" spans="1:7" x14ac:dyDescent="0.25">
      <c r="A654">
        <v>4</v>
      </c>
      <c r="B654" t="s">
        <v>849</v>
      </c>
      <c r="C654">
        <v>20</v>
      </c>
      <c r="D654" t="str">
        <f>VLOOKUP(A654,npiportfolio!$A$1:$B$100,2,FALSE)</f>
        <v>schools, bar/restaurants, non essential businesses closed</v>
      </c>
      <c r="E654" s="7">
        <f ca="1">VLOOKUP($A654,npiportfolio!$A$1:$I$100,4,FALSE)*RAND()*10</f>
        <v>2.6586136617802083</v>
      </c>
      <c r="F654" s="7">
        <f ca="1">VLOOKUP($A654,npiportfolio!$A$1:$I$100,4,FALSE)*RAND()*10</f>
        <v>14.930382349502205</v>
      </c>
      <c r="G654" s="7">
        <f ca="1">VLOOKUP($A654,npiportfolio!$A$1:$I$100,4,FALSE)*RAND()*10</f>
        <v>23.013650503343037</v>
      </c>
    </row>
    <row r="655" spans="1:7" x14ac:dyDescent="0.25">
      <c r="A655">
        <v>5</v>
      </c>
      <c r="B655" t="s">
        <v>849</v>
      </c>
      <c r="C655">
        <v>20</v>
      </c>
      <c r="D655" t="str">
        <f>VLOOKUP(A655,npiportfolio!$A$1:$B$100,2,FALSE)</f>
        <v>schools, bar/restaurants, non essential businesses closed, quarantine for most vulnerable</v>
      </c>
      <c r="E655" s="7">
        <f ca="1">VLOOKUP($A655,npiportfolio!$A$1:$I$100,4,FALSE)*RAND()*10</f>
        <v>10.529735550635202</v>
      </c>
      <c r="F655" s="7">
        <f ca="1">VLOOKUP($A655,npiportfolio!$A$1:$I$100,4,FALSE)*RAND()*10</f>
        <v>34.573585505102031</v>
      </c>
      <c r="G655" s="7">
        <f ca="1">VLOOKUP($A655,npiportfolio!$A$1:$I$100,4,FALSE)*RAND()*10</f>
        <v>10.382839311001666</v>
      </c>
    </row>
    <row r="656" spans="1:7" x14ac:dyDescent="0.25">
      <c r="A656">
        <v>6</v>
      </c>
      <c r="B656" t="s">
        <v>849</v>
      </c>
      <c r="C656">
        <v>20</v>
      </c>
      <c r="D656" t="str">
        <f>VLOOKUP(A656,npiportfolio!$A$1:$B$100,2,FALSE)</f>
        <v>schools, bar/restaurants, non essential businesses closed, quarantine for all</v>
      </c>
      <c r="E656" s="7">
        <f ca="1">VLOOKUP($A656,npiportfolio!$A$1:$I$100,4,FALSE)*RAND()*10</f>
        <v>33.060591856925015</v>
      </c>
      <c r="F656" s="7">
        <f ca="1">VLOOKUP($A656,npiportfolio!$A$1:$I$100,4,FALSE)*RAND()*10</f>
        <v>46.96322469659043</v>
      </c>
      <c r="G656" s="7">
        <f ca="1">VLOOKUP($A656,npiportfolio!$A$1:$I$100,4,FALSE)*RAND()*10</f>
        <v>49.865185615706842</v>
      </c>
    </row>
    <row r="657" spans="1:7" x14ac:dyDescent="0.25">
      <c r="A657">
        <v>7</v>
      </c>
      <c r="B657" t="s">
        <v>849</v>
      </c>
      <c r="C657">
        <v>20</v>
      </c>
      <c r="D657" t="str">
        <f>VLOOKUP(A657,npiportfolio!$A$1:$B$100,2,FALSE)</f>
        <v>new normal after schools closing</v>
      </c>
      <c r="E657" s="7">
        <f ca="1">VLOOKUP($A657,npiportfolio!$A$1:$I$100,4,FALSE)*RAND()*10</f>
        <v>5.2079157940653129</v>
      </c>
      <c r="F657" s="7">
        <f ca="1">VLOOKUP($A657,npiportfolio!$A$1:$I$100,4,FALSE)*RAND()*10</f>
        <v>3.4193438569065826</v>
      </c>
      <c r="G657" s="7">
        <f ca="1">VLOOKUP($A657,npiportfolio!$A$1:$I$100,4,FALSE)*RAND()*10</f>
        <v>5.8086547308772545</v>
      </c>
    </row>
    <row r="658" spans="1:7" x14ac:dyDescent="0.25">
      <c r="A658">
        <v>8</v>
      </c>
      <c r="B658" t="s">
        <v>849</v>
      </c>
      <c r="C658">
        <v>20</v>
      </c>
      <c r="D658" t="str">
        <f>VLOOKUP(A658,npiportfolio!$A$1:$B$100,2,FALSE)</f>
        <v>new normal after schools, bar/restaurants closed</v>
      </c>
      <c r="E658" s="7">
        <f ca="1">VLOOKUP($A658,npiportfolio!$A$1:$I$100,4,FALSE)*RAND()*10</f>
        <v>3.5859173400018562</v>
      </c>
      <c r="F658" s="7">
        <f ca="1">VLOOKUP($A658,npiportfolio!$A$1:$I$100,4,FALSE)*RAND()*10</f>
        <v>8.4793481045731749</v>
      </c>
      <c r="G658" s="7">
        <f ca="1">VLOOKUP($A658,npiportfolio!$A$1:$I$100,4,FALSE)*RAND()*10</f>
        <v>1.4489184157165269</v>
      </c>
    </row>
    <row r="659" spans="1:7" x14ac:dyDescent="0.25">
      <c r="A659">
        <v>9</v>
      </c>
      <c r="B659" t="s">
        <v>849</v>
      </c>
      <c r="C659">
        <v>20</v>
      </c>
      <c r="D659" t="str">
        <f>VLOOKUP(A659,npiportfolio!$A$1:$B$100,2,FALSE)</f>
        <v>new normal after schools, bar/restaurants, non essential businesses closed</v>
      </c>
      <c r="E659" s="7">
        <f ca="1">VLOOKUP($A659,npiportfolio!$A$1:$I$100,4,FALSE)*RAND()*10</f>
        <v>11.510945847309399</v>
      </c>
      <c r="F659" s="7">
        <f ca="1">VLOOKUP($A659,npiportfolio!$A$1:$I$100,4,FALSE)*RAND()*10</f>
        <v>12.036287705499378</v>
      </c>
      <c r="G659" s="7">
        <f ca="1">VLOOKUP($A659,npiportfolio!$A$1:$I$100,4,FALSE)*RAND()*10</f>
        <v>4.78997774163195</v>
      </c>
    </row>
    <row r="660" spans="1:7" x14ac:dyDescent="0.25">
      <c r="A660">
        <v>10</v>
      </c>
      <c r="B660" t="s">
        <v>849</v>
      </c>
      <c r="C660">
        <v>20</v>
      </c>
      <c r="D660" t="str">
        <f>VLOOKUP(A660,npiportfolio!$A$1:$B$100,2,FALSE)</f>
        <v>new normal after schools, bar/restaurants, non essential businesses closed, quarantine for most vulnerable</v>
      </c>
      <c r="E660" s="7">
        <f ca="1">VLOOKUP($A660,npiportfolio!$A$1:$I$100,4,FALSE)*RAND()*10</f>
        <v>21.084299360294708</v>
      </c>
      <c r="F660" s="7">
        <f ca="1">VLOOKUP($A660,npiportfolio!$A$1:$I$100,4,FALSE)*RAND()*10</f>
        <v>18.749732389193717</v>
      </c>
      <c r="G660" s="7">
        <f ca="1">VLOOKUP($A660,npiportfolio!$A$1:$I$100,4,FALSE)*RAND()*10</f>
        <v>17.908549982325912</v>
      </c>
    </row>
    <row r="661" spans="1:7" x14ac:dyDescent="0.25">
      <c r="A661">
        <v>11</v>
      </c>
      <c r="B661" t="s">
        <v>849</v>
      </c>
      <c r="C661">
        <v>20</v>
      </c>
      <c r="D661" t="str">
        <f>VLOOKUP(A661,npiportfolio!$A$1:$B$100,2,FALSE)</f>
        <v>new normal after schools, bar/restaurants, non essential businesses closed, quarantine for all</v>
      </c>
      <c r="E661" s="7">
        <f ca="1">VLOOKUP($A661,npiportfolio!$A$1:$I$100,4,FALSE)*RAND()*10</f>
        <v>11.791577357920243</v>
      </c>
      <c r="F661" s="7">
        <f ca="1">VLOOKUP($A661,npiportfolio!$A$1:$I$100,4,FALSE)*RAND()*10</f>
        <v>7.8897376632340084</v>
      </c>
      <c r="G661" s="7">
        <f ca="1">VLOOKUP($A661,npiportfolio!$A$1:$I$100,4,FALSE)*RAND()*10</f>
        <v>41.72414380717175</v>
      </c>
    </row>
    <row r="662" spans="1:7" x14ac:dyDescent="0.25">
      <c r="A662">
        <v>1</v>
      </c>
      <c r="B662" t="s">
        <v>847</v>
      </c>
      <c r="C662">
        <v>21</v>
      </c>
      <c r="D662" t="str">
        <f>VLOOKUP(A662,npiportfolio!$A$1:$B$100,2,FALSE)</f>
        <v>no Interventions</v>
      </c>
      <c r="E662" s="7">
        <f ca="1">VLOOKUP($A662,npiportfolio!$A$1:$I$100,4,FALSE)*RAND()*10</f>
        <v>0</v>
      </c>
      <c r="F662" s="7">
        <f ca="1">VLOOKUP($A662,npiportfolio!$A$1:$I$100,4,FALSE)*RAND()*10</f>
        <v>0</v>
      </c>
      <c r="G662" s="7">
        <f ca="1">VLOOKUP($A662,npiportfolio!$A$1:$I$100,4,FALSE)*RAND()*10</f>
        <v>0</v>
      </c>
    </row>
    <row r="663" spans="1:7" x14ac:dyDescent="0.25">
      <c r="A663">
        <v>2</v>
      </c>
      <c r="B663" t="s">
        <v>847</v>
      </c>
      <c r="C663">
        <v>21</v>
      </c>
      <c r="D663" t="str">
        <f>VLOOKUP(A663,npiportfolio!$A$1:$B$100,2,FALSE)</f>
        <v>schools closing</v>
      </c>
      <c r="E663" s="7">
        <f ca="1">VLOOKUP($A663,npiportfolio!$A$1:$I$100,4,FALSE)*RAND()*10</f>
        <v>6.3186413176336149</v>
      </c>
      <c r="F663" s="7">
        <f ca="1">VLOOKUP($A663,npiportfolio!$A$1:$I$100,4,FALSE)*RAND()*10</f>
        <v>5.5243542684063973</v>
      </c>
      <c r="G663" s="7">
        <f ca="1">VLOOKUP($A663,npiportfolio!$A$1:$I$100,4,FALSE)*RAND()*10</f>
        <v>0.53603438343561294</v>
      </c>
    </row>
    <row r="664" spans="1:7" x14ac:dyDescent="0.25">
      <c r="A664">
        <v>3</v>
      </c>
      <c r="B664" t="s">
        <v>847</v>
      </c>
      <c r="C664">
        <v>21</v>
      </c>
      <c r="D664" t="str">
        <f>VLOOKUP(A664,npiportfolio!$A$1:$B$100,2,FALSE)</f>
        <v>schools, bar/restaurants closed</v>
      </c>
      <c r="E664" s="7">
        <f ca="1">VLOOKUP($A664,npiportfolio!$A$1:$I$100,4,FALSE)*RAND()*10</f>
        <v>2.1188846899263591</v>
      </c>
      <c r="F664" s="7">
        <f ca="1">VLOOKUP($A664,npiportfolio!$A$1:$I$100,4,FALSE)*RAND()*10</f>
        <v>16.9275591607196</v>
      </c>
      <c r="G664" s="7">
        <f ca="1">VLOOKUP($A664,npiportfolio!$A$1:$I$100,4,FALSE)*RAND()*10</f>
        <v>6.4414972636982393</v>
      </c>
    </row>
    <row r="665" spans="1:7" x14ac:dyDescent="0.25">
      <c r="A665">
        <v>4</v>
      </c>
      <c r="B665" t="s">
        <v>847</v>
      </c>
      <c r="C665">
        <v>21</v>
      </c>
      <c r="D665" t="str">
        <f>VLOOKUP(A665,npiportfolio!$A$1:$B$100,2,FALSE)</f>
        <v>schools, bar/restaurants, non essential businesses closed</v>
      </c>
      <c r="E665" s="7">
        <f ca="1">VLOOKUP($A665,npiportfolio!$A$1:$I$100,4,FALSE)*RAND()*10</f>
        <v>5.4994698476012429</v>
      </c>
      <c r="F665" s="7">
        <f ca="1">VLOOKUP($A665,npiportfolio!$A$1:$I$100,4,FALSE)*RAND()*10</f>
        <v>24.123058727025558</v>
      </c>
      <c r="G665" s="7">
        <f ca="1">VLOOKUP($A665,npiportfolio!$A$1:$I$100,4,FALSE)*RAND()*10</f>
        <v>24.41749417611716</v>
      </c>
    </row>
    <row r="666" spans="1:7" x14ac:dyDescent="0.25">
      <c r="A666">
        <v>5</v>
      </c>
      <c r="B666" t="s">
        <v>847</v>
      </c>
      <c r="C666">
        <v>21</v>
      </c>
      <c r="D666" t="str">
        <f>VLOOKUP(A666,npiportfolio!$A$1:$B$100,2,FALSE)</f>
        <v>schools, bar/restaurants, non essential businesses closed, quarantine for most vulnerable</v>
      </c>
      <c r="E666" s="7">
        <f ca="1">VLOOKUP($A666,npiportfolio!$A$1:$I$100,4,FALSE)*RAND()*10</f>
        <v>38.034895307278816</v>
      </c>
      <c r="F666" s="7">
        <f ca="1">VLOOKUP($A666,npiportfolio!$A$1:$I$100,4,FALSE)*RAND()*10</f>
        <v>0.98775346906400774</v>
      </c>
      <c r="G666" s="7">
        <f ca="1">VLOOKUP($A666,npiportfolio!$A$1:$I$100,4,FALSE)*RAND()*10</f>
        <v>25.519732083165106</v>
      </c>
    </row>
    <row r="667" spans="1:7" x14ac:dyDescent="0.25">
      <c r="A667">
        <v>6</v>
      </c>
      <c r="B667" t="s">
        <v>847</v>
      </c>
      <c r="C667">
        <v>21</v>
      </c>
      <c r="D667" t="str">
        <f>VLOOKUP(A667,npiportfolio!$A$1:$B$100,2,FALSE)</f>
        <v>schools, bar/restaurants, non essential businesses closed, quarantine for all</v>
      </c>
      <c r="E667" s="7">
        <f ca="1">VLOOKUP($A667,npiportfolio!$A$1:$I$100,4,FALSE)*RAND()*10</f>
        <v>31.88261098412239</v>
      </c>
      <c r="F667" s="7">
        <f ca="1">VLOOKUP($A667,npiportfolio!$A$1:$I$100,4,FALSE)*RAND()*10</f>
        <v>18.233290551804764</v>
      </c>
      <c r="G667" s="7">
        <f ca="1">VLOOKUP($A667,npiportfolio!$A$1:$I$100,4,FALSE)*RAND()*10</f>
        <v>9.5884268389098199</v>
      </c>
    </row>
    <row r="668" spans="1:7" x14ac:dyDescent="0.25">
      <c r="A668">
        <v>7</v>
      </c>
      <c r="B668" t="s">
        <v>847</v>
      </c>
      <c r="C668">
        <v>21</v>
      </c>
      <c r="D668" t="str">
        <f>VLOOKUP(A668,npiportfolio!$A$1:$B$100,2,FALSE)</f>
        <v>new normal after schools closing</v>
      </c>
      <c r="E668" s="7">
        <f ca="1">VLOOKUP($A668,npiportfolio!$A$1:$I$100,4,FALSE)*RAND()*10</f>
        <v>2.9350158843610794</v>
      </c>
      <c r="F668" s="7">
        <f ca="1">VLOOKUP($A668,npiportfolio!$A$1:$I$100,4,FALSE)*RAND()*10</f>
        <v>8.6393949195862554</v>
      </c>
      <c r="G668" s="7">
        <f ca="1">VLOOKUP($A668,npiportfolio!$A$1:$I$100,4,FALSE)*RAND()*10</f>
        <v>5.5747375423549164</v>
      </c>
    </row>
    <row r="669" spans="1:7" x14ac:dyDescent="0.25">
      <c r="A669">
        <v>8</v>
      </c>
      <c r="B669" t="s">
        <v>847</v>
      </c>
      <c r="C669">
        <v>21</v>
      </c>
      <c r="D669" t="str">
        <f>VLOOKUP(A669,npiportfolio!$A$1:$B$100,2,FALSE)</f>
        <v>new normal after schools, bar/restaurants closed</v>
      </c>
      <c r="E669" s="7">
        <f ca="1">VLOOKUP($A669,npiportfolio!$A$1:$I$100,4,FALSE)*RAND()*10</f>
        <v>10.385297413682061</v>
      </c>
      <c r="F669" s="7">
        <f ca="1">VLOOKUP($A669,npiportfolio!$A$1:$I$100,4,FALSE)*RAND()*10</f>
        <v>13.542439973475059</v>
      </c>
      <c r="G669" s="7">
        <f ca="1">VLOOKUP($A669,npiportfolio!$A$1:$I$100,4,FALSE)*RAND()*10</f>
        <v>10.761350334461222</v>
      </c>
    </row>
    <row r="670" spans="1:7" x14ac:dyDescent="0.25">
      <c r="A670">
        <v>9</v>
      </c>
      <c r="B670" t="s">
        <v>847</v>
      </c>
      <c r="C670">
        <v>21</v>
      </c>
      <c r="D670" t="str">
        <f>VLOOKUP(A670,npiportfolio!$A$1:$B$100,2,FALSE)</f>
        <v>new normal after schools, bar/restaurants, non essential businesses closed</v>
      </c>
      <c r="E670" s="7">
        <f ca="1">VLOOKUP($A670,npiportfolio!$A$1:$I$100,4,FALSE)*RAND()*10</f>
        <v>24.828874652656431</v>
      </c>
      <c r="F670" s="7">
        <f ca="1">VLOOKUP($A670,npiportfolio!$A$1:$I$100,4,FALSE)*RAND()*10</f>
        <v>11.75827202149808</v>
      </c>
      <c r="G670" s="7">
        <f ca="1">VLOOKUP($A670,npiportfolio!$A$1:$I$100,4,FALSE)*RAND()*10</f>
        <v>27.156785649118245</v>
      </c>
    </row>
    <row r="671" spans="1:7" x14ac:dyDescent="0.25">
      <c r="A671">
        <v>10</v>
      </c>
      <c r="B671" t="s">
        <v>847</v>
      </c>
      <c r="C671">
        <v>21</v>
      </c>
      <c r="D671" t="str">
        <f>VLOOKUP(A671,npiportfolio!$A$1:$B$100,2,FALSE)</f>
        <v>new normal after schools, bar/restaurants, non essential businesses closed, quarantine for most vulnerable</v>
      </c>
      <c r="E671" s="7">
        <f ca="1">VLOOKUP($A671,npiportfolio!$A$1:$I$100,4,FALSE)*RAND()*10</f>
        <v>39.44337788217674</v>
      </c>
      <c r="F671" s="7">
        <f ca="1">VLOOKUP($A671,npiportfolio!$A$1:$I$100,4,FALSE)*RAND()*10</f>
        <v>10.22873466451879</v>
      </c>
      <c r="G671" s="7">
        <f ca="1">VLOOKUP($A671,npiportfolio!$A$1:$I$100,4,FALSE)*RAND()*10</f>
        <v>7.3487828685175405</v>
      </c>
    </row>
    <row r="672" spans="1:7" x14ac:dyDescent="0.25">
      <c r="A672">
        <v>11</v>
      </c>
      <c r="B672" t="s">
        <v>847</v>
      </c>
      <c r="C672">
        <v>21</v>
      </c>
      <c r="D672" t="str">
        <f>VLOOKUP(A672,npiportfolio!$A$1:$B$100,2,FALSE)</f>
        <v>new normal after schools, bar/restaurants, non essential businesses closed, quarantine for all</v>
      </c>
      <c r="E672" s="7">
        <f ca="1">VLOOKUP($A672,npiportfolio!$A$1:$I$100,4,FALSE)*RAND()*10</f>
        <v>4.2606317330265657</v>
      </c>
      <c r="F672" s="7">
        <f ca="1">VLOOKUP($A672,npiportfolio!$A$1:$I$100,4,FALSE)*RAND()*10</f>
        <v>45.412339829203802</v>
      </c>
      <c r="G672" s="7">
        <f ca="1">VLOOKUP($A672,npiportfolio!$A$1:$I$100,4,FALSE)*RAND()*10</f>
        <v>28.482645361062051</v>
      </c>
    </row>
    <row r="673" spans="1:7" x14ac:dyDescent="0.25">
      <c r="A673">
        <v>1</v>
      </c>
      <c r="B673" t="s">
        <v>848</v>
      </c>
      <c r="C673">
        <v>21</v>
      </c>
      <c r="D673" t="str">
        <f>VLOOKUP(A673,npiportfolio!$A$1:$B$100,2,FALSE)</f>
        <v>no Interventions</v>
      </c>
      <c r="E673" s="7">
        <f ca="1">VLOOKUP($A673,npiportfolio!$A$1:$I$100,4,FALSE)*RAND()*10</f>
        <v>0</v>
      </c>
      <c r="F673" s="7">
        <f ca="1">VLOOKUP($A673,npiportfolio!$A$1:$I$100,4,FALSE)*RAND()*10</f>
        <v>0</v>
      </c>
      <c r="G673" s="7">
        <f ca="1">VLOOKUP($A673,npiportfolio!$A$1:$I$100,4,FALSE)*RAND()*10</f>
        <v>0</v>
      </c>
    </row>
    <row r="674" spans="1:7" x14ac:dyDescent="0.25">
      <c r="A674">
        <v>2</v>
      </c>
      <c r="B674" t="s">
        <v>848</v>
      </c>
      <c r="C674">
        <v>21</v>
      </c>
      <c r="D674" t="str">
        <f>VLOOKUP(A674,npiportfolio!$A$1:$B$100,2,FALSE)</f>
        <v>schools closing</v>
      </c>
      <c r="E674" s="7">
        <f ca="1">VLOOKUP($A674,npiportfolio!$A$1:$I$100,4,FALSE)*RAND()*10</f>
        <v>9.4498505434788544</v>
      </c>
      <c r="F674" s="7">
        <f ca="1">VLOOKUP($A674,npiportfolio!$A$1:$I$100,4,FALSE)*RAND()*10</f>
        <v>7.600123887571975</v>
      </c>
      <c r="G674" s="7">
        <f ca="1">VLOOKUP($A674,npiportfolio!$A$1:$I$100,4,FALSE)*RAND()*10</f>
        <v>7.3237552438875824</v>
      </c>
    </row>
    <row r="675" spans="1:7" x14ac:dyDescent="0.25">
      <c r="A675">
        <v>3</v>
      </c>
      <c r="B675" t="s">
        <v>848</v>
      </c>
      <c r="C675">
        <v>21</v>
      </c>
      <c r="D675" t="str">
        <f>VLOOKUP(A675,npiportfolio!$A$1:$B$100,2,FALSE)</f>
        <v>schools, bar/restaurants closed</v>
      </c>
      <c r="E675" s="7">
        <f ca="1">VLOOKUP($A675,npiportfolio!$A$1:$I$100,4,FALSE)*RAND()*10</f>
        <v>6.0078278874712261</v>
      </c>
      <c r="F675" s="7">
        <f ca="1">VLOOKUP($A675,npiportfolio!$A$1:$I$100,4,FALSE)*RAND()*10</f>
        <v>8.1979999269695973</v>
      </c>
      <c r="G675" s="7">
        <f ca="1">VLOOKUP($A675,npiportfolio!$A$1:$I$100,4,FALSE)*RAND()*10</f>
        <v>16.064653031455933</v>
      </c>
    </row>
    <row r="676" spans="1:7" x14ac:dyDescent="0.25">
      <c r="A676">
        <v>4</v>
      </c>
      <c r="B676" t="s">
        <v>848</v>
      </c>
      <c r="C676">
        <v>21</v>
      </c>
      <c r="D676" t="str">
        <f>VLOOKUP(A676,npiportfolio!$A$1:$B$100,2,FALSE)</f>
        <v>schools, bar/restaurants, non essential businesses closed</v>
      </c>
      <c r="E676" s="7">
        <f ca="1">VLOOKUP($A676,npiportfolio!$A$1:$I$100,4,FALSE)*RAND()*10</f>
        <v>11.026759934053995</v>
      </c>
      <c r="F676" s="7">
        <f ca="1">VLOOKUP($A676,npiportfolio!$A$1:$I$100,4,FALSE)*RAND()*10</f>
        <v>19.527292631130074</v>
      </c>
      <c r="G676" s="7">
        <f ca="1">VLOOKUP($A676,npiportfolio!$A$1:$I$100,4,FALSE)*RAND()*10</f>
        <v>22.4045754650028</v>
      </c>
    </row>
    <row r="677" spans="1:7" x14ac:dyDescent="0.25">
      <c r="A677">
        <v>5</v>
      </c>
      <c r="B677" t="s">
        <v>848</v>
      </c>
      <c r="C677">
        <v>21</v>
      </c>
      <c r="D677" t="str">
        <f>VLOOKUP(A677,npiportfolio!$A$1:$B$100,2,FALSE)</f>
        <v>schools, bar/restaurants, non essential businesses closed, quarantine for most vulnerable</v>
      </c>
      <c r="E677" s="7">
        <f ca="1">VLOOKUP($A677,npiportfolio!$A$1:$I$100,4,FALSE)*RAND()*10</f>
        <v>13.076064752855281</v>
      </c>
      <c r="F677" s="7">
        <f ca="1">VLOOKUP($A677,npiportfolio!$A$1:$I$100,4,FALSE)*RAND()*10</f>
        <v>26.701376186868693</v>
      </c>
      <c r="G677" s="7">
        <f ca="1">VLOOKUP($A677,npiportfolio!$A$1:$I$100,4,FALSE)*RAND()*10</f>
        <v>19.363419134989151</v>
      </c>
    </row>
    <row r="678" spans="1:7" x14ac:dyDescent="0.25">
      <c r="A678">
        <v>6</v>
      </c>
      <c r="B678" t="s">
        <v>848</v>
      </c>
      <c r="C678">
        <v>21</v>
      </c>
      <c r="D678" t="str">
        <f>VLOOKUP(A678,npiportfolio!$A$1:$B$100,2,FALSE)</f>
        <v>schools, bar/restaurants, non essential businesses closed, quarantine for all</v>
      </c>
      <c r="E678" s="7">
        <f ca="1">VLOOKUP($A678,npiportfolio!$A$1:$I$100,4,FALSE)*RAND()*10</f>
        <v>15.583344064176552</v>
      </c>
      <c r="F678" s="7">
        <f ca="1">VLOOKUP($A678,npiportfolio!$A$1:$I$100,4,FALSE)*RAND()*10</f>
        <v>1.2153685307108308</v>
      </c>
      <c r="G678" s="7">
        <f ca="1">VLOOKUP($A678,npiportfolio!$A$1:$I$100,4,FALSE)*RAND()*10</f>
        <v>48.512497193170496</v>
      </c>
    </row>
    <row r="679" spans="1:7" x14ac:dyDescent="0.25">
      <c r="A679">
        <v>7</v>
      </c>
      <c r="B679" t="s">
        <v>848</v>
      </c>
      <c r="C679">
        <v>21</v>
      </c>
      <c r="D679" t="str">
        <f>VLOOKUP(A679,npiportfolio!$A$1:$B$100,2,FALSE)</f>
        <v>new normal after schools closing</v>
      </c>
      <c r="E679" s="7">
        <f ca="1">VLOOKUP($A679,npiportfolio!$A$1:$I$100,4,FALSE)*RAND()*10</f>
        <v>2.0843549590904509</v>
      </c>
      <c r="F679" s="7">
        <f ca="1">VLOOKUP($A679,npiportfolio!$A$1:$I$100,4,FALSE)*RAND()*10</f>
        <v>5.6113141497276873</v>
      </c>
      <c r="G679" s="7">
        <f ca="1">VLOOKUP($A679,npiportfolio!$A$1:$I$100,4,FALSE)*RAND()*10</f>
        <v>8.6981418699225159</v>
      </c>
    </row>
    <row r="680" spans="1:7" x14ac:dyDescent="0.25">
      <c r="A680">
        <v>8</v>
      </c>
      <c r="B680" t="s">
        <v>848</v>
      </c>
      <c r="C680">
        <v>21</v>
      </c>
      <c r="D680" t="str">
        <f>VLOOKUP(A680,npiportfolio!$A$1:$B$100,2,FALSE)</f>
        <v>new normal after schools, bar/restaurants closed</v>
      </c>
      <c r="E680" s="7">
        <f ca="1">VLOOKUP($A680,npiportfolio!$A$1:$I$100,4,FALSE)*RAND()*10</f>
        <v>7.3707878146445243</v>
      </c>
      <c r="F680" s="7">
        <f ca="1">VLOOKUP($A680,npiportfolio!$A$1:$I$100,4,FALSE)*RAND()*10</f>
        <v>16.957273923793547</v>
      </c>
      <c r="G680" s="7">
        <f ca="1">VLOOKUP($A680,npiportfolio!$A$1:$I$100,4,FALSE)*RAND()*10</f>
        <v>15.189761794206213</v>
      </c>
    </row>
    <row r="681" spans="1:7" x14ac:dyDescent="0.25">
      <c r="A681">
        <v>9</v>
      </c>
      <c r="B681" t="s">
        <v>848</v>
      </c>
      <c r="C681">
        <v>21</v>
      </c>
      <c r="D681" t="str">
        <f>VLOOKUP(A681,npiportfolio!$A$1:$B$100,2,FALSE)</f>
        <v>new normal after schools, bar/restaurants, non essential businesses closed</v>
      </c>
      <c r="E681" s="7">
        <f ca="1">VLOOKUP($A681,npiportfolio!$A$1:$I$100,4,FALSE)*RAND()*10</f>
        <v>24.712062249996979</v>
      </c>
      <c r="F681" s="7">
        <f ca="1">VLOOKUP($A681,npiportfolio!$A$1:$I$100,4,FALSE)*RAND()*10</f>
        <v>10.858728103125582</v>
      </c>
      <c r="G681" s="7">
        <f ca="1">VLOOKUP($A681,npiportfolio!$A$1:$I$100,4,FALSE)*RAND()*10</f>
        <v>11.641055144324968</v>
      </c>
    </row>
    <row r="682" spans="1:7" x14ac:dyDescent="0.25">
      <c r="A682">
        <v>10</v>
      </c>
      <c r="B682" t="s">
        <v>848</v>
      </c>
      <c r="C682">
        <v>21</v>
      </c>
      <c r="D682" t="str">
        <f>VLOOKUP(A682,npiportfolio!$A$1:$B$100,2,FALSE)</f>
        <v>new normal after schools, bar/restaurants, non essential businesses closed, quarantine for most vulnerable</v>
      </c>
      <c r="E682" s="7">
        <f ca="1">VLOOKUP($A682,npiportfolio!$A$1:$I$100,4,FALSE)*RAND()*10</f>
        <v>27.441611694406678</v>
      </c>
      <c r="F682" s="7">
        <f ca="1">VLOOKUP($A682,npiportfolio!$A$1:$I$100,4,FALSE)*RAND()*10</f>
        <v>32.032390677494675</v>
      </c>
      <c r="G682" s="7">
        <f ca="1">VLOOKUP($A682,npiportfolio!$A$1:$I$100,4,FALSE)*RAND()*10</f>
        <v>36.612731509937561</v>
      </c>
    </row>
    <row r="683" spans="1:7" x14ac:dyDescent="0.25">
      <c r="A683">
        <v>11</v>
      </c>
      <c r="B683" t="s">
        <v>848</v>
      </c>
      <c r="C683">
        <v>21</v>
      </c>
      <c r="D683" t="str">
        <f>VLOOKUP(A683,npiportfolio!$A$1:$B$100,2,FALSE)</f>
        <v>new normal after schools, bar/restaurants, non essential businesses closed, quarantine for all</v>
      </c>
      <c r="E683" s="7">
        <f ca="1">VLOOKUP($A683,npiportfolio!$A$1:$I$100,4,FALSE)*RAND()*10</f>
        <v>8.9151889179757031</v>
      </c>
      <c r="F683" s="7">
        <f ca="1">VLOOKUP($A683,npiportfolio!$A$1:$I$100,4,FALSE)*RAND()*10</f>
        <v>6.4537921208722979</v>
      </c>
      <c r="G683" s="7">
        <f ca="1">VLOOKUP($A683,npiportfolio!$A$1:$I$100,4,FALSE)*RAND()*10</f>
        <v>43.962849264926774</v>
      </c>
    </row>
    <row r="684" spans="1:7" x14ac:dyDescent="0.25">
      <c r="A684">
        <v>1</v>
      </c>
      <c r="B684" t="s">
        <v>849</v>
      </c>
      <c r="C684">
        <v>21</v>
      </c>
      <c r="D684" t="str">
        <f>VLOOKUP(A684,npiportfolio!$A$1:$B$100,2,FALSE)</f>
        <v>no Interventions</v>
      </c>
      <c r="E684" s="7">
        <f ca="1">VLOOKUP($A684,npiportfolio!$A$1:$I$100,4,FALSE)*RAND()*10</f>
        <v>0</v>
      </c>
      <c r="F684" s="7">
        <f ca="1">VLOOKUP($A684,npiportfolio!$A$1:$I$100,4,FALSE)*RAND()*10</f>
        <v>0</v>
      </c>
      <c r="G684" s="7">
        <f ca="1">VLOOKUP($A684,npiportfolio!$A$1:$I$100,4,FALSE)*RAND()*10</f>
        <v>0</v>
      </c>
    </row>
    <row r="685" spans="1:7" x14ac:dyDescent="0.25">
      <c r="A685">
        <v>2</v>
      </c>
      <c r="B685" t="s">
        <v>849</v>
      </c>
      <c r="C685">
        <v>21</v>
      </c>
      <c r="D685" t="str">
        <f>VLOOKUP(A685,npiportfolio!$A$1:$B$100,2,FALSE)</f>
        <v>schools closing</v>
      </c>
      <c r="E685" s="7">
        <f ca="1">VLOOKUP($A685,npiportfolio!$A$1:$I$100,4,FALSE)*RAND()*10</f>
        <v>1.9548919972593293</v>
      </c>
      <c r="F685" s="7">
        <f ca="1">VLOOKUP($A685,npiportfolio!$A$1:$I$100,4,FALSE)*RAND()*10</f>
        <v>8.9860515823906137</v>
      </c>
      <c r="G685" s="7">
        <f ca="1">VLOOKUP($A685,npiportfolio!$A$1:$I$100,4,FALSE)*RAND()*10</f>
        <v>5.9109452462753076</v>
      </c>
    </row>
    <row r="686" spans="1:7" x14ac:dyDescent="0.25">
      <c r="A686">
        <v>3</v>
      </c>
      <c r="B686" t="s">
        <v>849</v>
      </c>
      <c r="C686">
        <v>21</v>
      </c>
      <c r="D686" t="str">
        <f>VLOOKUP(A686,npiportfolio!$A$1:$B$100,2,FALSE)</f>
        <v>schools, bar/restaurants closed</v>
      </c>
      <c r="E686" s="7">
        <f ca="1">VLOOKUP($A686,npiportfolio!$A$1:$I$100,4,FALSE)*RAND()*10</f>
        <v>4.5165398279801288</v>
      </c>
      <c r="F686" s="7">
        <f ca="1">VLOOKUP($A686,npiportfolio!$A$1:$I$100,4,FALSE)*RAND()*10</f>
        <v>19.95429559288705</v>
      </c>
      <c r="G686" s="7">
        <f ca="1">VLOOKUP($A686,npiportfolio!$A$1:$I$100,4,FALSE)*RAND()*10</f>
        <v>14.322377555549991</v>
      </c>
    </row>
    <row r="687" spans="1:7" x14ac:dyDescent="0.25">
      <c r="A687">
        <v>4</v>
      </c>
      <c r="B687" t="s">
        <v>849</v>
      </c>
      <c r="C687">
        <v>21</v>
      </c>
      <c r="D687" t="str">
        <f>VLOOKUP(A687,npiportfolio!$A$1:$B$100,2,FALSE)</f>
        <v>schools, bar/restaurants, non essential businesses closed</v>
      </c>
      <c r="E687" s="7">
        <f ca="1">VLOOKUP($A687,npiportfolio!$A$1:$I$100,4,FALSE)*RAND()*10</f>
        <v>21.038545192194142</v>
      </c>
      <c r="F687" s="7">
        <f ca="1">VLOOKUP($A687,npiportfolio!$A$1:$I$100,4,FALSE)*RAND()*10</f>
        <v>19.451087008579002</v>
      </c>
      <c r="G687" s="7">
        <f ca="1">VLOOKUP($A687,npiportfolio!$A$1:$I$100,4,FALSE)*RAND()*10</f>
        <v>29.158437703602797</v>
      </c>
    </row>
    <row r="688" spans="1:7" x14ac:dyDescent="0.25">
      <c r="A688">
        <v>5</v>
      </c>
      <c r="B688" t="s">
        <v>849</v>
      </c>
      <c r="C688">
        <v>21</v>
      </c>
      <c r="D688" t="str">
        <f>VLOOKUP(A688,npiportfolio!$A$1:$B$100,2,FALSE)</f>
        <v>schools, bar/restaurants, non essential businesses closed, quarantine for most vulnerable</v>
      </c>
      <c r="E688" s="7">
        <f ca="1">VLOOKUP($A688,npiportfolio!$A$1:$I$100,4,FALSE)*RAND()*10</f>
        <v>2.2527464252610319</v>
      </c>
      <c r="F688" s="7">
        <f ca="1">VLOOKUP($A688,npiportfolio!$A$1:$I$100,4,FALSE)*RAND()*10</f>
        <v>32.000847195946363</v>
      </c>
      <c r="G688" s="7">
        <f ca="1">VLOOKUP($A688,npiportfolio!$A$1:$I$100,4,FALSE)*RAND()*10</f>
        <v>8.3510970072899617</v>
      </c>
    </row>
    <row r="689" spans="1:7" x14ac:dyDescent="0.25">
      <c r="A689">
        <v>6</v>
      </c>
      <c r="B689" t="s">
        <v>849</v>
      </c>
      <c r="C689">
        <v>21</v>
      </c>
      <c r="D689" t="str">
        <f>VLOOKUP(A689,npiportfolio!$A$1:$B$100,2,FALSE)</f>
        <v>schools, bar/restaurants, non essential businesses closed, quarantine for all</v>
      </c>
      <c r="E689" s="7">
        <f ca="1">VLOOKUP($A689,npiportfolio!$A$1:$I$100,4,FALSE)*RAND()*10</f>
        <v>36.360427703063806</v>
      </c>
      <c r="F689" s="7">
        <f ca="1">VLOOKUP($A689,npiportfolio!$A$1:$I$100,4,FALSE)*RAND()*10</f>
        <v>23.982648011829415</v>
      </c>
      <c r="G689" s="7">
        <f ca="1">VLOOKUP($A689,npiportfolio!$A$1:$I$100,4,FALSE)*RAND()*10</f>
        <v>45.063417957702889</v>
      </c>
    </row>
    <row r="690" spans="1:7" x14ac:dyDescent="0.25">
      <c r="A690">
        <v>7</v>
      </c>
      <c r="B690" t="s">
        <v>849</v>
      </c>
      <c r="C690">
        <v>21</v>
      </c>
      <c r="D690" t="str">
        <f>VLOOKUP(A690,npiportfolio!$A$1:$B$100,2,FALSE)</f>
        <v>new normal after schools closing</v>
      </c>
      <c r="E690" s="7">
        <f ca="1">VLOOKUP($A690,npiportfolio!$A$1:$I$100,4,FALSE)*RAND()*10</f>
        <v>7.1188236352136407</v>
      </c>
      <c r="F690" s="7">
        <f ca="1">VLOOKUP($A690,npiportfolio!$A$1:$I$100,4,FALSE)*RAND()*10</f>
        <v>9.987446324053197</v>
      </c>
      <c r="G690" s="7">
        <f ca="1">VLOOKUP($A690,npiportfolio!$A$1:$I$100,4,FALSE)*RAND()*10</f>
        <v>2.1606449650196282</v>
      </c>
    </row>
    <row r="691" spans="1:7" x14ac:dyDescent="0.25">
      <c r="A691">
        <v>8</v>
      </c>
      <c r="B691" t="s">
        <v>849</v>
      </c>
      <c r="C691">
        <v>21</v>
      </c>
      <c r="D691" t="str">
        <f>VLOOKUP(A691,npiportfolio!$A$1:$B$100,2,FALSE)</f>
        <v>new normal after schools, bar/restaurants closed</v>
      </c>
      <c r="E691" s="7">
        <f ca="1">VLOOKUP($A691,npiportfolio!$A$1:$I$100,4,FALSE)*RAND()*10</f>
        <v>11.096280675511752</v>
      </c>
      <c r="F691" s="7">
        <f ca="1">VLOOKUP($A691,npiportfolio!$A$1:$I$100,4,FALSE)*RAND()*10</f>
        <v>17.849626303082779</v>
      </c>
      <c r="G691" s="7">
        <f ca="1">VLOOKUP($A691,npiportfolio!$A$1:$I$100,4,FALSE)*RAND()*10</f>
        <v>17.548923677546259</v>
      </c>
    </row>
    <row r="692" spans="1:7" x14ac:dyDescent="0.25">
      <c r="A692">
        <v>9</v>
      </c>
      <c r="B692" t="s">
        <v>849</v>
      </c>
      <c r="C692">
        <v>21</v>
      </c>
      <c r="D692" t="str">
        <f>VLOOKUP(A692,npiportfolio!$A$1:$B$100,2,FALSE)</f>
        <v>new normal after schools, bar/restaurants, non essential businesses closed</v>
      </c>
      <c r="E692" s="7">
        <f ca="1">VLOOKUP($A692,npiportfolio!$A$1:$I$100,4,FALSE)*RAND()*10</f>
        <v>18.554965853269124</v>
      </c>
      <c r="F692" s="7">
        <f ca="1">VLOOKUP($A692,npiportfolio!$A$1:$I$100,4,FALSE)*RAND()*10</f>
        <v>24.185851178846143</v>
      </c>
      <c r="G692" s="7">
        <f ca="1">VLOOKUP($A692,npiportfolio!$A$1:$I$100,4,FALSE)*RAND()*10</f>
        <v>10.858734075352782</v>
      </c>
    </row>
    <row r="693" spans="1:7" x14ac:dyDescent="0.25">
      <c r="A693">
        <v>10</v>
      </c>
      <c r="B693" t="s">
        <v>849</v>
      </c>
      <c r="C693">
        <v>21</v>
      </c>
      <c r="D693" t="str">
        <f>VLOOKUP(A693,npiportfolio!$A$1:$B$100,2,FALSE)</f>
        <v>new normal after schools, bar/restaurants, non essential businesses closed, quarantine for most vulnerable</v>
      </c>
      <c r="E693" s="7">
        <f ca="1">VLOOKUP($A693,npiportfolio!$A$1:$I$100,4,FALSE)*RAND()*10</f>
        <v>0.15199815880784229</v>
      </c>
      <c r="F693" s="7">
        <f ca="1">VLOOKUP($A693,npiportfolio!$A$1:$I$100,4,FALSE)*RAND()*10</f>
        <v>7.1784277241414918</v>
      </c>
      <c r="G693" s="7">
        <f ca="1">VLOOKUP($A693,npiportfolio!$A$1:$I$100,4,FALSE)*RAND()*10</f>
        <v>39.579175668306569</v>
      </c>
    </row>
    <row r="694" spans="1:7" x14ac:dyDescent="0.25">
      <c r="A694">
        <v>11</v>
      </c>
      <c r="B694" t="s">
        <v>849</v>
      </c>
      <c r="C694">
        <v>21</v>
      </c>
      <c r="D694" t="str">
        <f>VLOOKUP(A694,npiportfolio!$A$1:$B$100,2,FALSE)</f>
        <v>new normal after schools, bar/restaurants, non essential businesses closed, quarantine for all</v>
      </c>
      <c r="E694" s="7">
        <f ca="1">VLOOKUP($A694,npiportfolio!$A$1:$I$100,4,FALSE)*RAND()*10</f>
        <v>32.718032454143852</v>
      </c>
      <c r="F694" s="7">
        <f ca="1">VLOOKUP($A694,npiportfolio!$A$1:$I$100,4,FALSE)*RAND()*10</f>
        <v>12.991040213687988</v>
      </c>
      <c r="G694" s="7">
        <f ca="1">VLOOKUP($A694,npiportfolio!$A$1:$I$100,4,FALSE)*RAND()*10</f>
        <v>16.507042238430301</v>
      </c>
    </row>
    <row r="695" spans="1:7" x14ac:dyDescent="0.25">
      <c r="A695">
        <v>1</v>
      </c>
      <c r="B695" t="s">
        <v>847</v>
      </c>
      <c r="C695">
        <v>22</v>
      </c>
      <c r="D695" t="str">
        <f>VLOOKUP(A695,npiportfolio!$A$1:$B$100,2,FALSE)</f>
        <v>no Interventions</v>
      </c>
      <c r="E695" s="7">
        <f ca="1">VLOOKUP($A695,npiportfolio!$A$1:$I$100,4,FALSE)*RAND()*10</f>
        <v>0</v>
      </c>
      <c r="F695" s="7">
        <f ca="1">VLOOKUP($A695,npiportfolio!$A$1:$I$100,4,FALSE)*RAND()*10</f>
        <v>0</v>
      </c>
      <c r="G695" s="7">
        <f ca="1">VLOOKUP($A695,npiportfolio!$A$1:$I$100,4,FALSE)*RAND()*10</f>
        <v>0</v>
      </c>
    </row>
    <row r="696" spans="1:7" x14ac:dyDescent="0.25">
      <c r="A696">
        <v>2</v>
      </c>
      <c r="B696" t="s">
        <v>847</v>
      </c>
      <c r="C696">
        <v>22</v>
      </c>
      <c r="D696" t="str">
        <f>VLOOKUP(A696,npiportfolio!$A$1:$B$100,2,FALSE)</f>
        <v>schools closing</v>
      </c>
      <c r="E696" s="7">
        <f ca="1">VLOOKUP($A696,npiportfolio!$A$1:$I$100,4,FALSE)*RAND()*10</f>
        <v>4.6431222135431804</v>
      </c>
      <c r="F696" s="7">
        <f ca="1">VLOOKUP($A696,npiportfolio!$A$1:$I$100,4,FALSE)*RAND()*10</f>
        <v>4.6207064561728277</v>
      </c>
      <c r="G696" s="7">
        <f ca="1">VLOOKUP($A696,npiportfolio!$A$1:$I$100,4,FALSE)*RAND()*10</f>
        <v>2.7507319973817044</v>
      </c>
    </row>
    <row r="697" spans="1:7" x14ac:dyDescent="0.25">
      <c r="A697">
        <v>3</v>
      </c>
      <c r="B697" t="s">
        <v>847</v>
      </c>
      <c r="C697">
        <v>22</v>
      </c>
      <c r="D697" t="str">
        <f>VLOOKUP(A697,npiportfolio!$A$1:$B$100,2,FALSE)</f>
        <v>schools, bar/restaurants closed</v>
      </c>
      <c r="E697" s="7">
        <f ca="1">VLOOKUP($A697,npiportfolio!$A$1:$I$100,4,FALSE)*RAND()*10</f>
        <v>15.199136659701878</v>
      </c>
      <c r="F697" s="7">
        <f ca="1">VLOOKUP($A697,npiportfolio!$A$1:$I$100,4,FALSE)*RAND()*10</f>
        <v>17.09612584463202</v>
      </c>
      <c r="G697" s="7">
        <f ca="1">VLOOKUP($A697,npiportfolio!$A$1:$I$100,4,FALSE)*RAND()*10</f>
        <v>18.922553804819032</v>
      </c>
    </row>
    <row r="698" spans="1:7" x14ac:dyDescent="0.25">
      <c r="A698">
        <v>4</v>
      </c>
      <c r="B698" t="s">
        <v>847</v>
      </c>
      <c r="C698">
        <v>22</v>
      </c>
      <c r="D698" t="str">
        <f>VLOOKUP(A698,npiportfolio!$A$1:$B$100,2,FALSE)</f>
        <v>schools, bar/restaurants, non essential businesses closed</v>
      </c>
      <c r="E698" s="7">
        <f ca="1">VLOOKUP($A698,npiportfolio!$A$1:$I$100,4,FALSE)*RAND()*10</f>
        <v>9.8852997800553233</v>
      </c>
      <c r="F698" s="7">
        <f ca="1">VLOOKUP($A698,npiportfolio!$A$1:$I$100,4,FALSE)*RAND()*10</f>
        <v>18.907724410832678</v>
      </c>
      <c r="G698" s="7">
        <f ca="1">VLOOKUP($A698,npiportfolio!$A$1:$I$100,4,FALSE)*RAND()*10</f>
        <v>15.283495331890308</v>
      </c>
    </row>
    <row r="699" spans="1:7" x14ac:dyDescent="0.25">
      <c r="A699">
        <v>5</v>
      </c>
      <c r="B699" t="s">
        <v>847</v>
      </c>
      <c r="C699">
        <v>22</v>
      </c>
      <c r="D699" t="str">
        <f>VLOOKUP(A699,npiportfolio!$A$1:$B$100,2,FALSE)</f>
        <v>schools, bar/restaurants, non essential businesses closed, quarantine for most vulnerable</v>
      </c>
      <c r="E699" s="7">
        <f ca="1">VLOOKUP($A699,npiportfolio!$A$1:$I$100,4,FALSE)*RAND()*10</f>
        <v>19.357198841944516</v>
      </c>
      <c r="F699" s="7">
        <f ca="1">VLOOKUP($A699,npiportfolio!$A$1:$I$100,4,FALSE)*RAND()*10</f>
        <v>31.572512995985473</v>
      </c>
      <c r="G699" s="7">
        <f ca="1">VLOOKUP($A699,npiportfolio!$A$1:$I$100,4,FALSE)*RAND()*10</f>
        <v>29.514820927661486</v>
      </c>
    </row>
    <row r="700" spans="1:7" x14ac:dyDescent="0.25">
      <c r="A700">
        <v>6</v>
      </c>
      <c r="B700" t="s">
        <v>847</v>
      </c>
      <c r="C700">
        <v>22</v>
      </c>
      <c r="D700" t="str">
        <f>VLOOKUP(A700,npiportfolio!$A$1:$B$100,2,FALSE)</f>
        <v>schools, bar/restaurants, non essential businesses closed, quarantine for all</v>
      </c>
      <c r="E700" s="7">
        <f ca="1">VLOOKUP($A700,npiportfolio!$A$1:$I$100,4,FALSE)*RAND()*10</f>
        <v>42.621081743930361</v>
      </c>
      <c r="F700" s="7">
        <f ca="1">VLOOKUP($A700,npiportfolio!$A$1:$I$100,4,FALSE)*RAND()*10</f>
        <v>15.39413226575574</v>
      </c>
      <c r="G700" s="7">
        <f ca="1">VLOOKUP($A700,npiportfolio!$A$1:$I$100,4,FALSE)*RAND()*10</f>
        <v>16.426101326125874</v>
      </c>
    </row>
    <row r="701" spans="1:7" x14ac:dyDescent="0.25">
      <c r="A701">
        <v>7</v>
      </c>
      <c r="B701" t="s">
        <v>847</v>
      </c>
      <c r="C701">
        <v>22</v>
      </c>
      <c r="D701" t="str">
        <f>VLOOKUP(A701,npiportfolio!$A$1:$B$100,2,FALSE)</f>
        <v>new normal after schools closing</v>
      </c>
      <c r="E701" s="7">
        <f ca="1">VLOOKUP($A701,npiportfolio!$A$1:$I$100,4,FALSE)*RAND()*10</f>
        <v>4.727417739403772</v>
      </c>
      <c r="F701" s="7">
        <f ca="1">VLOOKUP($A701,npiportfolio!$A$1:$I$100,4,FALSE)*RAND()*10</f>
        <v>4.6617773755818526</v>
      </c>
      <c r="G701" s="7">
        <f ca="1">VLOOKUP($A701,npiportfolio!$A$1:$I$100,4,FALSE)*RAND()*10</f>
        <v>6.6761094328144477</v>
      </c>
    </row>
    <row r="702" spans="1:7" x14ac:dyDescent="0.25">
      <c r="A702">
        <v>8</v>
      </c>
      <c r="B702" t="s">
        <v>847</v>
      </c>
      <c r="C702">
        <v>22</v>
      </c>
      <c r="D702" t="str">
        <f>VLOOKUP(A702,npiportfolio!$A$1:$B$100,2,FALSE)</f>
        <v>new normal after schools, bar/restaurants closed</v>
      </c>
      <c r="E702" s="7">
        <f ca="1">VLOOKUP($A702,npiportfolio!$A$1:$I$100,4,FALSE)*RAND()*10</f>
        <v>16.271121532609143</v>
      </c>
      <c r="F702" s="7">
        <f ca="1">VLOOKUP($A702,npiportfolio!$A$1:$I$100,4,FALSE)*RAND()*10</f>
        <v>3.0275191496575049</v>
      </c>
      <c r="G702" s="7">
        <f ca="1">VLOOKUP($A702,npiportfolio!$A$1:$I$100,4,FALSE)*RAND()*10</f>
        <v>13.052766972211609</v>
      </c>
    </row>
    <row r="703" spans="1:7" x14ac:dyDescent="0.25">
      <c r="A703">
        <v>9</v>
      </c>
      <c r="B703" t="s">
        <v>847</v>
      </c>
      <c r="C703">
        <v>22</v>
      </c>
      <c r="D703" t="str">
        <f>VLOOKUP(A703,npiportfolio!$A$1:$B$100,2,FALSE)</f>
        <v>new normal after schools, bar/restaurants, non essential businesses closed</v>
      </c>
      <c r="E703" s="7">
        <f ca="1">VLOOKUP($A703,npiportfolio!$A$1:$I$100,4,FALSE)*RAND()*10</f>
        <v>27.694501705633073</v>
      </c>
      <c r="F703" s="7">
        <f ca="1">VLOOKUP($A703,npiportfolio!$A$1:$I$100,4,FALSE)*RAND()*10</f>
        <v>29.214130691039415</v>
      </c>
      <c r="G703" s="7">
        <f ca="1">VLOOKUP($A703,npiportfolio!$A$1:$I$100,4,FALSE)*RAND()*10</f>
        <v>5.3495752700010923</v>
      </c>
    </row>
    <row r="704" spans="1:7" x14ac:dyDescent="0.25">
      <c r="A704">
        <v>10</v>
      </c>
      <c r="B704" t="s">
        <v>847</v>
      </c>
      <c r="C704">
        <v>22</v>
      </c>
      <c r="D704" t="str">
        <f>VLOOKUP(A704,npiportfolio!$A$1:$B$100,2,FALSE)</f>
        <v>new normal after schools, bar/restaurants, non essential businesses closed, quarantine for most vulnerable</v>
      </c>
      <c r="E704" s="7">
        <f ca="1">VLOOKUP($A704,npiportfolio!$A$1:$I$100,4,FALSE)*RAND()*10</f>
        <v>33.363923016747869</v>
      </c>
      <c r="F704" s="7">
        <f ca="1">VLOOKUP($A704,npiportfolio!$A$1:$I$100,4,FALSE)*RAND()*10</f>
        <v>21.869427817410163</v>
      </c>
      <c r="G704" s="7">
        <f ca="1">VLOOKUP($A704,npiportfolio!$A$1:$I$100,4,FALSE)*RAND()*10</f>
        <v>28.819033893140844</v>
      </c>
    </row>
    <row r="705" spans="1:7" x14ac:dyDescent="0.25">
      <c r="A705">
        <v>11</v>
      </c>
      <c r="B705" t="s">
        <v>847</v>
      </c>
      <c r="C705">
        <v>22</v>
      </c>
      <c r="D705" t="str">
        <f>VLOOKUP(A705,npiportfolio!$A$1:$B$100,2,FALSE)</f>
        <v>new normal after schools, bar/restaurants, non essential businesses closed, quarantine for all</v>
      </c>
      <c r="E705" s="7">
        <f ca="1">VLOOKUP($A705,npiportfolio!$A$1:$I$100,4,FALSE)*RAND()*10</f>
        <v>41.35118467685853</v>
      </c>
      <c r="F705" s="7">
        <f ca="1">VLOOKUP($A705,npiportfolio!$A$1:$I$100,4,FALSE)*RAND()*10</f>
        <v>31.906784264953156</v>
      </c>
      <c r="G705" s="7">
        <f ca="1">VLOOKUP($A705,npiportfolio!$A$1:$I$100,4,FALSE)*RAND()*10</f>
        <v>38.005039985014335</v>
      </c>
    </row>
    <row r="706" spans="1:7" x14ac:dyDescent="0.25">
      <c r="A706">
        <v>1</v>
      </c>
      <c r="B706" t="s">
        <v>848</v>
      </c>
      <c r="C706">
        <v>22</v>
      </c>
      <c r="D706" t="str">
        <f>VLOOKUP(A706,npiportfolio!$A$1:$B$100,2,FALSE)</f>
        <v>no Interventions</v>
      </c>
      <c r="E706" s="7">
        <f ca="1">VLOOKUP($A706,npiportfolio!$A$1:$I$100,4,FALSE)*RAND()*10</f>
        <v>0</v>
      </c>
      <c r="F706" s="7">
        <f ca="1">VLOOKUP($A706,npiportfolio!$A$1:$I$100,4,FALSE)*RAND()*10</f>
        <v>0</v>
      </c>
      <c r="G706" s="7">
        <f ca="1">VLOOKUP($A706,npiportfolio!$A$1:$I$100,4,FALSE)*RAND()*10</f>
        <v>0</v>
      </c>
    </row>
    <row r="707" spans="1:7" x14ac:dyDescent="0.25">
      <c r="A707">
        <v>2</v>
      </c>
      <c r="B707" t="s">
        <v>848</v>
      </c>
      <c r="C707">
        <v>22</v>
      </c>
      <c r="D707" t="str">
        <f>VLOOKUP(A707,npiportfolio!$A$1:$B$100,2,FALSE)</f>
        <v>schools closing</v>
      </c>
      <c r="E707" s="7">
        <f ca="1">VLOOKUP($A707,npiportfolio!$A$1:$I$100,4,FALSE)*RAND()*10</f>
        <v>6.9682220531257064</v>
      </c>
      <c r="F707" s="7">
        <f ca="1">VLOOKUP($A707,npiportfolio!$A$1:$I$100,4,FALSE)*RAND()*10</f>
        <v>7.3173617681391327</v>
      </c>
      <c r="G707" s="7">
        <f ca="1">VLOOKUP($A707,npiportfolio!$A$1:$I$100,4,FALSE)*RAND()*10</f>
        <v>5.8180253717869093</v>
      </c>
    </row>
    <row r="708" spans="1:7" x14ac:dyDescent="0.25">
      <c r="A708">
        <v>3</v>
      </c>
      <c r="B708" t="s">
        <v>848</v>
      </c>
      <c r="C708">
        <v>22</v>
      </c>
      <c r="D708" t="str">
        <f>VLOOKUP(A708,npiportfolio!$A$1:$B$100,2,FALSE)</f>
        <v>schools, bar/restaurants closed</v>
      </c>
      <c r="E708" s="7">
        <f ca="1">VLOOKUP($A708,npiportfolio!$A$1:$I$100,4,FALSE)*RAND()*10</f>
        <v>16.062075234022856</v>
      </c>
      <c r="F708" s="7">
        <f ca="1">VLOOKUP($A708,npiportfolio!$A$1:$I$100,4,FALSE)*RAND()*10</f>
        <v>14.203137971897313</v>
      </c>
      <c r="G708" s="7">
        <f ca="1">VLOOKUP($A708,npiportfolio!$A$1:$I$100,4,FALSE)*RAND()*10</f>
        <v>14.439351309703525</v>
      </c>
    </row>
    <row r="709" spans="1:7" x14ac:dyDescent="0.25">
      <c r="A709">
        <v>4</v>
      </c>
      <c r="B709" t="s">
        <v>848</v>
      </c>
      <c r="C709">
        <v>22</v>
      </c>
      <c r="D709" t="str">
        <f>VLOOKUP(A709,npiportfolio!$A$1:$B$100,2,FALSE)</f>
        <v>schools, bar/restaurants, non essential businesses closed</v>
      </c>
      <c r="E709" s="7">
        <f ca="1">VLOOKUP($A709,npiportfolio!$A$1:$I$100,4,FALSE)*RAND()*10</f>
        <v>28.895841771008193</v>
      </c>
      <c r="F709" s="7">
        <f ca="1">VLOOKUP($A709,npiportfolio!$A$1:$I$100,4,FALSE)*RAND()*10</f>
        <v>22.839720400333373</v>
      </c>
      <c r="G709" s="7">
        <f ca="1">VLOOKUP($A709,npiportfolio!$A$1:$I$100,4,FALSE)*RAND()*10</f>
        <v>4.5970890972715237</v>
      </c>
    </row>
    <row r="710" spans="1:7" x14ac:dyDescent="0.25">
      <c r="A710">
        <v>5</v>
      </c>
      <c r="B710" t="s">
        <v>848</v>
      </c>
      <c r="C710">
        <v>22</v>
      </c>
      <c r="D710" t="str">
        <f>VLOOKUP(A710,npiportfolio!$A$1:$B$100,2,FALSE)</f>
        <v>schools, bar/restaurants, non essential businesses closed, quarantine for most vulnerable</v>
      </c>
      <c r="E710" s="7">
        <f ca="1">VLOOKUP($A710,npiportfolio!$A$1:$I$100,4,FALSE)*RAND()*10</f>
        <v>37.447452186136097</v>
      </c>
      <c r="F710" s="7">
        <f ca="1">VLOOKUP($A710,npiportfolio!$A$1:$I$100,4,FALSE)*RAND()*10</f>
        <v>16.900907497427124</v>
      </c>
      <c r="G710" s="7">
        <f ca="1">VLOOKUP($A710,npiportfolio!$A$1:$I$100,4,FALSE)*RAND()*10</f>
        <v>18.648672620290405</v>
      </c>
    </row>
    <row r="711" spans="1:7" x14ac:dyDescent="0.25">
      <c r="A711">
        <v>6</v>
      </c>
      <c r="B711" t="s">
        <v>848</v>
      </c>
      <c r="C711">
        <v>22</v>
      </c>
      <c r="D711" t="str">
        <f>VLOOKUP(A711,npiportfolio!$A$1:$B$100,2,FALSE)</f>
        <v>schools, bar/restaurants, non essential businesses closed, quarantine for all</v>
      </c>
      <c r="E711" s="7">
        <f ca="1">VLOOKUP($A711,npiportfolio!$A$1:$I$100,4,FALSE)*RAND()*10</f>
        <v>11.423998664301994</v>
      </c>
      <c r="F711" s="7">
        <f ca="1">VLOOKUP($A711,npiportfolio!$A$1:$I$100,4,FALSE)*RAND()*10</f>
        <v>43.092713390987441</v>
      </c>
      <c r="G711" s="7">
        <f ca="1">VLOOKUP($A711,npiportfolio!$A$1:$I$100,4,FALSE)*RAND()*10</f>
        <v>21.003570553766284</v>
      </c>
    </row>
    <row r="712" spans="1:7" x14ac:dyDescent="0.25">
      <c r="A712">
        <v>7</v>
      </c>
      <c r="B712" t="s">
        <v>848</v>
      </c>
      <c r="C712">
        <v>22</v>
      </c>
      <c r="D712" t="str">
        <f>VLOOKUP(A712,npiportfolio!$A$1:$B$100,2,FALSE)</f>
        <v>new normal after schools closing</v>
      </c>
      <c r="E712" s="7">
        <f ca="1">VLOOKUP($A712,npiportfolio!$A$1:$I$100,4,FALSE)*RAND()*10</f>
        <v>5.7688506949547875</v>
      </c>
      <c r="F712" s="7">
        <f ca="1">VLOOKUP($A712,npiportfolio!$A$1:$I$100,4,FALSE)*RAND()*10</f>
        <v>0.29687364218878742</v>
      </c>
      <c r="G712" s="7">
        <f ca="1">VLOOKUP($A712,npiportfolio!$A$1:$I$100,4,FALSE)*RAND()*10</f>
        <v>5.52434070788334</v>
      </c>
    </row>
    <row r="713" spans="1:7" x14ac:dyDescent="0.25">
      <c r="A713">
        <v>8</v>
      </c>
      <c r="B713" t="s">
        <v>848</v>
      </c>
      <c r="C713">
        <v>22</v>
      </c>
      <c r="D713" t="str">
        <f>VLOOKUP(A713,npiportfolio!$A$1:$B$100,2,FALSE)</f>
        <v>new normal after schools, bar/restaurants closed</v>
      </c>
      <c r="E713" s="7">
        <f ca="1">VLOOKUP($A713,npiportfolio!$A$1:$I$100,4,FALSE)*RAND()*10</f>
        <v>14.793446739453717</v>
      </c>
      <c r="F713" s="7">
        <f ca="1">VLOOKUP($A713,npiportfolio!$A$1:$I$100,4,FALSE)*RAND()*10</f>
        <v>6.5554049220077459</v>
      </c>
      <c r="G713" s="7">
        <f ca="1">VLOOKUP($A713,npiportfolio!$A$1:$I$100,4,FALSE)*RAND()*10</f>
        <v>9.3708740935606336</v>
      </c>
    </row>
    <row r="714" spans="1:7" x14ac:dyDescent="0.25">
      <c r="A714">
        <v>9</v>
      </c>
      <c r="B714" t="s">
        <v>848</v>
      </c>
      <c r="C714">
        <v>22</v>
      </c>
      <c r="D714" t="str">
        <f>VLOOKUP(A714,npiportfolio!$A$1:$B$100,2,FALSE)</f>
        <v>new normal after schools, bar/restaurants, non essential businesses closed</v>
      </c>
      <c r="E714" s="7">
        <f ca="1">VLOOKUP($A714,npiportfolio!$A$1:$I$100,4,FALSE)*RAND()*10</f>
        <v>6.3907368442372743</v>
      </c>
      <c r="F714" s="7">
        <f ca="1">VLOOKUP($A714,npiportfolio!$A$1:$I$100,4,FALSE)*RAND()*10</f>
        <v>4.5948290069370712</v>
      </c>
      <c r="G714" s="7">
        <f ca="1">VLOOKUP($A714,npiportfolio!$A$1:$I$100,4,FALSE)*RAND()*10</f>
        <v>0.54915898922508144</v>
      </c>
    </row>
    <row r="715" spans="1:7" x14ac:dyDescent="0.25">
      <c r="A715">
        <v>10</v>
      </c>
      <c r="B715" t="s">
        <v>848</v>
      </c>
      <c r="C715">
        <v>22</v>
      </c>
      <c r="D715" t="str">
        <f>VLOOKUP(A715,npiportfolio!$A$1:$B$100,2,FALSE)</f>
        <v>new normal after schools, bar/restaurants, non essential businesses closed, quarantine for most vulnerable</v>
      </c>
      <c r="E715" s="7">
        <f ca="1">VLOOKUP($A715,npiportfolio!$A$1:$I$100,4,FALSE)*RAND()*10</f>
        <v>27.430577967697374</v>
      </c>
      <c r="F715" s="7">
        <f ca="1">VLOOKUP($A715,npiportfolio!$A$1:$I$100,4,FALSE)*RAND()*10</f>
        <v>28.516742283299163</v>
      </c>
      <c r="G715" s="7">
        <f ca="1">VLOOKUP($A715,npiportfolio!$A$1:$I$100,4,FALSE)*RAND()*10</f>
        <v>34.501755317701374</v>
      </c>
    </row>
    <row r="716" spans="1:7" x14ac:dyDescent="0.25">
      <c r="A716">
        <v>11</v>
      </c>
      <c r="B716" t="s">
        <v>848</v>
      </c>
      <c r="C716">
        <v>22</v>
      </c>
      <c r="D716" t="str">
        <f>VLOOKUP(A716,npiportfolio!$A$1:$B$100,2,FALSE)</f>
        <v>new normal after schools, bar/restaurants, non essential businesses closed, quarantine for all</v>
      </c>
      <c r="E716" s="7">
        <f ca="1">VLOOKUP($A716,npiportfolio!$A$1:$I$100,4,FALSE)*RAND()*10</f>
        <v>16.086387701903423</v>
      </c>
      <c r="F716" s="7">
        <f ca="1">VLOOKUP($A716,npiportfolio!$A$1:$I$100,4,FALSE)*RAND()*10</f>
        <v>1.7503142180094022</v>
      </c>
      <c r="G716" s="7">
        <f ca="1">VLOOKUP($A716,npiportfolio!$A$1:$I$100,4,FALSE)*RAND()*10</f>
        <v>1.9078901587705532</v>
      </c>
    </row>
    <row r="717" spans="1:7" x14ac:dyDescent="0.25">
      <c r="A717">
        <v>1</v>
      </c>
      <c r="B717" t="s">
        <v>849</v>
      </c>
      <c r="C717">
        <v>22</v>
      </c>
      <c r="D717" t="str">
        <f>VLOOKUP(A717,npiportfolio!$A$1:$B$100,2,FALSE)</f>
        <v>no Interventions</v>
      </c>
      <c r="E717" s="7">
        <f ca="1">VLOOKUP($A717,npiportfolio!$A$1:$I$100,4,FALSE)*RAND()*10</f>
        <v>0</v>
      </c>
      <c r="F717" s="7">
        <f ca="1">VLOOKUP($A717,npiportfolio!$A$1:$I$100,4,FALSE)*RAND()*10</f>
        <v>0</v>
      </c>
      <c r="G717" s="7">
        <f ca="1">VLOOKUP($A717,npiportfolio!$A$1:$I$100,4,FALSE)*RAND()*10</f>
        <v>0</v>
      </c>
    </row>
    <row r="718" spans="1:7" x14ac:dyDescent="0.25">
      <c r="A718">
        <v>2</v>
      </c>
      <c r="B718" t="s">
        <v>849</v>
      </c>
      <c r="C718">
        <v>22</v>
      </c>
      <c r="D718" t="str">
        <f>VLOOKUP(A718,npiportfolio!$A$1:$B$100,2,FALSE)</f>
        <v>schools closing</v>
      </c>
      <c r="E718" s="7">
        <f ca="1">VLOOKUP($A718,npiportfolio!$A$1:$I$100,4,FALSE)*RAND()*10</f>
        <v>3.5343860682142738</v>
      </c>
      <c r="F718" s="7">
        <f ca="1">VLOOKUP($A718,npiportfolio!$A$1:$I$100,4,FALSE)*RAND()*10</f>
        <v>5.2130983810332756</v>
      </c>
      <c r="G718" s="7">
        <f ca="1">VLOOKUP($A718,npiportfolio!$A$1:$I$100,4,FALSE)*RAND()*10</f>
        <v>9.8807010693885182</v>
      </c>
    </row>
    <row r="719" spans="1:7" x14ac:dyDescent="0.25">
      <c r="A719">
        <v>3</v>
      </c>
      <c r="B719" t="s">
        <v>849</v>
      </c>
      <c r="C719">
        <v>22</v>
      </c>
      <c r="D719" t="str">
        <f>VLOOKUP(A719,npiportfolio!$A$1:$B$100,2,FALSE)</f>
        <v>schools, bar/restaurants closed</v>
      </c>
      <c r="E719" s="7">
        <f ca="1">VLOOKUP($A719,npiportfolio!$A$1:$I$100,4,FALSE)*RAND()*10</f>
        <v>18.308405022720528</v>
      </c>
      <c r="F719" s="7">
        <f ca="1">VLOOKUP($A719,npiportfolio!$A$1:$I$100,4,FALSE)*RAND()*10</f>
        <v>8.4444449285156331</v>
      </c>
      <c r="G719" s="7">
        <f ca="1">VLOOKUP($A719,npiportfolio!$A$1:$I$100,4,FALSE)*RAND()*10</f>
        <v>1.7179195355043864</v>
      </c>
    </row>
    <row r="720" spans="1:7" x14ac:dyDescent="0.25">
      <c r="A720">
        <v>4</v>
      </c>
      <c r="B720" t="s">
        <v>849</v>
      </c>
      <c r="C720">
        <v>22</v>
      </c>
      <c r="D720" t="str">
        <f>VLOOKUP(A720,npiportfolio!$A$1:$B$100,2,FALSE)</f>
        <v>schools, bar/restaurants, non essential businesses closed</v>
      </c>
      <c r="E720" s="7">
        <f ca="1">VLOOKUP($A720,npiportfolio!$A$1:$I$100,4,FALSE)*RAND()*10</f>
        <v>25.517241512668249</v>
      </c>
      <c r="F720" s="7">
        <f ca="1">VLOOKUP($A720,npiportfolio!$A$1:$I$100,4,FALSE)*RAND()*10</f>
        <v>18.822184552973908</v>
      </c>
      <c r="G720" s="7">
        <f ca="1">VLOOKUP($A720,npiportfolio!$A$1:$I$100,4,FALSE)*RAND()*10</f>
        <v>17.646969605158496</v>
      </c>
    </row>
    <row r="721" spans="1:7" x14ac:dyDescent="0.25">
      <c r="A721">
        <v>5</v>
      </c>
      <c r="B721" t="s">
        <v>849</v>
      </c>
      <c r="C721">
        <v>22</v>
      </c>
      <c r="D721" t="str">
        <f>VLOOKUP(A721,npiportfolio!$A$1:$B$100,2,FALSE)</f>
        <v>schools, bar/restaurants, non essential businesses closed, quarantine for most vulnerable</v>
      </c>
      <c r="E721" s="7">
        <f ca="1">VLOOKUP($A721,npiportfolio!$A$1:$I$100,4,FALSE)*RAND()*10</f>
        <v>8.1891740636121781</v>
      </c>
      <c r="F721" s="7">
        <f ca="1">VLOOKUP($A721,npiportfolio!$A$1:$I$100,4,FALSE)*RAND()*10</f>
        <v>28.24933872821877</v>
      </c>
      <c r="G721" s="7">
        <f ca="1">VLOOKUP($A721,npiportfolio!$A$1:$I$100,4,FALSE)*RAND()*10</f>
        <v>8.1952288367966588</v>
      </c>
    </row>
    <row r="722" spans="1:7" x14ac:dyDescent="0.25">
      <c r="A722">
        <v>6</v>
      </c>
      <c r="B722" t="s">
        <v>849</v>
      </c>
      <c r="C722">
        <v>22</v>
      </c>
      <c r="D722" t="str">
        <f>VLOOKUP(A722,npiportfolio!$A$1:$B$100,2,FALSE)</f>
        <v>schools, bar/restaurants, non essential businesses closed, quarantine for all</v>
      </c>
      <c r="E722" s="7">
        <f ca="1">VLOOKUP($A722,npiportfolio!$A$1:$I$100,4,FALSE)*RAND()*10</f>
        <v>33.381253687369906</v>
      </c>
      <c r="F722" s="7">
        <f ca="1">VLOOKUP($A722,npiportfolio!$A$1:$I$100,4,FALSE)*RAND()*10</f>
        <v>21.936967571915016</v>
      </c>
      <c r="G722" s="7">
        <f ca="1">VLOOKUP($A722,npiportfolio!$A$1:$I$100,4,FALSE)*RAND()*10</f>
        <v>14.553495033233181</v>
      </c>
    </row>
    <row r="723" spans="1:7" x14ac:dyDescent="0.25">
      <c r="A723">
        <v>7</v>
      </c>
      <c r="B723" t="s">
        <v>849</v>
      </c>
      <c r="C723">
        <v>22</v>
      </c>
      <c r="D723" t="str">
        <f>VLOOKUP(A723,npiportfolio!$A$1:$B$100,2,FALSE)</f>
        <v>new normal after schools closing</v>
      </c>
      <c r="E723" s="7">
        <f ca="1">VLOOKUP($A723,npiportfolio!$A$1:$I$100,4,FALSE)*RAND()*10</f>
        <v>0.40904047070184801</v>
      </c>
      <c r="F723" s="7">
        <f ca="1">VLOOKUP($A723,npiportfolio!$A$1:$I$100,4,FALSE)*RAND()*10</f>
        <v>9.355140997208407</v>
      </c>
      <c r="G723" s="7">
        <f ca="1">VLOOKUP($A723,npiportfolio!$A$1:$I$100,4,FALSE)*RAND()*10</f>
        <v>9.2814819476421668</v>
      </c>
    </row>
    <row r="724" spans="1:7" x14ac:dyDescent="0.25">
      <c r="A724">
        <v>8</v>
      </c>
      <c r="B724" t="s">
        <v>849</v>
      </c>
      <c r="C724">
        <v>22</v>
      </c>
      <c r="D724" t="str">
        <f>VLOOKUP(A724,npiportfolio!$A$1:$B$100,2,FALSE)</f>
        <v>new normal after schools, bar/restaurants closed</v>
      </c>
      <c r="E724" s="7">
        <f ca="1">VLOOKUP($A724,npiportfolio!$A$1:$I$100,4,FALSE)*RAND()*10</f>
        <v>7.0638820437621952</v>
      </c>
      <c r="F724" s="7">
        <f ca="1">VLOOKUP($A724,npiportfolio!$A$1:$I$100,4,FALSE)*RAND()*10</f>
        <v>7.806068248972875</v>
      </c>
      <c r="G724" s="7">
        <f ca="1">VLOOKUP($A724,npiportfolio!$A$1:$I$100,4,FALSE)*RAND()*10</f>
        <v>9.2654266050391882</v>
      </c>
    </row>
    <row r="725" spans="1:7" x14ac:dyDescent="0.25">
      <c r="A725">
        <v>9</v>
      </c>
      <c r="B725" t="s">
        <v>849</v>
      </c>
      <c r="C725">
        <v>22</v>
      </c>
      <c r="D725" t="str">
        <f>VLOOKUP(A725,npiportfolio!$A$1:$B$100,2,FALSE)</f>
        <v>new normal after schools, bar/restaurants, non essential businesses closed</v>
      </c>
      <c r="E725" s="7">
        <f ca="1">VLOOKUP($A725,npiportfolio!$A$1:$I$100,4,FALSE)*RAND()*10</f>
        <v>16.730655961074486</v>
      </c>
      <c r="F725" s="7">
        <f ca="1">VLOOKUP($A725,npiportfolio!$A$1:$I$100,4,FALSE)*RAND()*10</f>
        <v>28.141952061179921</v>
      </c>
      <c r="G725" s="7">
        <f ca="1">VLOOKUP($A725,npiportfolio!$A$1:$I$100,4,FALSE)*RAND()*10</f>
        <v>14.046764283315788</v>
      </c>
    </row>
    <row r="726" spans="1:7" x14ac:dyDescent="0.25">
      <c r="A726">
        <v>10</v>
      </c>
      <c r="B726" t="s">
        <v>849</v>
      </c>
      <c r="C726">
        <v>22</v>
      </c>
      <c r="D726" t="str">
        <f>VLOOKUP(A726,npiportfolio!$A$1:$B$100,2,FALSE)</f>
        <v>new normal after schools, bar/restaurants, non essential businesses closed, quarantine for most vulnerable</v>
      </c>
      <c r="E726" s="7">
        <f ca="1">VLOOKUP($A726,npiportfolio!$A$1:$I$100,4,FALSE)*RAND()*10</f>
        <v>22.165817532821631</v>
      </c>
      <c r="F726" s="7">
        <f ca="1">VLOOKUP($A726,npiportfolio!$A$1:$I$100,4,FALSE)*RAND()*10</f>
        <v>19.271324548905369</v>
      </c>
      <c r="G726" s="7">
        <f ca="1">VLOOKUP($A726,npiportfolio!$A$1:$I$100,4,FALSE)*RAND()*10</f>
        <v>24.599991704410854</v>
      </c>
    </row>
    <row r="727" spans="1:7" x14ac:dyDescent="0.25">
      <c r="A727">
        <v>11</v>
      </c>
      <c r="B727" t="s">
        <v>849</v>
      </c>
      <c r="C727">
        <v>22</v>
      </c>
      <c r="D727" t="str">
        <f>VLOOKUP(A727,npiportfolio!$A$1:$B$100,2,FALSE)</f>
        <v>new normal after schools, bar/restaurants, non essential businesses closed, quarantine for all</v>
      </c>
      <c r="E727" s="7">
        <f ca="1">VLOOKUP($A727,npiportfolio!$A$1:$I$100,4,FALSE)*RAND()*10</f>
        <v>13.230929871047463</v>
      </c>
      <c r="F727" s="7">
        <f ca="1">VLOOKUP($A727,npiportfolio!$A$1:$I$100,4,FALSE)*RAND()*10</f>
        <v>6.9809273807463654</v>
      </c>
      <c r="G727" s="7">
        <f ca="1">VLOOKUP($A727,npiportfolio!$A$1:$I$100,4,FALSE)*RAND()*10</f>
        <v>6.8282526724939894</v>
      </c>
    </row>
    <row r="728" spans="1:7" x14ac:dyDescent="0.25">
      <c r="A728">
        <v>1</v>
      </c>
      <c r="B728" t="s">
        <v>847</v>
      </c>
      <c r="C728">
        <v>23</v>
      </c>
      <c r="D728" t="str">
        <f>VLOOKUP(A728,npiportfolio!$A$1:$B$100,2,FALSE)</f>
        <v>no Interventions</v>
      </c>
      <c r="E728" s="7">
        <f ca="1">VLOOKUP($A728,npiportfolio!$A$1:$I$100,4,FALSE)*RAND()*10</f>
        <v>0</v>
      </c>
      <c r="F728" s="7">
        <f ca="1">VLOOKUP($A728,npiportfolio!$A$1:$I$100,4,FALSE)*RAND()*10</f>
        <v>0</v>
      </c>
      <c r="G728" s="7">
        <f ca="1">VLOOKUP($A728,npiportfolio!$A$1:$I$100,4,FALSE)*RAND()*10</f>
        <v>0</v>
      </c>
    </row>
    <row r="729" spans="1:7" x14ac:dyDescent="0.25">
      <c r="A729">
        <v>2</v>
      </c>
      <c r="B729" t="s">
        <v>847</v>
      </c>
      <c r="C729">
        <v>23</v>
      </c>
      <c r="D729" t="str">
        <f>VLOOKUP(A729,npiportfolio!$A$1:$B$100,2,FALSE)</f>
        <v>schools closing</v>
      </c>
      <c r="E729" s="7">
        <f ca="1">VLOOKUP($A729,npiportfolio!$A$1:$I$100,4,FALSE)*RAND()*10</f>
        <v>4.4823806990785613</v>
      </c>
      <c r="F729" s="7">
        <f ca="1">VLOOKUP($A729,npiportfolio!$A$1:$I$100,4,FALSE)*RAND()*10</f>
        <v>2.9108254173362678</v>
      </c>
      <c r="G729" s="7">
        <f ca="1">VLOOKUP($A729,npiportfolio!$A$1:$I$100,4,FALSE)*RAND()*10</f>
        <v>3.9318472518178438</v>
      </c>
    </row>
    <row r="730" spans="1:7" x14ac:dyDescent="0.25">
      <c r="A730">
        <v>3</v>
      </c>
      <c r="B730" t="s">
        <v>847</v>
      </c>
      <c r="C730">
        <v>23</v>
      </c>
      <c r="D730" t="str">
        <f>VLOOKUP(A730,npiportfolio!$A$1:$B$100,2,FALSE)</f>
        <v>schools, bar/restaurants closed</v>
      </c>
      <c r="E730" s="7">
        <f ca="1">VLOOKUP($A730,npiportfolio!$A$1:$I$100,4,FALSE)*RAND()*10</f>
        <v>0.67270685646039885</v>
      </c>
      <c r="F730" s="7">
        <f ca="1">VLOOKUP($A730,npiportfolio!$A$1:$I$100,4,FALSE)*RAND()*10</f>
        <v>0.69931367590168492</v>
      </c>
      <c r="G730" s="7">
        <f ca="1">VLOOKUP($A730,npiportfolio!$A$1:$I$100,4,FALSE)*RAND()*10</f>
        <v>7.8012027618565032</v>
      </c>
    </row>
    <row r="731" spans="1:7" x14ac:dyDescent="0.25">
      <c r="A731">
        <v>4</v>
      </c>
      <c r="B731" t="s">
        <v>847</v>
      </c>
      <c r="C731">
        <v>23</v>
      </c>
      <c r="D731" t="str">
        <f>VLOOKUP(A731,npiportfolio!$A$1:$B$100,2,FALSE)</f>
        <v>schools, bar/restaurants, non essential businesses closed</v>
      </c>
      <c r="E731" s="7">
        <f ca="1">VLOOKUP($A731,npiportfolio!$A$1:$I$100,4,FALSE)*RAND()*10</f>
        <v>27.434315773825652</v>
      </c>
      <c r="F731" s="7">
        <f ca="1">VLOOKUP($A731,npiportfolio!$A$1:$I$100,4,FALSE)*RAND()*10</f>
        <v>28.839058505466966</v>
      </c>
      <c r="G731" s="7">
        <f ca="1">VLOOKUP($A731,npiportfolio!$A$1:$I$100,4,FALSE)*RAND()*10</f>
        <v>20.606500846120678</v>
      </c>
    </row>
    <row r="732" spans="1:7" x14ac:dyDescent="0.25">
      <c r="A732">
        <v>5</v>
      </c>
      <c r="B732" t="s">
        <v>847</v>
      </c>
      <c r="C732">
        <v>23</v>
      </c>
      <c r="D732" t="str">
        <f>VLOOKUP(A732,npiportfolio!$A$1:$B$100,2,FALSE)</f>
        <v>schools, bar/restaurants, non essential businesses closed, quarantine for most vulnerable</v>
      </c>
      <c r="E732" s="7">
        <f ca="1">VLOOKUP($A732,npiportfolio!$A$1:$I$100,4,FALSE)*RAND()*10</f>
        <v>22.713989270312652</v>
      </c>
      <c r="F732" s="7">
        <f ca="1">VLOOKUP($A732,npiportfolio!$A$1:$I$100,4,FALSE)*RAND()*10</f>
        <v>14.050963775830411</v>
      </c>
      <c r="G732" s="7">
        <f ca="1">VLOOKUP($A732,npiportfolio!$A$1:$I$100,4,FALSE)*RAND()*10</f>
        <v>35.303330040687115</v>
      </c>
    </row>
    <row r="733" spans="1:7" x14ac:dyDescent="0.25">
      <c r="A733">
        <v>6</v>
      </c>
      <c r="B733" t="s">
        <v>847</v>
      </c>
      <c r="C733">
        <v>23</v>
      </c>
      <c r="D733" t="str">
        <f>VLOOKUP(A733,npiportfolio!$A$1:$B$100,2,FALSE)</f>
        <v>schools, bar/restaurants, non essential businesses closed, quarantine for all</v>
      </c>
      <c r="E733" s="7">
        <f ca="1">VLOOKUP($A733,npiportfolio!$A$1:$I$100,4,FALSE)*RAND()*10</f>
        <v>38.402579710785631</v>
      </c>
      <c r="F733" s="7">
        <f ca="1">VLOOKUP($A733,npiportfolio!$A$1:$I$100,4,FALSE)*RAND()*10</f>
        <v>19.361662701132531</v>
      </c>
      <c r="G733" s="7">
        <f ca="1">VLOOKUP($A733,npiportfolio!$A$1:$I$100,4,FALSE)*RAND()*10</f>
        <v>28.574437591382722</v>
      </c>
    </row>
    <row r="734" spans="1:7" x14ac:dyDescent="0.25">
      <c r="A734">
        <v>7</v>
      </c>
      <c r="B734" t="s">
        <v>847</v>
      </c>
      <c r="C734">
        <v>23</v>
      </c>
      <c r="D734" t="str">
        <f>VLOOKUP(A734,npiportfolio!$A$1:$B$100,2,FALSE)</f>
        <v>new normal after schools closing</v>
      </c>
      <c r="E734" s="7">
        <f ca="1">VLOOKUP($A734,npiportfolio!$A$1:$I$100,4,FALSE)*RAND()*10</f>
        <v>3.9720353680386067</v>
      </c>
      <c r="F734" s="7">
        <f ca="1">VLOOKUP($A734,npiportfolio!$A$1:$I$100,4,FALSE)*RAND()*10</f>
        <v>5.0476216852849163</v>
      </c>
      <c r="G734" s="7">
        <f ca="1">VLOOKUP($A734,npiportfolio!$A$1:$I$100,4,FALSE)*RAND()*10</f>
        <v>8.8615246480482792</v>
      </c>
    </row>
    <row r="735" spans="1:7" x14ac:dyDescent="0.25">
      <c r="A735">
        <v>8</v>
      </c>
      <c r="B735" t="s">
        <v>847</v>
      </c>
      <c r="C735">
        <v>23</v>
      </c>
      <c r="D735" t="str">
        <f>VLOOKUP(A735,npiportfolio!$A$1:$B$100,2,FALSE)</f>
        <v>new normal after schools, bar/restaurants closed</v>
      </c>
      <c r="E735" s="7">
        <f ca="1">VLOOKUP($A735,npiportfolio!$A$1:$I$100,4,FALSE)*RAND()*10</f>
        <v>11.521805360803715</v>
      </c>
      <c r="F735" s="7">
        <f ca="1">VLOOKUP($A735,npiportfolio!$A$1:$I$100,4,FALSE)*RAND()*10</f>
        <v>5.5790484297313387</v>
      </c>
      <c r="G735" s="7">
        <f ca="1">VLOOKUP($A735,npiportfolio!$A$1:$I$100,4,FALSE)*RAND()*10</f>
        <v>15.770855253683187</v>
      </c>
    </row>
    <row r="736" spans="1:7" x14ac:dyDescent="0.25">
      <c r="A736">
        <v>9</v>
      </c>
      <c r="B736" t="s">
        <v>847</v>
      </c>
      <c r="C736">
        <v>23</v>
      </c>
      <c r="D736" t="str">
        <f>VLOOKUP(A736,npiportfolio!$A$1:$B$100,2,FALSE)</f>
        <v>new normal after schools, bar/restaurants, non essential businesses closed</v>
      </c>
      <c r="E736" s="7">
        <f ca="1">VLOOKUP($A736,npiportfolio!$A$1:$I$100,4,FALSE)*RAND()*10</f>
        <v>28.81105647063276</v>
      </c>
      <c r="F736" s="7">
        <f ca="1">VLOOKUP($A736,npiportfolio!$A$1:$I$100,4,FALSE)*RAND()*10</f>
        <v>14.962396636536038</v>
      </c>
      <c r="G736" s="7">
        <f ca="1">VLOOKUP($A736,npiportfolio!$A$1:$I$100,4,FALSE)*RAND()*10</f>
        <v>10.377571837656983</v>
      </c>
    </row>
    <row r="737" spans="1:7" x14ac:dyDescent="0.25">
      <c r="A737">
        <v>10</v>
      </c>
      <c r="B737" t="s">
        <v>847</v>
      </c>
      <c r="C737">
        <v>23</v>
      </c>
      <c r="D737" t="str">
        <f>VLOOKUP(A737,npiportfolio!$A$1:$B$100,2,FALSE)</f>
        <v>new normal after schools, bar/restaurants, non essential businesses closed, quarantine for most vulnerable</v>
      </c>
      <c r="E737" s="7">
        <f ca="1">VLOOKUP($A737,npiportfolio!$A$1:$I$100,4,FALSE)*RAND()*10</f>
        <v>30.553553077996902</v>
      </c>
      <c r="F737" s="7">
        <f ca="1">VLOOKUP($A737,npiportfolio!$A$1:$I$100,4,FALSE)*RAND()*10</f>
        <v>31.754260165190846</v>
      </c>
      <c r="G737" s="7">
        <f ca="1">VLOOKUP($A737,npiportfolio!$A$1:$I$100,4,FALSE)*RAND()*10</f>
        <v>13.131588572947699</v>
      </c>
    </row>
    <row r="738" spans="1:7" x14ac:dyDescent="0.25">
      <c r="A738">
        <v>11</v>
      </c>
      <c r="B738" t="s">
        <v>847</v>
      </c>
      <c r="C738">
        <v>23</v>
      </c>
      <c r="D738" t="str">
        <f>VLOOKUP(A738,npiportfolio!$A$1:$B$100,2,FALSE)</f>
        <v>new normal after schools, bar/restaurants, non essential businesses closed, quarantine for all</v>
      </c>
      <c r="E738" s="7">
        <f ca="1">VLOOKUP($A738,npiportfolio!$A$1:$I$100,4,FALSE)*RAND()*10</f>
        <v>47.513448006815509</v>
      </c>
      <c r="F738" s="7">
        <f ca="1">VLOOKUP($A738,npiportfolio!$A$1:$I$100,4,FALSE)*RAND()*10</f>
        <v>21.537141071782795</v>
      </c>
      <c r="G738" s="7">
        <f ca="1">VLOOKUP($A738,npiportfolio!$A$1:$I$100,4,FALSE)*RAND()*10</f>
        <v>3.8603535461170626</v>
      </c>
    </row>
    <row r="739" spans="1:7" x14ac:dyDescent="0.25">
      <c r="A739">
        <v>1</v>
      </c>
      <c r="B739" t="s">
        <v>848</v>
      </c>
      <c r="C739">
        <v>23</v>
      </c>
      <c r="D739" t="str">
        <f>VLOOKUP(A739,npiportfolio!$A$1:$B$100,2,FALSE)</f>
        <v>no Interventions</v>
      </c>
      <c r="E739" s="7">
        <f ca="1">VLOOKUP($A739,npiportfolio!$A$1:$I$100,4,FALSE)*RAND()*10</f>
        <v>0</v>
      </c>
      <c r="F739" s="7">
        <f ca="1">VLOOKUP($A739,npiportfolio!$A$1:$I$100,4,FALSE)*RAND()*10</f>
        <v>0</v>
      </c>
      <c r="G739" s="7">
        <f ca="1">VLOOKUP($A739,npiportfolio!$A$1:$I$100,4,FALSE)*RAND()*10</f>
        <v>0</v>
      </c>
    </row>
    <row r="740" spans="1:7" x14ac:dyDescent="0.25">
      <c r="A740">
        <v>2</v>
      </c>
      <c r="B740" t="s">
        <v>848</v>
      </c>
      <c r="C740">
        <v>23</v>
      </c>
      <c r="D740" t="str">
        <f>VLOOKUP(A740,npiportfolio!$A$1:$B$100,2,FALSE)</f>
        <v>schools closing</v>
      </c>
      <c r="E740" s="7">
        <f ca="1">VLOOKUP($A740,npiportfolio!$A$1:$I$100,4,FALSE)*RAND()*10</f>
        <v>7.3482344088390832</v>
      </c>
      <c r="F740" s="7">
        <f ca="1">VLOOKUP($A740,npiportfolio!$A$1:$I$100,4,FALSE)*RAND()*10</f>
        <v>0.5820812733220615</v>
      </c>
      <c r="G740" s="7">
        <f ca="1">VLOOKUP($A740,npiportfolio!$A$1:$I$100,4,FALSE)*RAND()*10</f>
        <v>5.0692156040046381</v>
      </c>
    </row>
    <row r="741" spans="1:7" x14ac:dyDescent="0.25">
      <c r="A741">
        <v>3</v>
      </c>
      <c r="B741" t="s">
        <v>848</v>
      </c>
      <c r="C741">
        <v>23</v>
      </c>
      <c r="D741" t="str">
        <f>VLOOKUP(A741,npiportfolio!$A$1:$B$100,2,FALSE)</f>
        <v>schools, bar/restaurants closed</v>
      </c>
      <c r="E741" s="7">
        <f ca="1">VLOOKUP($A741,npiportfolio!$A$1:$I$100,4,FALSE)*RAND()*10</f>
        <v>2.2169670780401884</v>
      </c>
      <c r="F741" s="7">
        <f ca="1">VLOOKUP($A741,npiportfolio!$A$1:$I$100,4,FALSE)*RAND()*10</f>
        <v>3.4103807492507676</v>
      </c>
      <c r="G741" s="7">
        <f ca="1">VLOOKUP($A741,npiportfolio!$A$1:$I$100,4,FALSE)*RAND()*10</f>
        <v>13.40670860803624</v>
      </c>
    </row>
    <row r="742" spans="1:7" x14ac:dyDescent="0.25">
      <c r="A742">
        <v>4</v>
      </c>
      <c r="B742" t="s">
        <v>848</v>
      </c>
      <c r="C742">
        <v>23</v>
      </c>
      <c r="D742" t="str">
        <f>VLOOKUP(A742,npiportfolio!$A$1:$B$100,2,FALSE)</f>
        <v>schools, bar/restaurants, non essential businesses closed</v>
      </c>
      <c r="E742" s="7">
        <f ca="1">VLOOKUP($A742,npiportfolio!$A$1:$I$100,4,FALSE)*RAND()*10</f>
        <v>25.054460060779778</v>
      </c>
      <c r="F742" s="7">
        <f ca="1">VLOOKUP($A742,npiportfolio!$A$1:$I$100,4,FALSE)*RAND()*10</f>
        <v>9.9356226188638868</v>
      </c>
      <c r="G742" s="7">
        <f ca="1">VLOOKUP($A742,npiportfolio!$A$1:$I$100,4,FALSE)*RAND()*10</f>
        <v>20.000996159910915</v>
      </c>
    </row>
    <row r="743" spans="1:7" x14ac:dyDescent="0.25">
      <c r="A743">
        <v>5</v>
      </c>
      <c r="B743" t="s">
        <v>848</v>
      </c>
      <c r="C743">
        <v>23</v>
      </c>
      <c r="D743" t="str">
        <f>VLOOKUP(A743,npiportfolio!$A$1:$B$100,2,FALSE)</f>
        <v>schools, bar/restaurants, non essential businesses closed, quarantine for most vulnerable</v>
      </c>
      <c r="E743" s="7">
        <f ca="1">VLOOKUP($A743,npiportfolio!$A$1:$I$100,4,FALSE)*RAND()*10</f>
        <v>4.3696346393287788</v>
      </c>
      <c r="F743" s="7">
        <f ca="1">VLOOKUP($A743,npiportfolio!$A$1:$I$100,4,FALSE)*RAND()*10</f>
        <v>18.531152607693414</v>
      </c>
      <c r="G743" s="7">
        <f ca="1">VLOOKUP($A743,npiportfolio!$A$1:$I$100,4,FALSE)*RAND()*10</f>
        <v>34.064348345431227</v>
      </c>
    </row>
    <row r="744" spans="1:7" x14ac:dyDescent="0.25">
      <c r="A744">
        <v>6</v>
      </c>
      <c r="B744" t="s">
        <v>848</v>
      </c>
      <c r="C744">
        <v>23</v>
      </c>
      <c r="D744" t="str">
        <f>VLOOKUP(A744,npiportfolio!$A$1:$B$100,2,FALSE)</f>
        <v>schools, bar/restaurants, non essential businesses closed, quarantine for all</v>
      </c>
      <c r="E744" s="7">
        <f ca="1">VLOOKUP($A744,npiportfolio!$A$1:$I$100,4,FALSE)*RAND()*10</f>
        <v>41.352550630026379</v>
      </c>
      <c r="F744" s="7">
        <f ca="1">VLOOKUP($A744,npiportfolio!$A$1:$I$100,4,FALSE)*RAND()*10</f>
        <v>16.991640410874464</v>
      </c>
      <c r="G744" s="7">
        <f ca="1">VLOOKUP($A744,npiportfolio!$A$1:$I$100,4,FALSE)*RAND()*10</f>
        <v>33.885327574501289</v>
      </c>
    </row>
    <row r="745" spans="1:7" x14ac:dyDescent="0.25">
      <c r="A745">
        <v>7</v>
      </c>
      <c r="B745" t="s">
        <v>848</v>
      </c>
      <c r="C745">
        <v>23</v>
      </c>
      <c r="D745" t="str">
        <f>VLOOKUP(A745,npiportfolio!$A$1:$B$100,2,FALSE)</f>
        <v>new normal after schools closing</v>
      </c>
      <c r="E745" s="7">
        <f ca="1">VLOOKUP($A745,npiportfolio!$A$1:$I$100,4,FALSE)*RAND()*10</f>
        <v>7.5605750170518728</v>
      </c>
      <c r="F745" s="7">
        <f ca="1">VLOOKUP($A745,npiportfolio!$A$1:$I$100,4,FALSE)*RAND()*10</f>
        <v>4.0347551558387131</v>
      </c>
      <c r="G745" s="7">
        <f ca="1">VLOOKUP($A745,npiportfolio!$A$1:$I$100,4,FALSE)*RAND()*10</f>
        <v>5.4262783436757278</v>
      </c>
    </row>
    <row r="746" spans="1:7" x14ac:dyDescent="0.25">
      <c r="A746">
        <v>8</v>
      </c>
      <c r="B746" t="s">
        <v>848</v>
      </c>
      <c r="C746">
        <v>23</v>
      </c>
      <c r="D746" t="str">
        <f>VLOOKUP(A746,npiportfolio!$A$1:$B$100,2,FALSE)</f>
        <v>new normal after schools, bar/restaurants closed</v>
      </c>
      <c r="E746" s="7">
        <f ca="1">VLOOKUP($A746,npiportfolio!$A$1:$I$100,4,FALSE)*RAND()*10</f>
        <v>6.6907186167617816</v>
      </c>
      <c r="F746" s="7">
        <f ca="1">VLOOKUP($A746,npiportfolio!$A$1:$I$100,4,FALSE)*RAND()*10</f>
        <v>15.540321888661401</v>
      </c>
      <c r="G746" s="7">
        <f ca="1">VLOOKUP($A746,npiportfolio!$A$1:$I$100,4,FALSE)*RAND()*10</f>
        <v>1.8924354614465799</v>
      </c>
    </row>
    <row r="747" spans="1:7" x14ac:dyDescent="0.25">
      <c r="A747">
        <v>9</v>
      </c>
      <c r="B747" t="s">
        <v>848</v>
      </c>
      <c r="C747">
        <v>23</v>
      </c>
      <c r="D747" t="str">
        <f>VLOOKUP(A747,npiportfolio!$A$1:$B$100,2,FALSE)</f>
        <v>new normal after schools, bar/restaurants, non essential businesses closed</v>
      </c>
      <c r="E747" s="7">
        <f ca="1">VLOOKUP($A747,npiportfolio!$A$1:$I$100,4,FALSE)*RAND()*10</f>
        <v>16.220885596054721</v>
      </c>
      <c r="F747" s="7">
        <f ca="1">VLOOKUP($A747,npiportfolio!$A$1:$I$100,4,FALSE)*RAND()*10</f>
        <v>0.21588885649952649</v>
      </c>
      <c r="G747" s="7">
        <f ca="1">VLOOKUP($A747,npiportfolio!$A$1:$I$100,4,FALSE)*RAND()*10</f>
        <v>14.600582226988799</v>
      </c>
    </row>
    <row r="748" spans="1:7" x14ac:dyDescent="0.25">
      <c r="A748">
        <v>10</v>
      </c>
      <c r="B748" t="s">
        <v>848</v>
      </c>
      <c r="C748">
        <v>23</v>
      </c>
      <c r="D748" t="str">
        <f>VLOOKUP(A748,npiportfolio!$A$1:$B$100,2,FALSE)</f>
        <v>new normal after schools, bar/restaurants, non essential businesses closed, quarantine for most vulnerable</v>
      </c>
      <c r="E748" s="7">
        <f ca="1">VLOOKUP($A748,npiportfolio!$A$1:$I$100,4,FALSE)*RAND()*10</f>
        <v>21.067865750056459</v>
      </c>
      <c r="F748" s="7">
        <f ca="1">VLOOKUP($A748,npiportfolio!$A$1:$I$100,4,FALSE)*RAND()*10</f>
        <v>1.8907686402656054E-2</v>
      </c>
      <c r="G748" s="7">
        <f ca="1">VLOOKUP($A748,npiportfolio!$A$1:$I$100,4,FALSE)*RAND()*10</f>
        <v>13.214265609031322</v>
      </c>
    </row>
    <row r="749" spans="1:7" x14ac:dyDescent="0.25">
      <c r="A749">
        <v>11</v>
      </c>
      <c r="B749" t="s">
        <v>848</v>
      </c>
      <c r="C749">
        <v>23</v>
      </c>
      <c r="D749" t="str">
        <f>VLOOKUP(A749,npiportfolio!$A$1:$B$100,2,FALSE)</f>
        <v>new normal after schools, bar/restaurants, non essential businesses closed, quarantine for all</v>
      </c>
      <c r="E749" s="7">
        <f ca="1">VLOOKUP($A749,npiportfolio!$A$1:$I$100,4,FALSE)*RAND()*10</f>
        <v>37.207706986004609</v>
      </c>
      <c r="F749" s="7">
        <f ca="1">VLOOKUP($A749,npiportfolio!$A$1:$I$100,4,FALSE)*RAND()*10</f>
        <v>49.000020101755446</v>
      </c>
      <c r="G749" s="7">
        <f ca="1">VLOOKUP($A749,npiportfolio!$A$1:$I$100,4,FALSE)*RAND()*10</f>
        <v>8.1836718418675396</v>
      </c>
    </row>
    <row r="750" spans="1:7" x14ac:dyDescent="0.25">
      <c r="A750">
        <v>1</v>
      </c>
      <c r="B750" t="s">
        <v>849</v>
      </c>
      <c r="C750">
        <v>23</v>
      </c>
      <c r="D750" t="str">
        <f>VLOOKUP(A750,npiportfolio!$A$1:$B$100,2,FALSE)</f>
        <v>no Interventions</v>
      </c>
      <c r="E750" s="7">
        <f ca="1">VLOOKUP($A750,npiportfolio!$A$1:$I$100,4,FALSE)*RAND()*10</f>
        <v>0</v>
      </c>
      <c r="F750" s="7">
        <f ca="1">VLOOKUP($A750,npiportfolio!$A$1:$I$100,4,FALSE)*RAND()*10</f>
        <v>0</v>
      </c>
      <c r="G750" s="7">
        <f ca="1">VLOOKUP($A750,npiportfolio!$A$1:$I$100,4,FALSE)*RAND()*10</f>
        <v>0</v>
      </c>
    </row>
    <row r="751" spans="1:7" x14ac:dyDescent="0.25">
      <c r="A751">
        <v>2</v>
      </c>
      <c r="B751" t="s">
        <v>849</v>
      </c>
      <c r="C751">
        <v>23</v>
      </c>
      <c r="D751" t="str">
        <f>VLOOKUP(A751,npiportfolio!$A$1:$B$100,2,FALSE)</f>
        <v>schools closing</v>
      </c>
      <c r="E751" s="7">
        <f ca="1">VLOOKUP($A751,npiportfolio!$A$1:$I$100,4,FALSE)*RAND()*10</f>
        <v>6.0950131772458995</v>
      </c>
      <c r="F751" s="7">
        <f ca="1">VLOOKUP($A751,npiportfolio!$A$1:$I$100,4,FALSE)*RAND()*10</f>
        <v>6.9094714499129033</v>
      </c>
      <c r="G751" s="7">
        <f ca="1">VLOOKUP($A751,npiportfolio!$A$1:$I$100,4,FALSE)*RAND()*10</f>
        <v>7.0467202710220009</v>
      </c>
    </row>
    <row r="752" spans="1:7" x14ac:dyDescent="0.25">
      <c r="A752">
        <v>3</v>
      </c>
      <c r="B752" t="s">
        <v>849</v>
      </c>
      <c r="C752">
        <v>23</v>
      </c>
      <c r="D752" t="str">
        <f>VLOOKUP(A752,npiportfolio!$A$1:$B$100,2,FALSE)</f>
        <v>schools, bar/restaurants closed</v>
      </c>
      <c r="E752" s="7">
        <f ca="1">VLOOKUP($A752,npiportfolio!$A$1:$I$100,4,FALSE)*RAND()*10</f>
        <v>14.992051408302032</v>
      </c>
      <c r="F752" s="7">
        <f ca="1">VLOOKUP($A752,npiportfolio!$A$1:$I$100,4,FALSE)*RAND()*10</f>
        <v>18.680258866545078</v>
      </c>
      <c r="G752" s="7">
        <f ca="1">VLOOKUP($A752,npiportfolio!$A$1:$I$100,4,FALSE)*RAND()*10</f>
        <v>1.1838895960664431</v>
      </c>
    </row>
    <row r="753" spans="1:7" x14ac:dyDescent="0.25">
      <c r="A753">
        <v>4</v>
      </c>
      <c r="B753" t="s">
        <v>849</v>
      </c>
      <c r="C753">
        <v>23</v>
      </c>
      <c r="D753" t="str">
        <f>VLOOKUP(A753,npiportfolio!$A$1:$B$100,2,FALSE)</f>
        <v>schools, bar/restaurants, non essential businesses closed</v>
      </c>
      <c r="E753" s="7">
        <f ca="1">VLOOKUP($A753,npiportfolio!$A$1:$I$100,4,FALSE)*RAND()*10</f>
        <v>19.076926684490331</v>
      </c>
      <c r="F753" s="7">
        <f ca="1">VLOOKUP($A753,npiportfolio!$A$1:$I$100,4,FALSE)*RAND()*10</f>
        <v>13.779182878453096</v>
      </c>
      <c r="G753" s="7">
        <f ca="1">VLOOKUP($A753,npiportfolio!$A$1:$I$100,4,FALSE)*RAND()*10</f>
        <v>20.189259558039097</v>
      </c>
    </row>
    <row r="754" spans="1:7" x14ac:dyDescent="0.25">
      <c r="A754">
        <v>5</v>
      </c>
      <c r="B754" t="s">
        <v>849</v>
      </c>
      <c r="C754">
        <v>23</v>
      </c>
      <c r="D754" t="str">
        <f>VLOOKUP(A754,npiportfolio!$A$1:$B$100,2,FALSE)</f>
        <v>schools, bar/restaurants, non essential businesses closed, quarantine for most vulnerable</v>
      </c>
      <c r="E754" s="7">
        <f ca="1">VLOOKUP($A754,npiportfolio!$A$1:$I$100,4,FALSE)*RAND()*10</f>
        <v>36.697384642255848</v>
      </c>
      <c r="F754" s="7">
        <f ca="1">VLOOKUP($A754,npiportfolio!$A$1:$I$100,4,FALSE)*RAND()*10</f>
        <v>20.667363288566701</v>
      </c>
      <c r="G754" s="7">
        <f ca="1">VLOOKUP($A754,npiportfolio!$A$1:$I$100,4,FALSE)*RAND()*10</f>
        <v>17.725642460077978</v>
      </c>
    </row>
    <row r="755" spans="1:7" x14ac:dyDescent="0.25">
      <c r="A755">
        <v>6</v>
      </c>
      <c r="B755" t="s">
        <v>849</v>
      </c>
      <c r="C755">
        <v>23</v>
      </c>
      <c r="D755" t="str">
        <f>VLOOKUP(A755,npiportfolio!$A$1:$B$100,2,FALSE)</f>
        <v>schools, bar/restaurants, non essential businesses closed, quarantine for all</v>
      </c>
      <c r="E755" s="7">
        <f ca="1">VLOOKUP($A755,npiportfolio!$A$1:$I$100,4,FALSE)*RAND()*10</f>
        <v>2.2152990783425586</v>
      </c>
      <c r="F755" s="7">
        <f ca="1">VLOOKUP($A755,npiportfolio!$A$1:$I$100,4,FALSE)*RAND()*10</f>
        <v>24.863733696597066</v>
      </c>
      <c r="G755" s="7">
        <f ca="1">VLOOKUP($A755,npiportfolio!$A$1:$I$100,4,FALSE)*RAND()*10</f>
        <v>1.2891441862929343</v>
      </c>
    </row>
    <row r="756" spans="1:7" x14ac:dyDescent="0.25">
      <c r="A756">
        <v>7</v>
      </c>
      <c r="B756" t="s">
        <v>849</v>
      </c>
      <c r="C756">
        <v>23</v>
      </c>
      <c r="D756" t="str">
        <f>VLOOKUP(A756,npiportfolio!$A$1:$B$100,2,FALSE)</f>
        <v>new normal after schools closing</v>
      </c>
      <c r="E756" s="7">
        <f ca="1">VLOOKUP($A756,npiportfolio!$A$1:$I$100,4,FALSE)*RAND()*10</f>
        <v>1.1697243347281239</v>
      </c>
      <c r="F756" s="7">
        <f ca="1">VLOOKUP($A756,npiportfolio!$A$1:$I$100,4,FALSE)*RAND()*10</f>
        <v>2.3621328077768622E-2</v>
      </c>
      <c r="G756" s="7">
        <f ca="1">VLOOKUP($A756,npiportfolio!$A$1:$I$100,4,FALSE)*RAND()*10</f>
        <v>4.542711977147448</v>
      </c>
    </row>
    <row r="757" spans="1:7" x14ac:dyDescent="0.25">
      <c r="A757">
        <v>8</v>
      </c>
      <c r="B757" t="s">
        <v>849</v>
      </c>
      <c r="C757">
        <v>23</v>
      </c>
      <c r="D757" t="str">
        <f>VLOOKUP(A757,npiportfolio!$A$1:$B$100,2,FALSE)</f>
        <v>new normal after schools, bar/restaurants closed</v>
      </c>
      <c r="E757" s="7">
        <f ca="1">VLOOKUP($A757,npiportfolio!$A$1:$I$100,4,FALSE)*RAND()*10</f>
        <v>19.434439046933129</v>
      </c>
      <c r="F757" s="7">
        <f ca="1">VLOOKUP($A757,npiportfolio!$A$1:$I$100,4,FALSE)*RAND()*10</f>
        <v>11.667709232860741</v>
      </c>
      <c r="G757" s="7">
        <f ca="1">VLOOKUP($A757,npiportfolio!$A$1:$I$100,4,FALSE)*RAND()*10</f>
        <v>3.2343645294563483</v>
      </c>
    </row>
    <row r="758" spans="1:7" x14ac:dyDescent="0.25">
      <c r="A758">
        <v>9</v>
      </c>
      <c r="B758" t="s">
        <v>849</v>
      </c>
      <c r="C758">
        <v>23</v>
      </c>
      <c r="D758" t="str">
        <f>VLOOKUP(A758,npiportfolio!$A$1:$B$100,2,FALSE)</f>
        <v>new normal after schools, bar/restaurants, non essential businesses closed</v>
      </c>
      <c r="E758" s="7">
        <f ca="1">VLOOKUP($A758,npiportfolio!$A$1:$I$100,4,FALSE)*RAND()*10</f>
        <v>6.6080251889057227</v>
      </c>
      <c r="F758" s="7">
        <f ca="1">VLOOKUP($A758,npiportfolio!$A$1:$I$100,4,FALSE)*RAND()*10</f>
        <v>15.681973408161161</v>
      </c>
      <c r="G758" s="7">
        <f ca="1">VLOOKUP($A758,npiportfolio!$A$1:$I$100,4,FALSE)*RAND()*10</f>
        <v>2.2727415705307985</v>
      </c>
    </row>
    <row r="759" spans="1:7" x14ac:dyDescent="0.25">
      <c r="A759">
        <v>10</v>
      </c>
      <c r="B759" t="s">
        <v>849</v>
      </c>
      <c r="C759">
        <v>23</v>
      </c>
      <c r="D759" t="str">
        <f>VLOOKUP(A759,npiportfolio!$A$1:$B$100,2,FALSE)</f>
        <v>new normal after schools, bar/restaurants, non essential businesses closed, quarantine for most vulnerable</v>
      </c>
      <c r="E759" s="7">
        <f ca="1">VLOOKUP($A759,npiportfolio!$A$1:$I$100,4,FALSE)*RAND()*10</f>
        <v>37.765573640678035</v>
      </c>
      <c r="F759" s="7">
        <f ca="1">VLOOKUP($A759,npiportfolio!$A$1:$I$100,4,FALSE)*RAND()*10</f>
        <v>12.909245025493924</v>
      </c>
      <c r="G759" s="7">
        <f ca="1">VLOOKUP($A759,npiportfolio!$A$1:$I$100,4,FALSE)*RAND()*10</f>
        <v>12.072990401839512</v>
      </c>
    </row>
    <row r="760" spans="1:7" x14ac:dyDescent="0.25">
      <c r="A760">
        <v>11</v>
      </c>
      <c r="B760" t="s">
        <v>849</v>
      </c>
      <c r="C760">
        <v>23</v>
      </c>
      <c r="D760" t="str">
        <f>VLOOKUP(A760,npiportfolio!$A$1:$B$100,2,FALSE)</f>
        <v>new normal after schools, bar/restaurants, non essential businesses closed, quarantine for all</v>
      </c>
      <c r="E760" s="7">
        <f ca="1">VLOOKUP($A760,npiportfolio!$A$1:$I$100,4,FALSE)*RAND()*10</f>
        <v>14.769644258209313</v>
      </c>
      <c r="F760" s="7">
        <f ca="1">VLOOKUP($A760,npiportfolio!$A$1:$I$100,4,FALSE)*RAND()*10</f>
        <v>34.569208273246389</v>
      </c>
      <c r="G760" s="7">
        <f ca="1">VLOOKUP($A760,npiportfolio!$A$1:$I$100,4,FALSE)*RAND()*10</f>
        <v>5.1045312675140337</v>
      </c>
    </row>
    <row r="761" spans="1:7" x14ac:dyDescent="0.25">
      <c r="A761">
        <v>1</v>
      </c>
      <c r="B761" t="s">
        <v>847</v>
      </c>
      <c r="C761">
        <v>24</v>
      </c>
      <c r="D761" t="str">
        <f>VLOOKUP(A761,npiportfolio!$A$1:$B$100,2,FALSE)</f>
        <v>no Interventions</v>
      </c>
      <c r="E761" s="7">
        <f ca="1">VLOOKUP($A761,npiportfolio!$A$1:$I$100,4,FALSE)*RAND()*10</f>
        <v>0</v>
      </c>
      <c r="F761" s="7">
        <f ca="1">VLOOKUP($A761,npiportfolio!$A$1:$I$100,4,FALSE)*RAND()*10</f>
        <v>0</v>
      </c>
      <c r="G761" s="7">
        <f ca="1">VLOOKUP($A761,npiportfolio!$A$1:$I$100,4,FALSE)*RAND()*10</f>
        <v>0</v>
      </c>
    </row>
    <row r="762" spans="1:7" x14ac:dyDescent="0.25">
      <c r="A762">
        <v>2</v>
      </c>
      <c r="B762" t="s">
        <v>847</v>
      </c>
      <c r="C762">
        <v>24</v>
      </c>
      <c r="D762" t="str">
        <f>VLOOKUP(A762,npiportfolio!$A$1:$B$100,2,FALSE)</f>
        <v>schools closing</v>
      </c>
      <c r="E762" s="7">
        <f ca="1">VLOOKUP($A762,npiportfolio!$A$1:$I$100,4,FALSE)*RAND()*10</f>
        <v>8.5788420455229915</v>
      </c>
      <c r="F762" s="7">
        <f ca="1">VLOOKUP($A762,npiportfolio!$A$1:$I$100,4,FALSE)*RAND()*10</f>
        <v>8.2829416115955752</v>
      </c>
      <c r="G762" s="7">
        <f ca="1">VLOOKUP($A762,npiportfolio!$A$1:$I$100,4,FALSE)*RAND()*10</f>
        <v>3.0123163874038195</v>
      </c>
    </row>
    <row r="763" spans="1:7" x14ac:dyDescent="0.25">
      <c r="A763">
        <v>3</v>
      </c>
      <c r="B763" t="s">
        <v>847</v>
      </c>
      <c r="C763">
        <v>24</v>
      </c>
      <c r="D763" t="str">
        <f>VLOOKUP(A763,npiportfolio!$A$1:$B$100,2,FALSE)</f>
        <v>schools, bar/restaurants closed</v>
      </c>
      <c r="E763" s="7">
        <f ca="1">VLOOKUP($A763,npiportfolio!$A$1:$I$100,4,FALSE)*RAND()*10</f>
        <v>2.3154249240297164</v>
      </c>
      <c r="F763" s="7">
        <f ca="1">VLOOKUP($A763,npiportfolio!$A$1:$I$100,4,FALSE)*RAND()*10</f>
        <v>15.271138132406129</v>
      </c>
      <c r="G763" s="7">
        <f ca="1">VLOOKUP($A763,npiportfolio!$A$1:$I$100,4,FALSE)*RAND()*10</f>
        <v>15.566530278523343</v>
      </c>
    </row>
    <row r="764" spans="1:7" x14ac:dyDescent="0.25">
      <c r="A764">
        <v>4</v>
      </c>
      <c r="B764" t="s">
        <v>847</v>
      </c>
      <c r="C764">
        <v>24</v>
      </c>
      <c r="D764" t="str">
        <f>VLOOKUP(A764,npiportfolio!$A$1:$B$100,2,FALSE)</f>
        <v>schools, bar/restaurants, non essential businesses closed</v>
      </c>
      <c r="E764" s="7">
        <f ca="1">VLOOKUP($A764,npiportfolio!$A$1:$I$100,4,FALSE)*RAND()*10</f>
        <v>17.644597413363986</v>
      </c>
      <c r="F764" s="7">
        <f ca="1">VLOOKUP($A764,npiportfolio!$A$1:$I$100,4,FALSE)*RAND()*10</f>
        <v>5.344192382836912</v>
      </c>
      <c r="G764" s="7">
        <f ca="1">VLOOKUP($A764,npiportfolio!$A$1:$I$100,4,FALSE)*RAND()*10</f>
        <v>19.513781506937839</v>
      </c>
    </row>
    <row r="765" spans="1:7" x14ac:dyDescent="0.25">
      <c r="A765">
        <v>5</v>
      </c>
      <c r="B765" t="s">
        <v>847</v>
      </c>
      <c r="C765">
        <v>24</v>
      </c>
      <c r="D765" t="str">
        <f>VLOOKUP(A765,npiportfolio!$A$1:$B$100,2,FALSE)</f>
        <v>schools, bar/restaurants, non essential businesses closed, quarantine for most vulnerable</v>
      </c>
      <c r="E765" s="7">
        <f ca="1">VLOOKUP($A765,npiportfolio!$A$1:$I$100,4,FALSE)*RAND()*10</f>
        <v>18.493492137254684</v>
      </c>
      <c r="F765" s="7">
        <f ca="1">VLOOKUP($A765,npiportfolio!$A$1:$I$100,4,FALSE)*RAND()*10</f>
        <v>3.4529274408345811</v>
      </c>
      <c r="G765" s="7">
        <f ca="1">VLOOKUP($A765,npiportfolio!$A$1:$I$100,4,FALSE)*RAND()*10</f>
        <v>0.5398214169189508</v>
      </c>
    </row>
    <row r="766" spans="1:7" x14ac:dyDescent="0.25">
      <c r="A766">
        <v>6</v>
      </c>
      <c r="B766" t="s">
        <v>847</v>
      </c>
      <c r="C766">
        <v>24</v>
      </c>
      <c r="D766" t="str">
        <f>VLOOKUP(A766,npiportfolio!$A$1:$B$100,2,FALSE)</f>
        <v>schools, bar/restaurants, non essential businesses closed, quarantine for all</v>
      </c>
      <c r="E766" s="7">
        <f ca="1">VLOOKUP($A766,npiportfolio!$A$1:$I$100,4,FALSE)*RAND()*10</f>
        <v>25.099835686744207</v>
      </c>
      <c r="F766" s="7">
        <f ca="1">VLOOKUP($A766,npiportfolio!$A$1:$I$100,4,FALSE)*RAND()*10</f>
        <v>14.436975732246022</v>
      </c>
      <c r="G766" s="7">
        <f ca="1">VLOOKUP($A766,npiportfolio!$A$1:$I$100,4,FALSE)*RAND()*10</f>
        <v>1.1052239873931835</v>
      </c>
    </row>
    <row r="767" spans="1:7" x14ac:dyDescent="0.25">
      <c r="A767">
        <v>7</v>
      </c>
      <c r="B767" t="s">
        <v>847</v>
      </c>
      <c r="C767">
        <v>24</v>
      </c>
      <c r="D767" t="str">
        <f>VLOOKUP(A767,npiportfolio!$A$1:$B$100,2,FALSE)</f>
        <v>new normal after schools closing</v>
      </c>
      <c r="E767" s="7">
        <f ca="1">VLOOKUP($A767,npiportfolio!$A$1:$I$100,4,FALSE)*RAND()*10</f>
        <v>2.2935344031411753</v>
      </c>
      <c r="F767" s="7">
        <f ca="1">VLOOKUP($A767,npiportfolio!$A$1:$I$100,4,FALSE)*RAND()*10</f>
        <v>0.60748203420213254</v>
      </c>
      <c r="G767" s="7">
        <f ca="1">VLOOKUP($A767,npiportfolio!$A$1:$I$100,4,FALSE)*RAND()*10</f>
        <v>8.295923653284305</v>
      </c>
    </row>
    <row r="768" spans="1:7" x14ac:dyDescent="0.25">
      <c r="A768">
        <v>8</v>
      </c>
      <c r="B768" t="s">
        <v>847</v>
      </c>
      <c r="C768">
        <v>24</v>
      </c>
      <c r="D768" t="str">
        <f>VLOOKUP(A768,npiportfolio!$A$1:$B$100,2,FALSE)</f>
        <v>new normal after schools, bar/restaurants closed</v>
      </c>
      <c r="E768" s="7">
        <f ca="1">VLOOKUP($A768,npiportfolio!$A$1:$I$100,4,FALSE)*RAND()*10</f>
        <v>13.002494467831191</v>
      </c>
      <c r="F768" s="7">
        <f ca="1">VLOOKUP($A768,npiportfolio!$A$1:$I$100,4,FALSE)*RAND()*10</f>
        <v>12.808180770394781</v>
      </c>
      <c r="G768" s="7">
        <f ca="1">VLOOKUP($A768,npiportfolio!$A$1:$I$100,4,FALSE)*RAND()*10</f>
        <v>18.605817470050834</v>
      </c>
    </row>
    <row r="769" spans="1:7" x14ac:dyDescent="0.25">
      <c r="A769">
        <v>9</v>
      </c>
      <c r="B769" t="s">
        <v>847</v>
      </c>
      <c r="C769">
        <v>24</v>
      </c>
      <c r="D769" t="str">
        <f>VLOOKUP(A769,npiportfolio!$A$1:$B$100,2,FALSE)</f>
        <v>new normal after schools, bar/restaurants, non essential businesses closed</v>
      </c>
      <c r="E769" s="7">
        <f ca="1">VLOOKUP($A769,npiportfolio!$A$1:$I$100,4,FALSE)*RAND()*10</f>
        <v>18.010926137157565</v>
      </c>
      <c r="F769" s="7">
        <f ca="1">VLOOKUP($A769,npiportfolio!$A$1:$I$100,4,FALSE)*RAND()*10</f>
        <v>27.802246596199879</v>
      </c>
      <c r="G769" s="7">
        <f ca="1">VLOOKUP($A769,npiportfolio!$A$1:$I$100,4,FALSE)*RAND()*10</f>
        <v>2.358693501835698</v>
      </c>
    </row>
    <row r="770" spans="1:7" x14ac:dyDescent="0.25">
      <c r="A770">
        <v>10</v>
      </c>
      <c r="B770" t="s">
        <v>847</v>
      </c>
      <c r="C770">
        <v>24</v>
      </c>
      <c r="D770" t="str">
        <f>VLOOKUP(A770,npiportfolio!$A$1:$B$100,2,FALSE)</f>
        <v>new normal after schools, bar/restaurants, non essential businesses closed, quarantine for most vulnerable</v>
      </c>
      <c r="E770" s="7">
        <f ca="1">VLOOKUP($A770,npiportfolio!$A$1:$I$100,4,FALSE)*RAND()*10</f>
        <v>28.851898887271275</v>
      </c>
      <c r="F770" s="7">
        <f ca="1">VLOOKUP($A770,npiportfolio!$A$1:$I$100,4,FALSE)*RAND()*10</f>
        <v>33.830079204557322</v>
      </c>
      <c r="G770" s="7">
        <f ca="1">VLOOKUP($A770,npiportfolio!$A$1:$I$100,4,FALSE)*RAND()*10</f>
        <v>6.1437258222001256</v>
      </c>
    </row>
    <row r="771" spans="1:7" x14ac:dyDescent="0.25">
      <c r="A771">
        <v>11</v>
      </c>
      <c r="B771" t="s">
        <v>847</v>
      </c>
      <c r="C771">
        <v>24</v>
      </c>
      <c r="D771" t="str">
        <f>VLOOKUP(A771,npiportfolio!$A$1:$B$100,2,FALSE)</f>
        <v>new normal after schools, bar/restaurants, non essential businesses closed, quarantine for all</v>
      </c>
      <c r="E771" s="7">
        <f ca="1">VLOOKUP($A771,npiportfolio!$A$1:$I$100,4,FALSE)*RAND()*10</f>
        <v>16.256010411525274</v>
      </c>
      <c r="F771" s="7">
        <f ca="1">VLOOKUP($A771,npiportfolio!$A$1:$I$100,4,FALSE)*RAND()*10</f>
        <v>26.710481575182349</v>
      </c>
      <c r="G771" s="7">
        <f ca="1">VLOOKUP($A771,npiportfolio!$A$1:$I$100,4,FALSE)*RAND()*10</f>
        <v>23.245179318880147</v>
      </c>
    </row>
    <row r="772" spans="1:7" x14ac:dyDescent="0.25">
      <c r="A772">
        <v>1</v>
      </c>
      <c r="B772" t="s">
        <v>848</v>
      </c>
      <c r="C772">
        <v>24</v>
      </c>
      <c r="D772" t="str">
        <f>VLOOKUP(A772,npiportfolio!$A$1:$B$100,2,FALSE)</f>
        <v>no Interventions</v>
      </c>
      <c r="E772" s="7">
        <f ca="1">VLOOKUP($A772,npiportfolio!$A$1:$I$100,4,FALSE)*RAND()*10</f>
        <v>0</v>
      </c>
      <c r="F772" s="7">
        <f ca="1">VLOOKUP($A772,npiportfolio!$A$1:$I$100,4,FALSE)*RAND()*10</f>
        <v>0</v>
      </c>
      <c r="G772" s="7">
        <f ca="1">VLOOKUP($A772,npiportfolio!$A$1:$I$100,4,FALSE)*RAND()*10</f>
        <v>0</v>
      </c>
    </row>
    <row r="773" spans="1:7" x14ac:dyDescent="0.25">
      <c r="A773">
        <v>2</v>
      </c>
      <c r="B773" t="s">
        <v>848</v>
      </c>
      <c r="C773">
        <v>24</v>
      </c>
      <c r="D773" t="str">
        <f>VLOOKUP(A773,npiportfolio!$A$1:$B$100,2,FALSE)</f>
        <v>schools closing</v>
      </c>
      <c r="E773" s="7">
        <f ca="1">VLOOKUP($A773,npiportfolio!$A$1:$I$100,4,FALSE)*RAND()*10</f>
        <v>7.3736366407976908</v>
      </c>
      <c r="F773" s="7">
        <f ca="1">VLOOKUP($A773,npiportfolio!$A$1:$I$100,4,FALSE)*RAND()*10</f>
        <v>9.0453054114426141</v>
      </c>
      <c r="G773" s="7">
        <f ca="1">VLOOKUP($A773,npiportfolio!$A$1:$I$100,4,FALSE)*RAND()*10</f>
        <v>9.3337994909259372</v>
      </c>
    </row>
    <row r="774" spans="1:7" x14ac:dyDescent="0.25">
      <c r="A774">
        <v>3</v>
      </c>
      <c r="B774" t="s">
        <v>848</v>
      </c>
      <c r="C774">
        <v>24</v>
      </c>
      <c r="D774" t="str">
        <f>VLOOKUP(A774,npiportfolio!$A$1:$B$100,2,FALSE)</f>
        <v>schools, bar/restaurants closed</v>
      </c>
      <c r="E774" s="7">
        <f ca="1">VLOOKUP($A774,npiportfolio!$A$1:$I$100,4,FALSE)*RAND()*10</f>
        <v>11.999113291833138</v>
      </c>
      <c r="F774" s="7">
        <f ca="1">VLOOKUP($A774,npiportfolio!$A$1:$I$100,4,FALSE)*RAND()*10</f>
        <v>0.83525289081091136</v>
      </c>
      <c r="G774" s="7">
        <f ca="1">VLOOKUP($A774,npiportfolio!$A$1:$I$100,4,FALSE)*RAND()*10</f>
        <v>18.048342754572737</v>
      </c>
    </row>
    <row r="775" spans="1:7" x14ac:dyDescent="0.25">
      <c r="A775">
        <v>4</v>
      </c>
      <c r="B775" t="s">
        <v>848</v>
      </c>
      <c r="C775">
        <v>24</v>
      </c>
      <c r="D775" t="str">
        <f>VLOOKUP(A775,npiportfolio!$A$1:$B$100,2,FALSE)</f>
        <v>schools, bar/restaurants, non essential businesses closed</v>
      </c>
      <c r="E775" s="7">
        <f ca="1">VLOOKUP($A775,npiportfolio!$A$1:$I$100,4,FALSE)*RAND()*10</f>
        <v>29.926125248550424</v>
      </c>
      <c r="F775" s="7">
        <f ca="1">VLOOKUP($A775,npiportfolio!$A$1:$I$100,4,FALSE)*RAND()*10</f>
        <v>24.163769170180707</v>
      </c>
      <c r="G775" s="7">
        <f ca="1">VLOOKUP($A775,npiportfolio!$A$1:$I$100,4,FALSE)*RAND()*10</f>
        <v>29.016156818320908</v>
      </c>
    </row>
    <row r="776" spans="1:7" x14ac:dyDescent="0.25">
      <c r="A776">
        <v>5</v>
      </c>
      <c r="B776" t="s">
        <v>848</v>
      </c>
      <c r="C776">
        <v>24</v>
      </c>
      <c r="D776" t="str">
        <f>VLOOKUP(A776,npiportfolio!$A$1:$B$100,2,FALSE)</f>
        <v>schools, bar/restaurants, non essential businesses closed, quarantine for most vulnerable</v>
      </c>
      <c r="E776" s="7">
        <f ca="1">VLOOKUP($A776,npiportfolio!$A$1:$I$100,4,FALSE)*RAND()*10</f>
        <v>23.238421064850193</v>
      </c>
      <c r="F776" s="7">
        <f ca="1">VLOOKUP($A776,npiportfolio!$A$1:$I$100,4,FALSE)*RAND()*10</f>
        <v>14.905999084971789</v>
      </c>
      <c r="G776" s="7">
        <f ca="1">VLOOKUP($A776,npiportfolio!$A$1:$I$100,4,FALSE)*RAND()*10</f>
        <v>21.070537886631286</v>
      </c>
    </row>
    <row r="777" spans="1:7" x14ac:dyDescent="0.25">
      <c r="A777">
        <v>6</v>
      </c>
      <c r="B777" t="s">
        <v>848</v>
      </c>
      <c r="C777">
        <v>24</v>
      </c>
      <c r="D777" t="str">
        <f>VLOOKUP(A777,npiportfolio!$A$1:$B$100,2,FALSE)</f>
        <v>schools, bar/restaurants, non essential businesses closed, quarantine for all</v>
      </c>
      <c r="E777" s="7">
        <f ca="1">VLOOKUP($A777,npiportfolio!$A$1:$I$100,4,FALSE)*RAND()*10</f>
        <v>13.982999546105939</v>
      </c>
      <c r="F777" s="7">
        <f ca="1">VLOOKUP($A777,npiportfolio!$A$1:$I$100,4,FALSE)*RAND()*10</f>
        <v>37.304220031967851</v>
      </c>
      <c r="G777" s="7">
        <f ca="1">VLOOKUP($A777,npiportfolio!$A$1:$I$100,4,FALSE)*RAND()*10</f>
        <v>23.9331360257043</v>
      </c>
    </row>
    <row r="778" spans="1:7" x14ac:dyDescent="0.25">
      <c r="A778">
        <v>7</v>
      </c>
      <c r="B778" t="s">
        <v>848</v>
      </c>
      <c r="C778">
        <v>24</v>
      </c>
      <c r="D778" t="str">
        <f>VLOOKUP(A778,npiportfolio!$A$1:$B$100,2,FALSE)</f>
        <v>new normal after schools closing</v>
      </c>
      <c r="E778" s="7">
        <f ca="1">VLOOKUP($A778,npiportfolio!$A$1:$I$100,4,FALSE)*RAND()*10</f>
        <v>8.0593934958330546</v>
      </c>
      <c r="F778" s="7">
        <f ca="1">VLOOKUP($A778,npiportfolio!$A$1:$I$100,4,FALSE)*RAND()*10</f>
        <v>7.440976173016133</v>
      </c>
      <c r="G778" s="7">
        <f ca="1">VLOOKUP($A778,npiportfolio!$A$1:$I$100,4,FALSE)*RAND()*10</f>
        <v>3.2437765792209805</v>
      </c>
    </row>
    <row r="779" spans="1:7" x14ac:dyDescent="0.25">
      <c r="A779">
        <v>8</v>
      </c>
      <c r="B779" t="s">
        <v>848</v>
      </c>
      <c r="C779">
        <v>24</v>
      </c>
      <c r="D779" t="str">
        <f>VLOOKUP(A779,npiportfolio!$A$1:$B$100,2,FALSE)</f>
        <v>new normal after schools, bar/restaurants closed</v>
      </c>
      <c r="E779" s="7">
        <f ca="1">VLOOKUP($A779,npiportfolio!$A$1:$I$100,4,FALSE)*RAND()*10</f>
        <v>1.9463172421194908</v>
      </c>
      <c r="F779" s="7">
        <f ca="1">VLOOKUP($A779,npiportfolio!$A$1:$I$100,4,FALSE)*RAND()*10</f>
        <v>1.1069373348115552</v>
      </c>
      <c r="G779" s="7">
        <f ca="1">VLOOKUP($A779,npiportfolio!$A$1:$I$100,4,FALSE)*RAND()*10</f>
        <v>4.952784910035879</v>
      </c>
    </row>
    <row r="780" spans="1:7" x14ac:dyDescent="0.25">
      <c r="A780">
        <v>9</v>
      </c>
      <c r="B780" t="s">
        <v>848</v>
      </c>
      <c r="C780">
        <v>24</v>
      </c>
      <c r="D780" t="str">
        <f>VLOOKUP(A780,npiportfolio!$A$1:$B$100,2,FALSE)</f>
        <v>new normal after schools, bar/restaurants, non essential businesses closed</v>
      </c>
      <c r="E780" s="7">
        <f ca="1">VLOOKUP($A780,npiportfolio!$A$1:$I$100,4,FALSE)*RAND()*10</f>
        <v>6.9560287599797075</v>
      </c>
      <c r="F780" s="7">
        <f ca="1">VLOOKUP($A780,npiportfolio!$A$1:$I$100,4,FALSE)*RAND()*10</f>
        <v>9.8482350725284711</v>
      </c>
      <c r="G780" s="7">
        <f ca="1">VLOOKUP($A780,npiportfolio!$A$1:$I$100,4,FALSE)*RAND()*10</f>
        <v>18.959267941432707</v>
      </c>
    </row>
    <row r="781" spans="1:7" x14ac:dyDescent="0.25">
      <c r="A781">
        <v>10</v>
      </c>
      <c r="B781" t="s">
        <v>848</v>
      </c>
      <c r="C781">
        <v>24</v>
      </c>
      <c r="D781" t="str">
        <f>VLOOKUP(A781,npiportfolio!$A$1:$B$100,2,FALSE)</f>
        <v>new normal after schools, bar/restaurants, non essential businesses closed, quarantine for most vulnerable</v>
      </c>
      <c r="E781" s="7">
        <f ca="1">VLOOKUP($A781,npiportfolio!$A$1:$I$100,4,FALSE)*RAND()*10</f>
        <v>10.83288791412631</v>
      </c>
      <c r="F781" s="7">
        <f ca="1">VLOOKUP($A781,npiportfolio!$A$1:$I$100,4,FALSE)*RAND()*10</f>
        <v>11.529029707812203</v>
      </c>
      <c r="G781" s="7">
        <f ca="1">VLOOKUP($A781,npiportfolio!$A$1:$I$100,4,FALSE)*RAND()*10</f>
        <v>0.92396007340859843</v>
      </c>
    </row>
    <row r="782" spans="1:7" x14ac:dyDescent="0.25">
      <c r="A782">
        <v>11</v>
      </c>
      <c r="B782" t="s">
        <v>848</v>
      </c>
      <c r="C782">
        <v>24</v>
      </c>
      <c r="D782" t="str">
        <f>VLOOKUP(A782,npiportfolio!$A$1:$B$100,2,FALSE)</f>
        <v>new normal after schools, bar/restaurants, non essential businesses closed, quarantine for all</v>
      </c>
      <c r="E782" s="7">
        <f ca="1">VLOOKUP($A782,npiportfolio!$A$1:$I$100,4,FALSE)*RAND()*10</f>
        <v>32.826101314911597</v>
      </c>
      <c r="F782" s="7">
        <f ca="1">VLOOKUP($A782,npiportfolio!$A$1:$I$100,4,FALSE)*RAND()*10</f>
        <v>17.802038656990192</v>
      </c>
      <c r="G782" s="7">
        <f ca="1">VLOOKUP($A782,npiportfolio!$A$1:$I$100,4,FALSE)*RAND()*10</f>
        <v>7.0928254711527856</v>
      </c>
    </row>
    <row r="783" spans="1:7" x14ac:dyDescent="0.25">
      <c r="A783">
        <v>1</v>
      </c>
      <c r="B783" t="s">
        <v>849</v>
      </c>
      <c r="C783">
        <v>24</v>
      </c>
      <c r="D783" t="str">
        <f>VLOOKUP(A783,npiportfolio!$A$1:$B$100,2,FALSE)</f>
        <v>no Interventions</v>
      </c>
      <c r="E783" s="7">
        <f ca="1">VLOOKUP($A783,npiportfolio!$A$1:$I$100,4,FALSE)*RAND()*10</f>
        <v>0</v>
      </c>
      <c r="F783" s="7">
        <f ca="1">VLOOKUP($A783,npiportfolio!$A$1:$I$100,4,FALSE)*RAND()*10</f>
        <v>0</v>
      </c>
      <c r="G783" s="7">
        <f ca="1">VLOOKUP($A783,npiportfolio!$A$1:$I$100,4,FALSE)*RAND()*10</f>
        <v>0</v>
      </c>
    </row>
    <row r="784" spans="1:7" x14ac:dyDescent="0.25">
      <c r="A784">
        <v>2</v>
      </c>
      <c r="B784" t="s">
        <v>849</v>
      </c>
      <c r="C784">
        <v>24</v>
      </c>
      <c r="D784" t="str">
        <f>VLOOKUP(A784,npiportfolio!$A$1:$B$100,2,FALSE)</f>
        <v>schools closing</v>
      </c>
      <c r="E784" s="7">
        <f ca="1">VLOOKUP($A784,npiportfolio!$A$1:$I$100,4,FALSE)*RAND()*10</f>
        <v>5.4454555862255569</v>
      </c>
      <c r="F784" s="7">
        <f ca="1">VLOOKUP($A784,npiportfolio!$A$1:$I$100,4,FALSE)*RAND()*10</f>
        <v>2.2935874655242641</v>
      </c>
      <c r="G784" s="7">
        <f ca="1">VLOOKUP($A784,npiportfolio!$A$1:$I$100,4,FALSE)*RAND()*10</f>
        <v>1.9379355944841525</v>
      </c>
    </row>
    <row r="785" spans="1:7" x14ac:dyDescent="0.25">
      <c r="A785">
        <v>3</v>
      </c>
      <c r="B785" t="s">
        <v>849</v>
      </c>
      <c r="C785">
        <v>24</v>
      </c>
      <c r="D785" t="str">
        <f>VLOOKUP(A785,npiportfolio!$A$1:$B$100,2,FALSE)</f>
        <v>schools, bar/restaurants closed</v>
      </c>
      <c r="E785" s="7">
        <f ca="1">VLOOKUP($A785,npiportfolio!$A$1:$I$100,4,FALSE)*RAND()*10</f>
        <v>17.81372723307172</v>
      </c>
      <c r="F785" s="7">
        <f ca="1">VLOOKUP($A785,npiportfolio!$A$1:$I$100,4,FALSE)*RAND()*10</f>
        <v>14.411615938364868</v>
      </c>
      <c r="G785" s="7">
        <f ca="1">VLOOKUP($A785,npiportfolio!$A$1:$I$100,4,FALSE)*RAND()*10</f>
        <v>16.79095078958758</v>
      </c>
    </row>
    <row r="786" spans="1:7" x14ac:dyDescent="0.25">
      <c r="A786">
        <v>4</v>
      </c>
      <c r="B786" t="s">
        <v>849</v>
      </c>
      <c r="C786">
        <v>24</v>
      </c>
      <c r="D786" t="str">
        <f>VLOOKUP(A786,npiportfolio!$A$1:$B$100,2,FALSE)</f>
        <v>schools, bar/restaurants, non essential businesses closed</v>
      </c>
      <c r="E786" s="7">
        <f ca="1">VLOOKUP($A786,npiportfolio!$A$1:$I$100,4,FALSE)*RAND()*10</f>
        <v>16.311641939088233</v>
      </c>
      <c r="F786" s="7">
        <f ca="1">VLOOKUP($A786,npiportfolio!$A$1:$I$100,4,FALSE)*RAND()*10</f>
        <v>17.307280208519906</v>
      </c>
      <c r="G786" s="7">
        <f ca="1">VLOOKUP($A786,npiportfolio!$A$1:$I$100,4,FALSE)*RAND()*10</f>
        <v>8.6943167367493039</v>
      </c>
    </row>
    <row r="787" spans="1:7" x14ac:dyDescent="0.25">
      <c r="A787">
        <v>5</v>
      </c>
      <c r="B787" t="s">
        <v>849</v>
      </c>
      <c r="C787">
        <v>24</v>
      </c>
      <c r="D787" t="str">
        <f>VLOOKUP(A787,npiportfolio!$A$1:$B$100,2,FALSE)</f>
        <v>schools, bar/restaurants, non essential businesses closed, quarantine for most vulnerable</v>
      </c>
      <c r="E787" s="7">
        <f ca="1">VLOOKUP($A787,npiportfolio!$A$1:$I$100,4,FALSE)*RAND()*10</f>
        <v>18.946337973414398</v>
      </c>
      <c r="F787" s="7">
        <f ca="1">VLOOKUP($A787,npiportfolio!$A$1:$I$100,4,FALSE)*RAND()*10</f>
        <v>27.134300666753767</v>
      </c>
      <c r="G787" s="7">
        <f ca="1">VLOOKUP($A787,npiportfolio!$A$1:$I$100,4,FALSE)*RAND()*10</f>
        <v>39.432789039220793</v>
      </c>
    </row>
    <row r="788" spans="1:7" x14ac:dyDescent="0.25">
      <c r="A788">
        <v>6</v>
      </c>
      <c r="B788" t="s">
        <v>849</v>
      </c>
      <c r="C788">
        <v>24</v>
      </c>
      <c r="D788" t="str">
        <f>VLOOKUP(A788,npiportfolio!$A$1:$B$100,2,FALSE)</f>
        <v>schools, bar/restaurants, non essential businesses closed, quarantine for all</v>
      </c>
      <c r="E788" s="7">
        <f ca="1">VLOOKUP($A788,npiportfolio!$A$1:$I$100,4,FALSE)*RAND()*10</f>
        <v>48.188972520809884</v>
      </c>
      <c r="F788" s="7">
        <f ca="1">VLOOKUP($A788,npiportfolio!$A$1:$I$100,4,FALSE)*RAND()*10</f>
        <v>15.997395227817835</v>
      </c>
      <c r="G788" s="7">
        <f ca="1">VLOOKUP($A788,npiportfolio!$A$1:$I$100,4,FALSE)*RAND()*10</f>
        <v>16.933331814379983</v>
      </c>
    </row>
    <row r="789" spans="1:7" x14ac:dyDescent="0.25">
      <c r="A789">
        <v>7</v>
      </c>
      <c r="B789" t="s">
        <v>849</v>
      </c>
      <c r="C789">
        <v>24</v>
      </c>
      <c r="D789" t="str">
        <f>VLOOKUP(A789,npiportfolio!$A$1:$B$100,2,FALSE)</f>
        <v>new normal after schools closing</v>
      </c>
      <c r="E789" s="7">
        <f ca="1">VLOOKUP($A789,npiportfolio!$A$1:$I$100,4,FALSE)*RAND()*10</f>
        <v>7.2073271758240907</v>
      </c>
      <c r="F789" s="7">
        <f ca="1">VLOOKUP($A789,npiportfolio!$A$1:$I$100,4,FALSE)*RAND()*10</f>
        <v>1.0936138355225067</v>
      </c>
      <c r="G789" s="7">
        <f ca="1">VLOOKUP($A789,npiportfolio!$A$1:$I$100,4,FALSE)*RAND()*10</f>
        <v>8.912570969254654</v>
      </c>
    </row>
    <row r="790" spans="1:7" x14ac:dyDescent="0.25">
      <c r="A790">
        <v>8</v>
      </c>
      <c r="B790" t="s">
        <v>849</v>
      </c>
      <c r="C790">
        <v>24</v>
      </c>
      <c r="D790" t="str">
        <f>VLOOKUP(A790,npiportfolio!$A$1:$B$100,2,FALSE)</f>
        <v>new normal after schools, bar/restaurants closed</v>
      </c>
      <c r="E790" s="7">
        <f ca="1">VLOOKUP($A790,npiportfolio!$A$1:$I$100,4,FALSE)*RAND()*10</f>
        <v>16.788975193527651</v>
      </c>
      <c r="F790" s="7">
        <f ca="1">VLOOKUP($A790,npiportfolio!$A$1:$I$100,4,FALSE)*RAND()*10</f>
        <v>1.8507617786457065</v>
      </c>
      <c r="G790" s="7">
        <f ca="1">VLOOKUP($A790,npiportfolio!$A$1:$I$100,4,FALSE)*RAND()*10</f>
        <v>11.17133350429993</v>
      </c>
    </row>
    <row r="791" spans="1:7" x14ac:dyDescent="0.25">
      <c r="A791">
        <v>9</v>
      </c>
      <c r="B791" t="s">
        <v>849</v>
      </c>
      <c r="C791">
        <v>24</v>
      </c>
      <c r="D791" t="str">
        <f>VLOOKUP(A791,npiportfolio!$A$1:$B$100,2,FALSE)</f>
        <v>new normal after schools, bar/restaurants, non essential businesses closed</v>
      </c>
      <c r="E791" s="7">
        <f ca="1">VLOOKUP($A791,npiportfolio!$A$1:$I$100,4,FALSE)*RAND()*10</f>
        <v>26.510954054727929</v>
      </c>
      <c r="F791" s="7">
        <f ca="1">VLOOKUP($A791,npiportfolio!$A$1:$I$100,4,FALSE)*RAND()*10</f>
        <v>5.0611117781433332</v>
      </c>
      <c r="G791" s="7">
        <f ca="1">VLOOKUP($A791,npiportfolio!$A$1:$I$100,4,FALSE)*RAND()*10</f>
        <v>14.384585994385176</v>
      </c>
    </row>
    <row r="792" spans="1:7" x14ac:dyDescent="0.25">
      <c r="A792">
        <v>10</v>
      </c>
      <c r="B792" t="s">
        <v>849</v>
      </c>
      <c r="C792">
        <v>24</v>
      </c>
      <c r="D792" t="str">
        <f>VLOOKUP(A792,npiportfolio!$A$1:$B$100,2,FALSE)</f>
        <v>new normal after schools, bar/restaurants, non essential businesses closed, quarantine for most vulnerable</v>
      </c>
      <c r="E792" s="7">
        <f ca="1">VLOOKUP($A792,npiportfolio!$A$1:$I$100,4,FALSE)*RAND()*10</f>
        <v>15.771709688750327</v>
      </c>
      <c r="F792" s="7">
        <f ca="1">VLOOKUP($A792,npiportfolio!$A$1:$I$100,4,FALSE)*RAND()*10</f>
        <v>18.312715835530202</v>
      </c>
      <c r="G792" s="7">
        <f ca="1">VLOOKUP($A792,npiportfolio!$A$1:$I$100,4,FALSE)*RAND()*10</f>
        <v>1.7898973902844739</v>
      </c>
    </row>
    <row r="793" spans="1:7" x14ac:dyDescent="0.25">
      <c r="A793">
        <v>11</v>
      </c>
      <c r="B793" t="s">
        <v>849</v>
      </c>
      <c r="C793">
        <v>24</v>
      </c>
      <c r="D793" t="str">
        <f>VLOOKUP(A793,npiportfolio!$A$1:$B$100,2,FALSE)</f>
        <v>new normal after schools, bar/restaurants, non essential businesses closed, quarantine for all</v>
      </c>
      <c r="E793" s="7">
        <f ca="1">VLOOKUP($A793,npiportfolio!$A$1:$I$100,4,FALSE)*RAND()*10</f>
        <v>10.57365413005985</v>
      </c>
      <c r="F793" s="7">
        <f ca="1">VLOOKUP($A793,npiportfolio!$A$1:$I$100,4,FALSE)*RAND()*10</f>
        <v>19.067706876629664</v>
      </c>
      <c r="G793" s="7">
        <f ca="1">VLOOKUP($A793,npiportfolio!$A$1:$I$100,4,FALSE)*RAND()*10</f>
        <v>3.4801589804225488</v>
      </c>
    </row>
    <row r="794" spans="1:7" x14ac:dyDescent="0.25">
      <c r="A794">
        <v>1</v>
      </c>
      <c r="B794" t="s">
        <v>847</v>
      </c>
      <c r="C794">
        <v>25</v>
      </c>
      <c r="D794" t="str">
        <f>VLOOKUP(A794,npiportfolio!$A$1:$B$100,2,FALSE)</f>
        <v>no Interventions</v>
      </c>
      <c r="E794" s="7">
        <f ca="1">VLOOKUP($A794,npiportfolio!$A$1:$I$100,4,FALSE)*RAND()*10</f>
        <v>0</v>
      </c>
      <c r="F794" s="7">
        <f ca="1">VLOOKUP($A794,npiportfolio!$A$1:$I$100,4,FALSE)*RAND()*10</f>
        <v>0</v>
      </c>
      <c r="G794" s="7">
        <f ca="1">VLOOKUP($A794,npiportfolio!$A$1:$I$100,4,FALSE)*RAND()*10</f>
        <v>0</v>
      </c>
    </row>
    <row r="795" spans="1:7" x14ac:dyDescent="0.25">
      <c r="A795">
        <v>2</v>
      </c>
      <c r="B795" t="s">
        <v>847</v>
      </c>
      <c r="C795">
        <v>25</v>
      </c>
      <c r="D795" t="str">
        <f>VLOOKUP(A795,npiportfolio!$A$1:$B$100,2,FALSE)</f>
        <v>schools closing</v>
      </c>
      <c r="E795" s="7">
        <f ca="1">VLOOKUP($A795,npiportfolio!$A$1:$I$100,4,FALSE)*RAND()*10</f>
        <v>4.0111235673970977</v>
      </c>
      <c r="F795" s="7">
        <f ca="1">VLOOKUP($A795,npiportfolio!$A$1:$I$100,4,FALSE)*RAND()*10</f>
        <v>9.9085002423548136</v>
      </c>
      <c r="G795" s="7">
        <f ca="1">VLOOKUP($A795,npiportfolio!$A$1:$I$100,4,FALSE)*RAND()*10</f>
        <v>8.8004768333113912</v>
      </c>
    </row>
    <row r="796" spans="1:7" x14ac:dyDescent="0.25">
      <c r="A796">
        <v>3</v>
      </c>
      <c r="B796" t="s">
        <v>847</v>
      </c>
      <c r="C796">
        <v>25</v>
      </c>
      <c r="D796" t="str">
        <f>VLOOKUP(A796,npiportfolio!$A$1:$B$100,2,FALSE)</f>
        <v>schools, bar/restaurants closed</v>
      </c>
      <c r="E796" s="7">
        <f ca="1">VLOOKUP($A796,npiportfolio!$A$1:$I$100,4,FALSE)*RAND()*10</f>
        <v>10.136719883259509</v>
      </c>
      <c r="F796" s="7">
        <f ca="1">VLOOKUP($A796,npiportfolio!$A$1:$I$100,4,FALSE)*RAND()*10</f>
        <v>19.901713527754339</v>
      </c>
      <c r="G796" s="7">
        <f ca="1">VLOOKUP($A796,npiportfolio!$A$1:$I$100,4,FALSE)*RAND()*10</f>
        <v>4.3204484709401525</v>
      </c>
    </row>
    <row r="797" spans="1:7" x14ac:dyDescent="0.25">
      <c r="A797">
        <v>4</v>
      </c>
      <c r="B797" t="s">
        <v>847</v>
      </c>
      <c r="C797">
        <v>25</v>
      </c>
      <c r="D797" t="str">
        <f>VLOOKUP(A797,npiportfolio!$A$1:$B$100,2,FALSE)</f>
        <v>schools, bar/restaurants, non essential businesses closed</v>
      </c>
      <c r="E797" s="7">
        <f ca="1">VLOOKUP($A797,npiportfolio!$A$1:$I$100,4,FALSE)*RAND()*10</f>
        <v>18.996809194087501</v>
      </c>
      <c r="F797" s="7">
        <f ca="1">VLOOKUP($A797,npiportfolio!$A$1:$I$100,4,FALSE)*RAND()*10</f>
        <v>14.357220158405104</v>
      </c>
      <c r="G797" s="7">
        <f ca="1">VLOOKUP($A797,npiportfolio!$A$1:$I$100,4,FALSE)*RAND()*10</f>
        <v>29.08458953092034</v>
      </c>
    </row>
    <row r="798" spans="1:7" x14ac:dyDescent="0.25">
      <c r="A798">
        <v>5</v>
      </c>
      <c r="B798" t="s">
        <v>847</v>
      </c>
      <c r="C798">
        <v>25</v>
      </c>
      <c r="D798" t="str">
        <f>VLOOKUP(A798,npiportfolio!$A$1:$B$100,2,FALSE)</f>
        <v>schools, bar/restaurants, non essential businesses closed, quarantine for most vulnerable</v>
      </c>
      <c r="E798" s="7">
        <f ca="1">VLOOKUP($A798,npiportfolio!$A$1:$I$100,4,FALSE)*RAND()*10</f>
        <v>31.965346968595561</v>
      </c>
      <c r="F798" s="7">
        <f ca="1">VLOOKUP($A798,npiportfolio!$A$1:$I$100,4,FALSE)*RAND()*10</f>
        <v>34.390154315520682</v>
      </c>
      <c r="G798" s="7">
        <f ca="1">VLOOKUP($A798,npiportfolio!$A$1:$I$100,4,FALSE)*RAND()*10</f>
        <v>30.903666570393</v>
      </c>
    </row>
    <row r="799" spans="1:7" x14ac:dyDescent="0.25">
      <c r="A799">
        <v>6</v>
      </c>
      <c r="B799" t="s">
        <v>847</v>
      </c>
      <c r="C799">
        <v>25</v>
      </c>
      <c r="D799" t="str">
        <f>VLOOKUP(A799,npiportfolio!$A$1:$B$100,2,FALSE)</f>
        <v>schools, bar/restaurants, non essential businesses closed, quarantine for all</v>
      </c>
      <c r="E799" s="7">
        <f ca="1">VLOOKUP($A799,npiportfolio!$A$1:$I$100,4,FALSE)*RAND()*10</f>
        <v>14.639464674364149</v>
      </c>
      <c r="F799" s="7">
        <f ca="1">VLOOKUP($A799,npiportfolio!$A$1:$I$100,4,FALSE)*RAND()*10</f>
        <v>12.781949025076127</v>
      </c>
      <c r="G799" s="7">
        <f ca="1">VLOOKUP($A799,npiportfolio!$A$1:$I$100,4,FALSE)*RAND()*10</f>
        <v>45.225581764055171</v>
      </c>
    </row>
    <row r="800" spans="1:7" x14ac:dyDescent="0.25">
      <c r="A800">
        <v>7</v>
      </c>
      <c r="B800" t="s">
        <v>847</v>
      </c>
      <c r="C800">
        <v>25</v>
      </c>
      <c r="D800" t="str">
        <f>VLOOKUP(A800,npiportfolio!$A$1:$B$100,2,FALSE)</f>
        <v>new normal after schools closing</v>
      </c>
      <c r="E800" s="7">
        <f ca="1">VLOOKUP($A800,npiportfolio!$A$1:$I$100,4,FALSE)*RAND()*10</f>
        <v>7.1991022278927685</v>
      </c>
      <c r="F800" s="7">
        <f ca="1">VLOOKUP($A800,npiportfolio!$A$1:$I$100,4,FALSE)*RAND()*10</f>
        <v>5.4743724653306414</v>
      </c>
      <c r="G800" s="7">
        <f ca="1">VLOOKUP($A800,npiportfolio!$A$1:$I$100,4,FALSE)*RAND()*10</f>
        <v>1.3893871138942693</v>
      </c>
    </row>
    <row r="801" spans="1:7" x14ac:dyDescent="0.25">
      <c r="A801">
        <v>8</v>
      </c>
      <c r="B801" t="s">
        <v>847</v>
      </c>
      <c r="C801">
        <v>25</v>
      </c>
      <c r="D801" t="str">
        <f>VLOOKUP(A801,npiportfolio!$A$1:$B$100,2,FALSE)</f>
        <v>new normal after schools, bar/restaurants closed</v>
      </c>
      <c r="E801" s="7">
        <f ca="1">VLOOKUP($A801,npiportfolio!$A$1:$I$100,4,FALSE)*RAND()*10</f>
        <v>16.113756659179892</v>
      </c>
      <c r="F801" s="7">
        <f ca="1">VLOOKUP($A801,npiportfolio!$A$1:$I$100,4,FALSE)*RAND()*10</f>
        <v>18.063482010978817</v>
      </c>
      <c r="G801" s="7">
        <f ca="1">VLOOKUP($A801,npiportfolio!$A$1:$I$100,4,FALSE)*RAND()*10</f>
        <v>4.1545731836433379</v>
      </c>
    </row>
    <row r="802" spans="1:7" x14ac:dyDescent="0.25">
      <c r="A802">
        <v>9</v>
      </c>
      <c r="B802" t="s">
        <v>847</v>
      </c>
      <c r="C802">
        <v>25</v>
      </c>
      <c r="D802" t="str">
        <f>VLOOKUP(A802,npiportfolio!$A$1:$B$100,2,FALSE)</f>
        <v>new normal after schools, bar/restaurants, non essential businesses closed</v>
      </c>
      <c r="E802" s="7">
        <f ca="1">VLOOKUP($A802,npiportfolio!$A$1:$I$100,4,FALSE)*RAND()*10</f>
        <v>18.56046331337167</v>
      </c>
      <c r="F802" s="7">
        <f ca="1">VLOOKUP($A802,npiportfolio!$A$1:$I$100,4,FALSE)*RAND()*10</f>
        <v>5.9964896643727013</v>
      </c>
      <c r="G802" s="7">
        <f ca="1">VLOOKUP($A802,npiportfolio!$A$1:$I$100,4,FALSE)*RAND()*10</f>
        <v>7.9120646123323954</v>
      </c>
    </row>
    <row r="803" spans="1:7" x14ac:dyDescent="0.25">
      <c r="A803">
        <v>10</v>
      </c>
      <c r="B803" t="s">
        <v>847</v>
      </c>
      <c r="C803">
        <v>25</v>
      </c>
      <c r="D803" t="str">
        <f>VLOOKUP(A803,npiportfolio!$A$1:$B$100,2,FALSE)</f>
        <v>new normal after schools, bar/restaurants, non essential businesses closed, quarantine for most vulnerable</v>
      </c>
      <c r="E803" s="7">
        <f ca="1">VLOOKUP($A803,npiportfolio!$A$1:$I$100,4,FALSE)*RAND()*10</f>
        <v>30.073050314110972</v>
      </c>
      <c r="F803" s="7">
        <f ca="1">VLOOKUP($A803,npiportfolio!$A$1:$I$100,4,FALSE)*RAND()*10</f>
        <v>31.30835460186838</v>
      </c>
      <c r="G803" s="7">
        <f ca="1">VLOOKUP($A803,npiportfolio!$A$1:$I$100,4,FALSE)*RAND()*10</f>
        <v>37.776925724300433</v>
      </c>
    </row>
    <row r="804" spans="1:7" x14ac:dyDescent="0.25">
      <c r="A804">
        <v>11</v>
      </c>
      <c r="B804" t="s">
        <v>847</v>
      </c>
      <c r="C804">
        <v>25</v>
      </c>
      <c r="D804" t="str">
        <f>VLOOKUP(A804,npiportfolio!$A$1:$B$100,2,FALSE)</f>
        <v>new normal after schools, bar/restaurants, non essential businesses closed, quarantine for all</v>
      </c>
      <c r="E804" s="7">
        <f ca="1">VLOOKUP($A804,npiportfolio!$A$1:$I$100,4,FALSE)*RAND()*10</f>
        <v>27.638595808374667</v>
      </c>
      <c r="F804" s="7">
        <f ca="1">VLOOKUP($A804,npiportfolio!$A$1:$I$100,4,FALSE)*RAND()*10</f>
        <v>1.048742488629667</v>
      </c>
      <c r="G804" s="7">
        <f ca="1">VLOOKUP($A804,npiportfolio!$A$1:$I$100,4,FALSE)*RAND()*10</f>
        <v>38.582963981115959</v>
      </c>
    </row>
    <row r="805" spans="1:7" x14ac:dyDescent="0.25">
      <c r="A805">
        <v>1</v>
      </c>
      <c r="B805" t="s">
        <v>848</v>
      </c>
      <c r="C805">
        <v>25</v>
      </c>
      <c r="D805" t="str">
        <f>VLOOKUP(A805,npiportfolio!$A$1:$B$100,2,FALSE)</f>
        <v>no Interventions</v>
      </c>
      <c r="E805" s="7">
        <f ca="1">VLOOKUP($A805,npiportfolio!$A$1:$I$100,4,FALSE)*RAND()*10</f>
        <v>0</v>
      </c>
      <c r="F805" s="7">
        <f ca="1">VLOOKUP($A805,npiportfolio!$A$1:$I$100,4,FALSE)*RAND()*10</f>
        <v>0</v>
      </c>
      <c r="G805" s="7">
        <f ca="1">VLOOKUP($A805,npiportfolio!$A$1:$I$100,4,FALSE)*RAND()*10</f>
        <v>0</v>
      </c>
    </row>
    <row r="806" spans="1:7" x14ac:dyDescent="0.25">
      <c r="A806">
        <v>2</v>
      </c>
      <c r="B806" t="s">
        <v>848</v>
      </c>
      <c r="C806">
        <v>25</v>
      </c>
      <c r="D806" t="str">
        <f>VLOOKUP(A806,npiportfolio!$A$1:$B$100,2,FALSE)</f>
        <v>schools closing</v>
      </c>
      <c r="E806" s="7">
        <f ca="1">VLOOKUP($A806,npiportfolio!$A$1:$I$100,4,FALSE)*RAND()*10</f>
        <v>1.3864222712559371</v>
      </c>
      <c r="F806" s="7">
        <f ca="1">VLOOKUP($A806,npiportfolio!$A$1:$I$100,4,FALSE)*RAND()*10</f>
        <v>0.12689233413419654</v>
      </c>
      <c r="G806" s="7">
        <f ca="1">VLOOKUP($A806,npiportfolio!$A$1:$I$100,4,FALSE)*RAND()*10</f>
        <v>5.1826934840804419</v>
      </c>
    </row>
    <row r="807" spans="1:7" x14ac:dyDescent="0.25">
      <c r="A807">
        <v>3</v>
      </c>
      <c r="B807" t="s">
        <v>848</v>
      </c>
      <c r="C807">
        <v>25</v>
      </c>
      <c r="D807" t="str">
        <f>VLOOKUP(A807,npiportfolio!$A$1:$B$100,2,FALSE)</f>
        <v>schools, bar/restaurants closed</v>
      </c>
      <c r="E807" s="7">
        <f ca="1">VLOOKUP($A807,npiportfolio!$A$1:$I$100,4,FALSE)*RAND()*10</f>
        <v>17.954421364900469</v>
      </c>
      <c r="F807" s="7">
        <f ca="1">VLOOKUP($A807,npiportfolio!$A$1:$I$100,4,FALSE)*RAND()*10</f>
        <v>5.9561823458797436</v>
      </c>
      <c r="G807" s="7">
        <f ca="1">VLOOKUP($A807,npiportfolio!$A$1:$I$100,4,FALSE)*RAND()*10</f>
        <v>18.754457477821273</v>
      </c>
    </row>
    <row r="808" spans="1:7" x14ac:dyDescent="0.25">
      <c r="A808">
        <v>4</v>
      </c>
      <c r="B808" t="s">
        <v>848</v>
      </c>
      <c r="C808">
        <v>25</v>
      </c>
      <c r="D808" t="str">
        <f>VLOOKUP(A808,npiportfolio!$A$1:$B$100,2,FALSE)</f>
        <v>schools, bar/restaurants, non essential businesses closed</v>
      </c>
      <c r="E808" s="7">
        <f ca="1">VLOOKUP($A808,npiportfolio!$A$1:$I$100,4,FALSE)*RAND()*10</f>
        <v>18.057145417567135</v>
      </c>
      <c r="F808" s="7">
        <f ca="1">VLOOKUP($A808,npiportfolio!$A$1:$I$100,4,FALSE)*RAND()*10</f>
        <v>24.552422937421174</v>
      </c>
      <c r="G808" s="7">
        <f ca="1">VLOOKUP($A808,npiportfolio!$A$1:$I$100,4,FALSE)*RAND()*10</f>
        <v>8.4636117151376471</v>
      </c>
    </row>
    <row r="809" spans="1:7" x14ac:dyDescent="0.25">
      <c r="A809">
        <v>5</v>
      </c>
      <c r="B809" t="s">
        <v>848</v>
      </c>
      <c r="C809">
        <v>25</v>
      </c>
      <c r="D809" t="str">
        <f>VLOOKUP(A809,npiportfolio!$A$1:$B$100,2,FALSE)</f>
        <v>schools, bar/restaurants, non essential businesses closed, quarantine for most vulnerable</v>
      </c>
      <c r="E809" s="7">
        <f ca="1">VLOOKUP($A809,npiportfolio!$A$1:$I$100,4,FALSE)*RAND()*10</f>
        <v>1.4697404909736456</v>
      </c>
      <c r="F809" s="7">
        <f ca="1">VLOOKUP($A809,npiportfolio!$A$1:$I$100,4,FALSE)*RAND()*10</f>
        <v>14.816884578477163</v>
      </c>
      <c r="G809" s="7">
        <f ca="1">VLOOKUP($A809,npiportfolio!$A$1:$I$100,4,FALSE)*RAND()*10</f>
        <v>30.35448720361326</v>
      </c>
    </row>
    <row r="810" spans="1:7" x14ac:dyDescent="0.25">
      <c r="A810">
        <v>6</v>
      </c>
      <c r="B810" t="s">
        <v>848</v>
      </c>
      <c r="C810">
        <v>25</v>
      </c>
      <c r="D810" t="str">
        <f>VLOOKUP(A810,npiportfolio!$A$1:$B$100,2,FALSE)</f>
        <v>schools, bar/restaurants, non essential businesses closed, quarantine for all</v>
      </c>
      <c r="E810" s="7">
        <f ca="1">VLOOKUP($A810,npiportfolio!$A$1:$I$100,4,FALSE)*RAND()*10</f>
        <v>36.737959000819835</v>
      </c>
      <c r="F810" s="7">
        <f ca="1">VLOOKUP($A810,npiportfolio!$A$1:$I$100,4,FALSE)*RAND()*10</f>
        <v>46.943450377043845</v>
      </c>
      <c r="G810" s="7">
        <f ca="1">VLOOKUP($A810,npiportfolio!$A$1:$I$100,4,FALSE)*RAND()*10</f>
        <v>2.0112160638905974</v>
      </c>
    </row>
    <row r="811" spans="1:7" x14ac:dyDescent="0.25">
      <c r="A811">
        <v>7</v>
      </c>
      <c r="B811" t="s">
        <v>848</v>
      </c>
      <c r="C811">
        <v>25</v>
      </c>
      <c r="D811" t="str">
        <f>VLOOKUP(A811,npiportfolio!$A$1:$B$100,2,FALSE)</f>
        <v>new normal after schools closing</v>
      </c>
      <c r="E811" s="7">
        <f ca="1">VLOOKUP($A811,npiportfolio!$A$1:$I$100,4,FALSE)*RAND()*10</f>
        <v>9.1762843632270279</v>
      </c>
      <c r="F811" s="7">
        <f ca="1">VLOOKUP($A811,npiportfolio!$A$1:$I$100,4,FALSE)*RAND()*10</f>
        <v>4.3356203628780072</v>
      </c>
      <c r="G811" s="7">
        <f ca="1">VLOOKUP($A811,npiportfolio!$A$1:$I$100,4,FALSE)*RAND()*10</f>
        <v>3.4113701779351824</v>
      </c>
    </row>
    <row r="812" spans="1:7" x14ac:dyDescent="0.25">
      <c r="A812">
        <v>8</v>
      </c>
      <c r="B812" t="s">
        <v>848</v>
      </c>
      <c r="C812">
        <v>25</v>
      </c>
      <c r="D812" t="str">
        <f>VLOOKUP(A812,npiportfolio!$A$1:$B$100,2,FALSE)</f>
        <v>new normal after schools, bar/restaurants closed</v>
      </c>
      <c r="E812" s="7">
        <f ca="1">VLOOKUP($A812,npiportfolio!$A$1:$I$100,4,FALSE)*RAND()*10</f>
        <v>3.7631484673486892</v>
      </c>
      <c r="F812" s="7">
        <f ca="1">VLOOKUP($A812,npiportfolio!$A$1:$I$100,4,FALSE)*RAND()*10</f>
        <v>10.598311620071252</v>
      </c>
      <c r="G812" s="7">
        <f ca="1">VLOOKUP($A812,npiportfolio!$A$1:$I$100,4,FALSE)*RAND()*10</f>
        <v>11.296459530320512</v>
      </c>
    </row>
    <row r="813" spans="1:7" x14ac:dyDescent="0.25">
      <c r="A813">
        <v>9</v>
      </c>
      <c r="B813" t="s">
        <v>848</v>
      </c>
      <c r="C813">
        <v>25</v>
      </c>
      <c r="D813" t="str">
        <f>VLOOKUP(A813,npiportfolio!$A$1:$B$100,2,FALSE)</f>
        <v>new normal after schools, bar/restaurants, non essential businesses closed</v>
      </c>
      <c r="E813" s="7">
        <f ca="1">VLOOKUP($A813,npiportfolio!$A$1:$I$100,4,FALSE)*RAND()*10</f>
        <v>17.584171163291096</v>
      </c>
      <c r="F813" s="7">
        <f ca="1">VLOOKUP($A813,npiportfolio!$A$1:$I$100,4,FALSE)*RAND()*10</f>
        <v>29.960608529762251</v>
      </c>
      <c r="G813" s="7">
        <f ca="1">VLOOKUP($A813,npiportfolio!$A$1:$I$100,4,FALSE)*RAND()*10</f>
        <v>22.135808305383669</v>
      </c>
    </row>
    <row r="814" spans="1:7" x14ac:dyDescent="0.25">
      <c r="A814">
        <v>10</v>
      </c>
      <c r="B814" t="s">
        <v>848</v>
      </c>
      <c r="C814">
        <v>25</v>
      </c>
      <c r="D814" t="str">
        <f>VLOOKUP(A814,npiportfolio!$A$1:$B$100,2,FALSE)</f>
        <v>new normal after schools, bar/restaurants, non essential businesses closed, quarantine for most vulnerable</v>
      </c>
      <c r="E814" s="7">
        <f ca="1">VLOOKUP($A814,npiportfolio!$A$1:$I$100,4,FALSE)*RAND()*10</f>
        <v>16.492227063264544</v>
      </c>
      <c r="F814" s="7">
        <f ca="1">VLOOKUP($A814,npiportfolio!$A$1:$I$100,4,FALSE)*RAND()*10</f>
        <v>2.0470868812285614</v>
      </c>
      <c r="G814" s="7">
        <f ca="1">VLOOKUP($A814,npiportfolio!$A$1:$I$100,4,FALSE)*RAND()*10</f>
        <v>8.0651708186249671</v>
      </c>
    </row>
    <row r="815" spans="1:7" x14ac:dyDescent="0.25">
      <c r="A815">
        <v>11</v>
      </c>
      <c r="B815" t="s">
        <v>848</v>
      </c>
      <c r="C815">
        <v>25</v>
      </c>
      <c r="D815" t="str">
        <f>VLOOKUP(A815,npiportfolio!$A$1:$B$100,2,FALSE)</f>
        <v>new normal after schools, bar/restaurants, non essential businesses closed, quarantine for all</v>
      </c>
      <c r="E815" s="7">
        <f ca="1">VLOOKUP($A815,npiportfolio!$A$1:$I$100,4,FALSE)*RAND()*10</f>
        <v>26.301482700643763</v>
      </c>
      <c r="F815" s="7">
        <f ca="1">VLOOKUP($A815,npiportfolio!$A$1:$I$100,4,FALSE)*RAND()*10</f>
        <v>25.204141522002381</v>
      </c>
      <c r="G815" s="7">
        <f ca="1">VLOOKUP($A815,npiportfolio!$A$1:$I$100,4,FALSE)*RAND()*10</f>
        <v>22.064758515544717</v>
      </c>
    </row>
    <row r="816" spans="1:7" x14ac:dyDescent="0.25">
      <c r="A816">
        <v>1</v>
      </c>
      <c r="B816" t="s">
        <v>849</v>
      </c>
      <c r="C816">
        <v>25</v>
      </c>
      <c r="D816" t="str">
        <f>VLOOKUP(A816,npiportfolio!$A$1:$B$100,2,FALSE)</f>
        <v>no Interventions</v>
      </c>
      <c r="E816" s="7">
        <f ca="1">VLOOKUP($A816,npiportfolio!$A$1:$I$100,4,FALSE)*RAND()*10</f>
        <v>0</v>
      </c>
      <c r="F816" s="7">
        <f ca="1">VLOOKUP($A816,npiportfolio!$A$1:$I$100,4,FALSE)*RAND()*10</f>
        <v>0</v>
      </c>
      <c r="G816" s="7">
        <f ca="1">VLOOKUP($A816,npiportfolio!$A$1:$I$100,4,FALSE)*RAND()*10</f>
        <v>0</v>
      </c>
    </row>
    <row r="817" spans="1:7" x14ac:dyDescent="0.25">
      <c r="A817">
        <v>2</v>
      </c>
      <c r="B817" t="s">
        <v>849</v>
      </c>
      <c r="C817">
        <v>25</v>
      </c>
      <c r="D817" t="str">
        <f>VLOOKUP(A817,npiportfolio!$A$1:$B$100,2,FALSE)</f>
        <v>schools closing</v>
      </c>
      <c r="E817" s="7">
        <f ca="1">VLOOKUP($A817,npiportfolio!$A$1:$I$100,4,FALSE)*RAND()*10</f>
        <v>9.463549947250069</v>
      </c>
      <c r="F817" s="7">
        <f ca="1">VLOOKUP($A817,npiportfolio!$A$1:$I$100,4,FALSE)*RAND()*10</f>
        <v>9.9141708272485616</v>
      </c>
      <c r="G817" s="7">
        <f ca="1">VLOOKUP($A817,npiportfolio!$A$1:$I$100,4,FALSE)*RAND()*10</f>
        <v>9.0830019475133952</v>
      </c>
    </row>
    <row r="818" spans="1:7" x14ac:dyDescent="0.25">
      <c r="A818">
        <v>3</v>
      </c>
      <c r="B818" t="s">
        <v>849</v>
      </c>
      <c r="C818">
        <v>25</v>
      </c>
      <c r="D818" t="str">
        <f>VLOOKUP(A818,npiportfolio!$A$1:$B$100,2,FALSE)</f>
        <v>schools, bar/restaurants closed</v>
      </c>
      <c r="E818" s="7">
        <f ca="1">VLOOKUP($A818,npiportfolio!$A$1:$I$100,4,FALSE)*RAND()*10</f>
        <v>10.221805668414625</v>
      </c>
      <c r="F818" s="7">
        <f ca="1">VLOOKUP($A818,npiportfolio!$A$1:$I$100,4,FALSE)*RAND()*10</f>
        <v>5.9338383340811385</v>
      </c>
      <c r="G818" s="7">
        <f ca="1">VLOOKUP($A818,npiportfolio!$A$1:$I$100,4,FALSE)*RAND()*10</f>
        <v>17.902860273473941</v>
      </c>
    </row>
    <row r="819" spans="1:7" x14ac:dyDescent="0.25">
      <c r="A819">
        <v>4</v>
      </c>
      <c r="B819" t="s">
        <v>849</v>
      </c>
      <c r="C819">
        <v>25</v>
      </c>
      <c r="D819" t="str">
        <f>VLOOKUP(A819,npiportfolio!$A$1:$B$100,2,FALSE)</f>
        <v>schools, bar/restaurants, non essential businesses closed</v>
      </c>
      <c r="E819" s="7">
        <f ca="1">VLOOKUP($A819,npiportfolio!$A$1:$I$100,4,FALSE)*RAND()*10</f>
        <v>9.955955587905537</v>
      </c>
      <c r="F819" s="7">
        <f ca="1">VLOOKUP($A819,npiportfolio!$A$1:$I$100,4,FALSE)*RAND()*10</f>
        <v>25.735431030424969</v>
      </c>
      <c r="G819" s="7">
        <f ca="1">VLOOKUP($A819,npiportfolio!$A$1:$I$100,4,FALSE)*RAND()*10</f>
        <v>29.250649191034775</v>
      </c>
    </row>
    <row r="820" spans="1:7" x14ac:dyDescent="0.25">
      <c r="A820">
        <v>5</v>
      </c>
      <c r="B820" t="s">
        <v>849</v>
      </c>
      <c r="C820">
        <v>25</v>
      </c>
      <c r="D820" t="str">
        <f>VLOOKUP(A820,npiportfolio!$A$1:$B$100,2,FALSE)</f>
        <v>schools, bar/restaurants, non essential businesses closed, quarantine for most vulnerable</v>
      </c>
      <c r="E820" s="7">
        <f ca="1">VLOOKUP($A820,npiportfolio!$A$1:$I$100,4,FALSE)*RAND()*10</f>
        <v>21.853821009433062</v>
      </c>
      <c r="F820" s="7">
        <f ca="1">VLOOKUP($A820,npiportfolio!$A$1:$I$100,4,FALSE)*RAND()*10</f>
        <v>1.4666766824634747</v>
      </c>
      <c r="G820" s="7">
        <f ca="1">VLOOKUP($A820,npiportfolio!$A$1:$I$100,4,FALSE)*RAND()*10</f>
        <v>4.0914852578244476</v>
      </c>
    </row>
    <row r="821" spans="1:7" x14ac:dyDescent="0.25">
      <c r="A821">
        <v>6</v>
      </c>
      <c r="B821" t="s">
        <v>849</v>
      </c>
      <c r="C821">
        <v>25</v>
      </c>
      <c r="D821" t="str">
        <f>VLOOKUP(A821,npiportfolio!$A$1:$B$100,2,FALSE)</f>
        <v>schools, bar/restaurants, non essential businesses closed, quarantine for all</v>
      </c>
      <c r="E821" s="7">
        <f ca="1">VLOOKUP($A821,npiportfolio!$A$1:$I$100,4,FALSE)*RAND()*10</f>
        <v>41.141392659796409</v>
      </c>
      <c r="F821" s="7">
        <f ca="1">VLOOKUP($A821,npiportfolio!$A$1:$I$100,4,FALSE)*RAND()*10</f>
        <v>31.819405622165693</v>
      </c>
      <c r="G821" s="7">
        <f ca="1">VLOOKUP($A821,npiportfolio!$A$1:$I$100,4,FALSE)*RAND()*10</f>
        <v>48.46013503825575</v>
      </c>
    </row>
    <row r="822" spans="1:7" x14ac:dyDescent="0.25">
      <c r="A822">
        <v>7</v>
      </c>
      <c r="B822" t="s">
        <v>849</v>
      </c>
      <c r="C822">
        <v>25</v>
      </c>
      <c r="D822" t="str">
        <f>VLOOKUP(A822,npiportfolio!$A$1:$B$100,2,FALSE)</f>
        <v>new normal after schools closing</v>
      </c>
      <c r="E822" s="7">
        <f ca="1">VLOOKUP($A822,npiportfolio!$A$1:$I$100,4,FALSE)*RAND()*10</f>
        <v>4.3475349220765844</v>
      </c>
      <c r="F822" s="7">
        <f ca="1">VLOOKUP($A822,npiportfolio!$A$1:$I$100,4,FALSE)*RAND()*10</f>
        <v>1.209271341826299</v>
      </c>
      <c r="G822" s="7">
        <f ca="1">VLOOKUP($A822,npiportfolio!$A$1:$I$100,4,FALSE)*RAND()*10</f>
        <v>8.3366795831978511</v>
      </c>
    </row>
    <row r="823" spans="1:7" x14ac:dyDescent="0.25">
      <c r="A823">
        <v>8</v>
      </c>
      <c r="B823" t="s">
        <v>849</v>
      </c>
      <c r="C823">
        <v>25</v>
      </c>
      <c r="D823" t="str">
        <f>VLOOKUP(A823,npiportfolio!$A$1:$B$100,2,FALSE)</f>
        <v>new normal after schools, bar/restaurants closed</v>
      </c>
      <c r="E823" s="7">
        <f ca="1">VLOOKUP($A823,npiportfolio!$A$1:$I$100,4,FALSE)*RAND()*10</f>
        <v>19.968042620600201</v>
      </c>
      <c r="F823" s="7">
        <f ca="1">VLOOKUP($A823,npiportfolio!$A$1:$I$100,4,FALSE)*RAND()*10</f>
        <v>2.4393636320074963</v>
      </c>
      <c r="G823" s="7">
        <f ca="1">VLOOKUP($A823,npiportfolio!$A$1:$I$100,4,FALSE)*RAND()*10</f>
        <v>12.212135941999453</v>
      </c>
    </row>
    <row r="824" spans="1:7" x14ac:dyDescent="0.25">
      <c r="A824">
        <v>9</v>
      </c>
      <c r="B824" t="s">
        <v>849</v>
      </c>
      <c r="C824">
        <v>25</v>
      </c>
      <c r="D824" t="str">
        <f>VLOOKUP(A824,npiportfolio!$A$1:$B$100,2,FALSE)</f>
        <v>new normal after schools, bar/restaurants, non essential businesses closed</v>
      </c>
      <c r="E824" s="7">
        <f ca="1">VLOOKUP($A824,npiportfolio!$A$1:$I$100,4,FALSE)*RAND()*10</f>
        <v>6.2132414704199412</v>
      </c>
      <c r="F824" s="7">
        <f ca="1">VLOOKUP($A824,npiportfolio!$A$1:$I$100,4,FALSE)*RAND()*10</f>
        <v>10.507556817449045</v>
      </c>
      <c r="G824" s="7">
        <f ca="1">VLOOKUP($A824,npiportfolio!$A$1:$I$100,4,FALSE)*RAND()*10</f>
        <v>7.3188938710100242</v>
      </c>
    </row>
    <row r="825" spans="1:7" x14ac:dyDescent="0.25">
      <c r="A825">
        <v>10</v>
      </c>
      <c r="B825" t="s">
        <v>849</v>
      </c>
      <c r="C825">
        <v>25</v>
      </c>
      <c r="D825" t="str">
        <f>VLOOKUP(A825,npiportfolio!$A$1:$B$100,2,FALSE)</f>
        <v>new normal after schools, bar/restaurants, non essential businesses closed, quarantine for most vulnerable</v>
      </c>
      <c r="E825" s="7">
        <f ca="1">VLOOKUP($A825,npiportfolio!$A$1:$I$100,4,FALSE)*RAND()*10</f>
        <v>31.553526236526292</v>
      </c>
      <c r="F825" s="7">
        <f ca="1">VLOOKUP($A825,npiportfolio!$A$1:$I$100,4,FALSE)*RAND()*10</f>
        <v>5.1764222502269641</v>
      </c>
      <c r="G825" s="7">
        <f ca="1">VLOOKUP($A825,npiportfolio!$A$1:$I$100,4,FALSE)*RAND()*10</f>
        <v>5.1215556091024217</v>
      </c>
    </row>
    <row r="826" spans="1:7" x14ac:dyDescent="0.25">
      <c r="A826">
        <v>11</v>
      </c>
      <c r="B826" t="s">
        <v>849</v>
      </c>
      <c r="C826">
        <v>25</v>
      </c>
      <c r="D826" t="str">
        <f>VLOOKUP(A826,npiportfolio!$A$1:$B$100,2,FALSE)</f>
        <v>new normal after schools, bar/restaurants, non essential businesses closed, quarantine for all</v>
      </c>
      <c r="E826" s="7">
        <f ca="1">VLOOKUP($A826,npiportfolio!$A$1:$I$100,4,FALSE)*RAND()*10</f>
        <v>29.572333209311235</v>
      </c>
      <c r="F826" s="7">
        <f ca="1">VLOOKUP($A826,npiportfolio!$A$1:$I$100,4,FALSE)*RAND()*10</f>
        <v>39.518328498186328</v>
      </c>
      <c r="G826" s="7">
        <f ca="1">VLOOKUP($A826,npiportfolio!$A$1:$I$100,4,FALSE)*RAND()*10</f>
        <v>26.80213335805653</v>
      </c>
    </row>
    <row r="827" spans="1:7" x14ac:dyDescent="0.25">
      <c r="A827">
        <v>1</v>
      </c>
      <c r="B827" t="s">
        <v>847</v>
      </c>
      <c r="C827">
        <v>26</v>
      </c>
      <c r="D827" t="str">
        <f>VLOOKUP(A827,npiportfolio!$A$1:$B$100,2,FALSE)</f>
        <v>no Interventions</v>
      </c>
      <c r="E827" s="7">
        <f ca="1">VLOOKUP($A827,npiportfolio!$A$1:$I$100,4,FALSE)*RAND()*10</f>
        <v>0</v>
      </c>
      <c r="F827" s="7">
        <f ca="1">VLOOKUP($A827,npiportfolio!$A$1:$I$100,4,FALSE)*RAND()*10</f>
        <v>0</v>
      </c>
      <c r="G827" s="7">
        <f ca="1">VLOOKUP($A827,npiportfolio!$A$1:$I$100,4,FALSE)*RAND()*10</f>
        <v>0</v>
      </c>
    </row>
    <row r="828" spans="1:7" x14ac:dyDescent="0.25">
      <c r="A828">
        <v>2</v>
      </c>
      <c r="B828" t="s">
        <v>847</v>
      </c>
      <c r="C828">
        <v>26</v>
      </c>
      <c r="D828" t="str">
        <f>VLOOKUP(A828,npiportfolio!$A$1:$B$100,2,FALSE)</f>
        <v>schools closing</v>
      </c>
      <c r="E828" s="7">
        <f ca="1">VLOOKUP($A828,npiportfolio!$A$1:$I$100,4,FALSE)*RAND()*10</f>
        <v>0.92065720411457219</v>
      </c>
      <c r="F828" s="7">
        <f ca="1">VLOOKUP($A828,npiportfolio!$A$1:$I$100,4,FALSE)*RAND()*10</f>
        <v>3.7282235038090974</v>
      </c>
      <c r="G828" s="7">
        <f ca="1">VLOOKUP($A828,npiportfolio!$A$1:$I$100,4,FALSE)*RAND()*10</f>
        <v>1.8692546600040283</v>
      </c>
    </row>
    <row r="829" spans="1:7" x14ac:dyDescent="0.25">
      <c r="A829">
        <v>3</v>
      </c>
      <c r="B829" t="s">
        <v>847</v>
      </c>
      <c r="C829">
        <v>26</v>
      </c>
      <c r="D829" t="str">
        <f>VLOOKUP(A829,npiportfolio!$A$1:$B$100,2,FALSE)</f>
        <v>schools, bar/restaurants closed</v>
      </c>
      <c r="E829" s="7">
        <f ca="1">VLOOKUP($A829,npiportfolio!$A$1:$I$100,4,FALSE)*RAND()*10</f>
        <v>15.523710561177309</v>
      </c>
      <c r="F829" s="7">
        <f ca="1">VLOOKUP($A829,npiportfolio!$A$1:$I$100,4,FALSE)*RAND()*10</f>
        <v>9.7959403986556222</v>
      </c>
      <c r="G829" s="7">
        <f ca="1">VLOOKUP($A829,npiportfolio!$A$1:$I$100,4,FALSE)*RAND()*10</f>
        <v>15.203734556700654</v>
      </c>
    </row>
    <row r="830" spans="1:7" x14ac:dyDescent="0.25">
      <c r="A830">
        <v>4</v>
      </c>
      <c r="B830" t="s">
        <v>847</v>
      </c>
      <c r="C830">
        <v>26</v>
      </c>
      <c r="D830" t="str">
        <f>VLOOKUP(A830,npiportfolio!$A$1:$B$100,2,FALSE)</f>
        <v>schools, bar/restaurants, non essential businesses closed</v>
      </c>
      <c r="E830" s="7">
        <f ca="1">VLOOKUP($A830,npiportfolio!$A$1:$I$100,4,FALSE)*RAND()*10</f>
        <v>1.6629599242100401</v>
      </c>
      <c r="F830" s="7">
        <f ca="1">VLOOKUP($A830,npiportfolio!$A$1:$I$100,4,FALSE)*RAND()*10</f>
        <v>16.448860238205846</v>
      </c>
      <c r="G830" s="7">
        <f ca="1">VLOOKUP($A830,npiportfolio!$A$1:$I$100,4,FALSE)*RAND()*10</f>
        <v>23.18933497097591</v>
      </c>
    </row>
    <row r="831" spans="1:7" x14ac:dyDescent="0.25">
      <c r="A831">
        <v>5</v>
      </c>
      <c r="B831" t="s">
        <v>847</v>
      </c>
      <c r="C831">
        <v>26</v>
      </c>
      <c r="D831" t="str">
        <f>VLOOKUP(A831,npiportfolio!$A$1:$B$100,2,FALSE)</f>
        <v>schools, bar/restaurants, non essential businesses closed, quarantine for most vulnerable</v>
      </c>
      <c r="E831" s="7">
        <f ca="1">VLOOKUP($A831,npiportfolio!$A$1:$I$100,4,FALSE)*RAND()*10</f>
        <v>9.8141767744286525</v>
      </c>
      <c r="F831" s="7">
        <f ca="1">VLOOKUP($A831,npiportfolio!$A$1:$I$100,4,FALSE)*RAND()*10</f>
        <v>22.947735956486067</v>
      </c>
      <c r="G831" s="7">
        <f ca="1">VLOOKUP($A831,npiportfolio!$A$1:$I$100,4,FALSE)*RAND()*10</f>
        <v>32.010814045551342</v>
      </c>
    </row>
    <row r="832" spans="1:7" x14ac:dyDescent="0.25">
      <c r="A832">
        <v>6</v>
      </c>
      <c r="B832" t="s">
        <v>847</v>
      </c>
      <c r="C832">
        <v>26</v>
      </c>
      <c r="D832" t="str">
        <f>VLOOKUP(A832,npiportfolio!$A$1:$B$100,2,FALSE)</f>
        <v>schools, bar/restaurants, non essential businesses closed, quarantine for all</v>
      </c>
      <c r="E832" s="7">
        <f ca="1">VLOOKUP($A832,npiportfolio!$A$1:$I$100,4,FALSE)*RAND()*10</f>
        <v>36.72292771456523</v>
      </c>
      <c r="F832" s="7">
        <f ca="1">VLOOKUP($A832,npiportfolio!$A$1:$I$100,4,FALSE)*RAND()*10</f>
        <v>7.0505145491038483</v>
      </c>
      <c r="G832" s="7">
        <f ca="1">VLOOKUP($A832,npiportfolio!$A$1:$I$100,4,FALSE)*RAND()*10</f>
        <v>8.4609837748771231</v>
      </c>
    </row>
    <row r="833" spans="1:7" x14ac:dyDescent="0.25">
      <c r="A833">
        <v>7</v>
      </c>
      <c r="B833" t="s">
        <v>847</v>
      </c>
      <c r="C833">
        <v>26</v>
      </c>
      <c r="D833" t="str">
        <f>VLOOKUP(A833,npiportfolio!$A$1:$B$100,2,FALSE)</f>
        <v>new normal after schools closing</v>
      </c>
      <c r="E833" s="7">
        <f ca="1">VLOOKUP($A833,npiportfolio!$A$1:$I$100,4,FALSE)*RAND()*10</f>
        <v>9.1199623159956076</v>
      </c>
      <c r="F833" s="7">
        <f ca="1">VLOOKUP($A833,npiportfolio!$A$1:$I$100,4,FALSE)*RAND()*10</f>
        <v>2.6735612601963563</v>
      </c>
      <c r="G833" s="7">
        <f ca="1">VLOOKUP($A833,npiportfolio!$A$1:$I$100,4,FALSE)*RAND()*10</f>
        <v>8.3569235072290891</v>
      </c>
    </row>
    <row r="834" spans="1:7" x14ac:dyDescent="0.25">
      <c r="A834">
        <v>8</v>
      </c>
      <c r="B834" t="s">
        <v>847</v>
      </c>
      <c r="C834">
        <v>26</v>
      </c>
      <c r="D834" t="str">
        <f>VLOOKUP(A834,npiportfolio!$A$1:$B$100,2,FALSE)</f>
        <v>new normal after schools, bar/restaurants closed</v>
      </c>
      <c r="E834" s="7">
        <f ca="1">VLOOKUP($A834,npiportfolio!$A$1:$I$100,4,FALSE)*RAND()*10</f>
        <v>5.8231272773794203</v>
      </c>
      <c r="F834" s="7">
        <f ca="1">VLOOKUP($A834,npiportfolio!$A$1:$I$100,4,FALSE)*RAND()*10</f>
        <v>15.507795851928226</v>
      </c>
      <c r="G834" s="7">
        <f ca="1">VLOOKUP($A834,npiportfolio!$A$1:$I$100,4,FALSE)*RAND()*10</f>
        <v>7.8482947410444037</v>
      </c>
    </row>
    <row r="835" spans="1:7" x14ac:dyDescent="0.25">
      <c r="A835">
        <v>9</v>
      </c>
      <c r="B835" t="s">
        <v>847</v>
      </c>
      <c r="C835">
        <v>26</v>
      </c>
      <c r="D835" t="str">
        <f>VLOOKUP(A835,npiportfolio!$A$1:$B$100,2,FALSE)</f>
        <v>new normal after schools, bar/restaurants, non essential businesses closed</v>
      </c>
      <c r="E835" s="7">
        <f ca="1">VLOOKUP($A835,npiportfolio!$A$1:$I$100,4,FALSE)*RAND()*10</f>
        <v>15.876857284013678</v>
      </c>
      <c r="F835" s="7">
        <f ca="1">VLOOKUP($A835,npiportfolio!$A$1:$I$100,4,FALSE)*RAND()*10</f>
        <v>29.713765844440548</v>
      </c>
      <c r="G835" s="7">
        <f ca="1">VLOOKUP($A835,npiportfolio!$A$1:$I$100,4,FALSE)*RAND()*10</f>
        <v>23.447164745410809</v>
      </c>
    </row>
    <row r="836" spans="1:7" x14ac:dyDescent="0.25">
      <c r="A836">
        <v>10</v>
      </c>
      <c r="B836" t="s">
        <v>847</v>
      </c>
      <c r="C836">
        <v>26</v>
      </c>
      <c r="D836" t="str">
        <f>VLOOKUP(A836,npiportfolio!$A$1:$B$100,2,FALSE)</f>
        <v>new normal after schools, bar/restaurants, non essential businesses closed, quarantine for most vulnerable</v>
      </c>
      <c r="E836" s="7">
        <f ca="1">VLOOKUP($A836,npiportfolio!$A$1:$I$100,4,FALSE)*RAND()*10</f>
        <v>7.6404092023194448</v>
      </c>
      <c r="F836" s="7">
        <f ca="1">VLOOKUP($A836,npiportfolio!$A$1:$I$100,4,FALSE)*RAND()*10</f>
        <v>1.2984050586501583</v>
      </c>
      <c r="G836" s="7">
        <f ca="1">VLOOKUP($A836,npiportfolio!$A$1:$I$100,4,FALSE)*RAND()*10</f>
        <v>24.872490729892647</v>
      </c>
    </row>
    <row r="837" spans="1:7" x14ac:dyDescent="0.25">
      <c r="A837">
        <v>11</v>
      </c>
      <c r="B837" t="s">
        <v>847</v>
      </c>
      <c r="C837">
        <v>26</v>
      </c>
      <c r="D837" t="str">
        <f>VLOOKUP(A837,npiportfolio!$A$1:$B$100,2,FALSE)</f>
        <v>new normal after schools, bar/restaurants, non essential businesses closed, quarantine for all</v>
      </c>
      <c r="E837" s="7">
        <f ca="1">VLOOKUP($A837,npiportfolio!$A$1:$I$100,4,FALSE)*RAND()*10</f>
        <v>49.285740768442487</v>
      </c>
      <c r="F837" s="7">
        <f ca="1">VLOOKUP($A837,npiportfolio!$A$1:$I$100,4,FALSE)*RAND()*10</f>
        <v>16.624235151782219</v>
      </c>
      <c r="G837" s="7">
        <f ca="1">VLOOKUP($A837,npiportfolio!$A$1:$I$100,4,FALSE)*RAND()*10</f>
        <v>5.9349255771305511</v>
      </c>
    </row>
    <row r="838" spans="1:7" x14ac:dyDescent="0.25">
      <c r="A838">
        <v>1</v>
      </c>
      <c r="B838" t="s">
        <v>848</v>
      </c>
      <c r="C838">
        <v>26</v>
      </c>
      <c r="D838" t="str">
        <f>VLOOKUP(A838,npiportfolio!$A$1:$B$100,2,FALSE)</f>
        <v>no Interventions</v>
      </c>
      <c r="E838" s="7">
        <f ca="1">VLOOKUP($A838,npiportfolio!$A$1:$I$100,4,FALSE)*RAND()*10</f>
        <v>0</v>
      </c>
      <c r="F838" s="7">
        <f ca="1">VLOOKUP($A838,npiportfolio!$A$1:$I$100,4,FALSE)*RAND()*10</f>
        <v>0</v>
      </c>
      <c r="G838" s="7">
        <f ca="1">VLOOKUP($A838,npiportfolio!$A$1:$I$100,4,FALSE)*RAND()*10</f>
        <v>0</v>
      </c>
    </row>
    <row r="839" spans="1:7" x14ac:dyDescent="0.25">
      <c r="A839">
        <v>2</v>
      </c>
      <c r="B839" t="s">
        <v>848</v>
      </c>
      <c r="C839">
        <v>26</v>
      </c>
      <c r="D839" t="str">
        <f>VLOOKUP(A839,npiportfolio!$A$1:$B$100,2,FALSE)</f>
        <v>schools closing</v>
      </c>
      <c r="E839" s="7">
        <f ca="1">VLOOKUP($A839,npiportfolio!$A$1:$I$100,4,FALSE)*RAND()*10</f>
        <v>4.6224656499375536</v>
      </c>
      <c r="F839" s="7">
        <f ca="1">VLOOKUP($A839,npiportfolio!$A$1:$I$100,4,FALSE)*RAND()*10</f>
        <v>2.7091598873679432</v>
      </c>
      <c r="G839" s="7">
        <f ca="1">VLOOKUP($A839,npiportfolio!$A$1:$I$100,4,FALSE)*RAND()*10</f>
        <v>2.5005727165592662</v>
      </c>
    </row>
    <row r="840" spans="1:7" x14ac:dyDescent="0.25">
      <c r="A840">
        <v>3</v>
      </c>
      <c r="B840" t="s">
        <v>848</v>
      </c>
      <c r="C840">
        <v>26</v>
      </c>
      <c r="D840" t="str">
        <f>VLOOKUP(A840,npiportfolio!$A$1:$B$100,2,FALSE)</f>
        <v>schools, bar/restaurants closed</v>
      </c>
      <c r="E840" s="7">
        <f ca="1">VLOOKUP($A840,npiportfolio!$A$1:$I$100,4,FALSE)*RAND()*10</f>
        <v>6.3556298231345991</v>
      </c>
      <c r="F840" s="7">
        <f ca="1">VLOOKUP($A840,npiportfolio!$A$1:$I$100,4,FALSE)*RAND()*10</f>
        <v>18.152267134031153</v>
      </c>
      <c r="G840" s="7">
        <f ca="1">VLOOKUP($A840,npiportfolio!$A$1:$I$100,4,FALSE)*RAND()*10</f>
        <v>15.459855860710963</v>
      </c>
    </row>
    <row r="841" spans="1:7" x14ac:dyDescent="0.25">
      <c r="A841">
        <v>4</v>
      </c>
      <c r="B841" t="s">
        <v>848</v>
      </c>
      <c r="C841">
        <v>26</v>
      </c>
      <c r="D841" t="str">
        <f>VLOOKUP(A841,npiportfolio!$A$1:$B$100,2,FALSE)</f>
        <v>schools, bar/restaurants, non essential businesses closed</v>
      </c>
      <c r="E841" s="7">
        <f ca="1">VLOOKUP($A841,npiportfolio!$A$1:$I$100,4,FALSE)*RAND()*10</f>
        <v>8.6111643348904625</v>
      </c>
      <c r="F841" s="7">
        <f ca="1">VLOOKUP($A841,npiportfolio!$A$1:$I$100,4,FALSE)*RAND()*10</f>
        <v>22.168097059112554</v>
      </c>
      <c r="G841" s="7">
        <f ca="1">VLOOKUP($A841,npiportfolio!$A$1:$I$100,4,FALSE)*RAND()*10</f>
        <v>6.6923774298921828</v>
      </c>
    </row>
    <row r="842" spans="1:7" x14ac:dyDescent="0.25">
      <c r="A842">
        <v>5</v>
      </c>
      <c r="B842" t="s">
        <v>848</v>
      </c>
      <c r="C842">
        <v>26</v>
      </c>
      <c r="D842" t="str">
        <f>VLOOKUP(A842,npiportfolio!$A$1:$B$100,2,FALSE)</f>
        <v>schools, bar/restaurants, non essential businesses closed, quarantine for most vulnerable</v>
      </c>
      <c r="E842" s="7">
        <f ca="1">VLOOKUP($A842,npiportfolio!$A$1:$I$100,4,FALSE)*RAND()*10</f>
        <v>3.8164491462099814</v>
      </c>
      <c r="F842" s="7">
        <f ca="1">VLOOKUP($A842,npiportfolio!$A$1:$I$100,4,FALSE)*RAND()*10</f>
        <v>20.870558026091292</v>
      </c>
      <c r="G842" s="7">
        <f ca="1">VLOOKUP($A842,npiportfolio!$A$1:$I$100,4,FALSE)*RAND()*10</f>
        <v>34.083588536679187</v>
      </c>
    </row>
    <row r="843" spans="1:7" x14ac:dyDescent="0.25">
      <c r="A843">
        <v>6</v>
      </c>
      <c r="B843" t="s">
        <v>848</v>
      </c>
      <c r="C843">
        <v>26</v>
      </c>
      <c r="D843" t="str">
        <f>VLOOKUP(A843,npiportfolio!$A$1:$B$100,2,FALSE)</f>
        <v>schools, bar/restaurants, non essential businesses closed, quarantine for all</v>
      </c>
      <c r="E843" s="7">
        <f ca="1">VLOOKUP($A843,npiportfolio!$A$1:$I$100,4,FALSE)*RAND()*10</f>
        <v>38.624267001432159</v>
      </c>
      <c r="F843" s="7">
        <f ca="1">VLOOKUP($A843,npiportfolio!$A$1:$I$100,4,FALSE)*RAND()*10</f>
        <v>22.680057232014121</v>
      </c>
      <c r="G843" s="7">
        <f ca="1">VLOOKUP($A843,npiportfolio!$A$1:$I$100,4,FALSE)*RAND()*10</f>
        <v>28.709805054896052</v>
      </c>
    </row>
    <row r="844" spans="1:7" x14ac:dyDescent="0.25">
      <c r="A844">
        <v>7</v>
      </c>
      <c r="B844" t="s">
        <v>848</v>
      </c>
      <c r="C844">
        <v>26</v>
      </c>
      <c r="D844" t="str">
        <f>VLOOKUP(A844,npiportfolio!$A$1:$B$100,2,FALSE)</f>
        <v>new normal after schools closing</v>
      </c>
      <c r="E844" s="7">
        <f ca="1">VLOOKUP($A844,npiportfolio!$A$1:$I$100,4,FALSE)*RAND()*10</f>
        <v>4.161944760351437</v>
      </c>
      <c r="F844" s="7">
        <f ca="1">VLOOKUP($A844,npiportfolio!$A$1:$I$100,4,FALSE)*RAND()*10</f>
        <v>8.9877721945328624</v>
      </c>
      <c r="G844" s="7">
        <f ca="1">VLOOKUP($A844,npiportfolio!$A$1:$I$100,4,FALSE)*RAND()*10</f>
        <v>9.9895358602705855</v>
      </c>
    </row>
    <row r="845" spans="1:7" x14ac:dyDescent="0.25">
      <c r="A845">
        <v>8</v>
      </c>
      <c r="B845" t="s">
        <v>848</v>
      </c>
      <c r="C845">
        <v>26</v>
      </c>
      <c r="D845" t="str">
        <f>VLOOKUP(A845,npiportfolio!$A$1:$B$100,2,FALSE)</f>
        <v>new normal after schools, bar/restaurants closed</v>
      </c>
      <c r="E845" s="7">
        <f ca="1">VLOOKUP($A845,npiportfolio!$A$1:$I$100,4,FALSE)*RAND()*10</f>
        <v>10.213604581657638</v>
      </c>
      <c r="F845" s="7">
        <f ca="1">VLOOKUP($A845,npiportfolio!$A$1:$I$100,4,FALSE)*RAND()*10</f>
        <v>1.496118302035061</v>
      </c>
      <c r="G845" s="7">
        <f ca="1">VLOOKUP($A845,npiportfolio!$A$1:$I$100,4,FALSE)*RAND()*10</f>
        <v>0.53585527208984018</v>
      </c>
    </row>
    <row r="846" spans="1:7" x14ac:dyDescent="0.25">
      <c r="A846">
        <v>9</v>
      </c>
      <c r="B846" t="s">
        <v>848</v>
      </c>
      <c r="C846">
        <v>26</v>
      </c>
      <c r="D846" t="str">
        <f>VLOOKUP(A846,npiportfolio!$A$1:$B$100,2,FALSE)</f>
        <v>new normal after schools, bar/restaurants, non essential businesses closed</v>
      </c>
      <c r="E846" s="7">
        <f ca="1">VLOOKUP($A846,npiportfolio!$A$1:$I$100,4,FALSE)*RAND()*10</f>
        <v>17.271490615252645</v>
      </c>
      <c r="F846" s="7">
        <f ca="1">VLOOKUP($A846,npiportfolio!$A$1:$I$100,4,FALSE)*RAND()*10</f>
        <v>9.5010278946369056</v>
      </c>
      <c r="G846" s="7">
        <f ca="1">VLOOKUP($A846,npiportfolio!$A$1:$I$100,4,FALSE)*RAND()*10</f>
        <v>8.1166728409031919</v>
      </c>
    </row>
    <row r="847" spans="1:7" x14ac:dyDescent="0.25">
      <c r="A847">
        <v>10</v>
      </c>
      <c r="B847" t="s">
        <v>848</v>
      </c>
      <c r="C847">
        <v>26</v>
      </c>
      <c r="D847" t="str">
        <f>VLOOKUP(A847,npiportfolio!$A$1:$B$100,2,FALSE)</f>
        <v>new normal after schools, bar/restaurants, non essential businesses closed, quarantine for most vulnerable</v>
      </c>
      <c r="E847" s="7">
        <f ca="1">VLOOKUP($A847,npiportfolio!$A$1:$I$100,4,FALSE)*RAND()*10</f>
        <v>15.898900043444581</v>
      </c>
      <c r="F847" s="7">
        <f ca="1">VLOOKUP($A847,npiportfolio!$A$1:$I$100,4,FALSE)*RAND()*10</f>
        <v>39.254515639296081</v>
      </c>
      <c r="G847" s="7">
        <f ca="1">VLOOKUP($A847,npiportfolio!$A$1:$I$100,4,FALSE)*RAND()*10</f>
        <v>38.653437927537489</v>
      </c>
    </row>
    <row r="848" spans="1:7" x14ac:dyDescent="0.25">
      <c r="A848">
        <v>11</v>
      </c>
      <c r="B848" t="s">
        <v>848</v>
      </c>
      <c r="C848">
        <v>26</v>
      </c>
      <c r="D848" t="str">
        <f>VLOOKUP(A848,npiportfolio!$A$1:$B$100,2,FALSE)</f>
        <v>new normal after schools, bar/restaurants, non essential businesses closed, quarantine for all</v>
      </c>
      <c r="E848" s="7">
        <f ca="1">VLOOKUP($A848,npiportfolio!$A$1:$I$100,4,FALSE)*RAND()*10</f>
        <v>30.412795072661581</v>
      </c>
      <c r="F848" s="7">
        <f ca="1">VLOOKUP($A848,npiportfolio!$A$1:$I$100,4,FALSE)*RAND()*10</f>
        <v>27.078657508328781</v>
      </c>
      <c r="G848" s="7">
        <f ca="1">VLOOKUP($A848,npiportfolio!$A$1:$I$100,4,FALSE)*RAND()*10</f>
        <v>45.882774477623663</v>
      </c>
    </row>
    <row r="849" spans="1:7" x14ac:dyDescent="0.25">
      <c r="A849">
        <v>1</v>
      </c>
      <c r="B849" t="s">
        <v>849</v>
      </c>
      <c r="C849">
        <v>26</v>
      </c>
      <c r="D849" t="str">
        <f>VLOOKUP(A849,npiportfolio!$A$1:$B$100,2,FALSE)</f>
        <v>no Interventions</v>
      </c>
      <c r="E849" s="7">
        <f ca="1">VLOOKUP($A849,npiportfolio!$A$1:$I$100,4,FALSE)*RAND()*10</f>
        <v>0</v>
      </c>
      <c r="F849" s="7">
        <f ca="1">VLOOKUP($A849,npiportfolio!$A$1:$I$100,4,FALSE)*RAND()*10</f>
        <v>0</v>
      </c>
      <c r="G849" s="7">
        <f ca="1">VLOOKUP($A849,npiportfolio!$A$1:$I$100,4,FALSE)*RAND()*10</f>
        <v>0</v>
      </c>
    </row>
    <row r="850" spans="1:7" x14ac:dyDescent="0.25">
      <c r="A850">
        <v>2</v>
      </c>
      <c r="B850" t="s">
        <v>849</v>
      </c>
      <c r="C850">
        <v>26</v>
      </c>
      <c r="D850" t="str">
        <f>VLOOKUP(A850,npiportfolio!$A$1:$B$100,2,FALSE)</f>
        <v>schools closing</v>
      </c>
      <c r="E850" s="7">
        <f ca="1">VLOOKUP($A850,npiportfolio!$A$1:$I$100,4,FALSE)*RAND()*10</f>
        <v>9.8230037530757848</v>
      </c>
      <c r="F850" s="7">
        <f ca="1">VLOOKUP($A850,npiportfolio!$A$1:$I$100,4,FALSE)*RAND()*10</f>
        <v>0.79845180935320559</v>
      </c>
      <c r="G850" s="7">
        <f ca="1">VLOOKUP($A850,npiportfolio!$A$1:$I$100,4,FALSE)*RAND()*10</f>
        <v>2.0788922458630363</v>
      </c>
    </row>
    <row r="851" spans="1:7" x14ac:dyDescent="0.25">
      <c r="A851">
        <v>3</v>
      </c>
      <c r="B851" t="s">
        <v>849</v>
      </c>
      <c r="C851">
        <v>26</v>
      </c>
      <c r="D851" t="str">
        <f>VLOOKUP(A851,npiportfolio!$A$1:$B$100,2,FALSE)</f>
        <v>schools, bar/restaurants closed</v>
      </c>
      <c r="E851" s="7">
        <f ca="1">VLOOKUP($A851,npiportfolio!$A$1:$I$100,4,FALSE)*RAND()*10</f>
        <v>2.4045458285556709</v>
      </c>
      <c r="F851" s="7">
        <f ca="1">VLOOKUP($A851,npiportfolio!$A$1:$I$100,4,FALSE)*RAND()*10</f>
        <v>12.724132762784606</v>
      </c>
      <c r="G851" s="7">
        <f ca="1">VLOOKUP($A851,npiportfolio!$A$1:$I$100,4,FALSE)*RAND()*10</f>
        <v>8.655679749661493</v>
      </c>
    </row>
    <row r="852" spans="1:7" x14ac:dyDescent="0.25">
      <c r="A852">
        <v>4</v>
      </c>
      <c r="B852" t="s">
        <v>849</v>
      </c>
      <c r="C852">
        <v>26</v>
      </c>
      <c r="D852" t="str">
        <f>VLOOKUP(A852,npiportfolio!$A$1:$B$100,2,FALSE)</f>
        <v>schools, bar/restaurants, non essential businesses closed</v>
      </c>
      <c r="E852" s="7">
        <f ca="1">VLOOKUP($A852,npiportfolio!$A$1:$I$100,4,FALSE)*RAND()*10</f>
        <v>19.403981122512523</v>
      </c>
      <c r="F852" s="7">
        <f ca="1">VLOOKUP($A852,npiportfolio!$A$1:$I$100,4,FALSE)*RAND()*10</f>
        <v>25.299777082632552</v>
      </c>
      <c r="G852" s="7">
        <f ca="1">VLOOKUP($A852,npiportfolio!$A$1:$I$100,4,FALSE)*RAND()*10</f>
        <v>20.909278475817565</v>
      </c>
    </row>
    <row r="853" spans="1:7" x14ac:dyDescent="0.25">
      <c r="A853">
        <v>5</v>
      </c>
      <c r="B853" t="s">
        <v>849</v>
      </c>
      <c r="C853">
        <v>26</v>
      </c>
      <c r="D853" t="str">
        <f>VLOOKUP(A853,npiportfolio!$A$1:$B$100,2,FALSE)</f>
        <v>schools, bar/restaurants, non essential businesses closed, quarantine for most vulnerable</v>
      </c>
      <c r="E853" s="7">
        <f ca="1">VLOOKUP($A853,npiportfolio!$A$1:$I$100,4,FALSE)*RAND()*10</f>
        <v>34.676694531893524</v>
      </c>
      <c r="F853" s="7">
        <f ca="1">VLOOKUP($A853,npiportfolio!$A$1:$I$100,4,FALSE)*RAND()*10</f>
        <v>22.018690171693986</v>
      </c>
      <c r="G853" s="7">
        <f ca="1">VLOOKUP($A853,npiportfolio!$A$1:$I$100,4,FALSE)*RAND()*10</f>
        <v>5.3900739022473942</v>
      </c>
    </row>
    <row r="854" spans="1:7" x14ac:dyDescent="0.25">
      <c r="A854">
        <v>6</v>
      </c>
      <c r="B854" t="s">
        <v>849</v>
      </c>
      <c r="C854">
        <v>26</v>
      </c>
      <c r="D854" t="str">
        <f>VLOOKUP(A854,npiportfolio!$A$1:$B$100,2,FALSE)</f>
        <v>schools, bar/restaurants, non essential businesses closed, quarantine for all</v>
      </c>
      <c r="E854" s="7">
        <f ca="1">VLOOKUP($A854,npiportfolio!$A$1:$I$100,4,FALSE)*RAND()*10</f>
        <v>29.741435615011508</v>
      </c>
      <c r="F854" s="7">
        <f ca="1">VLOOKUP($A854,npiportfolio!$A$1:$I$100,4,FALSE)*RAND()*10</f>
        <v>41.941940235635258</v>
      </c>
      <c r="G854" s="7">
        <f ca="1">VLOOKUP($A854,npiportfolio!$A$1:$I$100,4,FALSE)*RAND()*10</f>
        <v>40.865239103945555</v>
      </c>
    </row>
    <row r="855" spans="1:7" x14ac:dyDescent="0.25">
      <c r="A855">
        <v>7</v>
      </c>
      <c r="B855" t="s">
        <v>849</v>
      </c>
      <c r="C855">
        <v>26</v>
      </c>
      <c r="D855" t="str">
        <f>VLOOKUP(A855,npiportfolio!$A$1:$B$100,2,FALSE)</f>
        <v>new normal after schools closing</v>
      </c>
      <c r="E855" s="7">
        <f ca="1">VLOOKUP($A855,npiportfolio!$A$1:$I$100,4,FALSE)*RAND()*10</f>
        <v>9.1180302724564459</v>
      </c>
      <c r="F855" s="7">
        <f ca="1">VLOOKUP($A855,npiportfolio!$A$1:$I$100,4,FALSE)*RAND()*10</f>
        <v>5.2825351965189036</v>
      </c>
      <c r="G855" s="7">
        <f ca="1">VLOOKUP($A855,npiportfolio!$A$1:$I$100,4,FALSE)*RAND()*10</f>
        <v>6.6782557809266327</v>
      </c>
    </row>
    <row r="856" spans="1:7" x14ac:dyDescent="0.25">
      <c r="A856">
        <v>8</v>
      </c>
      <c r="B856" t="s">
        <v>849</v>
      </c>
      <c r="C856">
        <v>26</v>
      </c>
      <c r="D856" t="str">
        <f>VLOOKUP(A856,npiportfolio!$A$1:$B$100,2,FALSE)</f>
        <v>new normal after schools, bar/restaurants closed</v>
      </c>
      <c r="E856" s="7">
        <f ca="1">VLOOKUP($A856,npiportfolio!$A$1:$I$100,4,FALSE)*RAND()*10</f>
        <v>14.822970465235841</v>
      </c>
      <c r="F856" s="7">
        <f ca="1">VLOOKUP($A856,npiportfolio!$A$1:$I$100,4,FALSE)*RAND()*10</f>
        <v>12.243929780906921</v>
      </c>
      <c r="G856" s="7">
        <f ca="1">VLOOKUP($A856,npiportfolio!$A$1:$I$100,4,FALSE)*RAND()*10</f>
        <v>3.4008980586141901</v>
      </c>
    </row>
    <row r="857" spans="1:7" x14ac:dyDescent="0.25">
      <c r="A857">
        <v>9</v>
      </c>
      <c r="B857" t="s">
        <v>849</v>
      </c>
      <c r="C857">
        <v>26</v>
      </c>
      <c r="D857" t="str">
        <f>VLOOKUP(A857,npiportfolio!$A$1:$B$100,2,FALSE)</f>
        <v>new normal after schools, bar/restaurants, non essential businesses closed</v>
      </c>
      <c r="E857" s="7">
        <f ca="1">VLOOKUP($A857,npiportfolio!$A$1:$I$100,4,FALSE)*RAND()*10</f>
        <v>19.845007794994036</v>
      </c>
      <c r="F857" s="7">
        <f ca="1">VLOOKUP($A857,npiportfolio!$A$1:$I$100,4,FALSE)*RAND()*10</f>
        <v>11.271172720430329</v>
      </c>
      <c r="G857" s="7">
        <f ca="1">VLOOKUP($A857,npiportfolio!$A$1:$I$100,4,FALSE)*RAND()*10</f>
        <v>2.7221029042661247</v>
      </c>
    </row>
    <row r="858" spans="1:7" x14ac:dyDescent="0.25">
      <c r="A858">
        <v>10</v>
      </c>
      <c r="B858" t="s">
        <v>849</v>
      </c>
      <c r="C858">
        <v>26</v>
      </c>
      <c r="D858" t="str">
        <f>VLOOKUP(A858,npiportfolio!$A$1:$B$100,2,FALSE)</f>
        <v>new normal after schools, bar/restaurants, non essential businesses closed, quarantine for most vulnerable</v>
      </c>
      <c r="E858" s="7">
        <f ca="1">VLOOKUP($A858,npiportfolio!$A$1:$I$100,4,FALSE)*RAND()*10</f>
        <v>36.811612675841786</v>
      </c>
      <c r="F858" s="7">
        <f ca="1">VLOOKUP($A858,npiportfolio!$A$1:$I$100,4,FALSE)*RAND()*10</f>
        <v>14.128201675059548</v>
      </c>
      <c r="G858" s="7">
        <f ca="1">VLOOKUP($A858,npiportfolio!$A$1:$I$100,4,FALSE)*RAND()*10</f>
        <v>17.5092905185458</v>
      </c>
    </row>
    <row r="859" spans="1:7" x14ac:dyDescent="0.25">
      <c r="A859">
        <v>11</v>
      </c>
      <c r="B859" t="s">
        <v>849</v>
      </c>
      <c r="C859">
        <v>26</v>
      </c>
      <c r="D859" t="str">
        <f>VLOOKUP(A859,npiportfolio!$A$1:$B$100,2,FALSE)</f>
        <v>new normal after schools, bar/restaurants, non essential businesses closed, quarantine for all</v>
      </c>
      <c r="E859" s="7">
        <f ca="1">VLOOKUP($A859,npiportfolio!$A$1:$I$100,4,FALSE)*RAND()*10</f>
        <v>13.843823805571043</v>
      </c>
      <c r="F859" s="7">
        <f ca="1">VLOOKUP($A859,npiportfolio!$A$1:$I$100,4,FALSE)*RAND()*10</f>
        <v>22.138162880462179</v>
      </c>
      <c r="G859" s="7">
        <f ca="1">VLOOKUP($A859,npiportfolio!$A$1:$I$100,4,FALSE)*RAND()*10</f>
        <v>5.355943433762028</v>
      </c>
    </row>
    <row r="860" spans="1:7" x14ac:dyDescent="0.25">
      <c r="A860">
        <v>1</v>
      </c>
      <c r="B860" t="s">
        <v>847</v>
      </c>
      <c r="C860">
        <v>27</v>
      </c>
      <c r="D860" t="str">
        <f>VLOOKUP(A860,npiportfolio!$A$1:$B$100,2,FALSE)</f>
        <v>no Interventions</v>
      </c>
      <c r="E860" s="7">
        <f ca="1">VLOOKUP($A860,npiportfolio!$A$1:$I$100,4,FALSE)*RAND()*10</f>
        <v>0</v>
      </c>
      <c r="F860" s="7">
        <f ca="1">VLOOKUP($A860,npiportfolio!$A$1:$I$100,4,FALSE)*RAND()*10</f>
        <v>0</v>
      </c>
      <c r="G860" s="7">
        <f ca="1">VLOOKUP($A860,npiportfolio!$A$1:$I$100,4,FALSE)*RAND()*10</f>
        <v>0</v>
      </c>
    </row>
    <row r="861" spans="1:7" x14ac:dyDescent="0.25">
      <c r="A861">
        <v>2</v>
      </c>
      <c r="B861" t="s">
        <v>847</v>
      </c>
      <c r="C861">
        <v>27</v>
      </c>
      <c r="D861" t="str">
        <f>VLOOKUP(A861,npiportfolio!$A$1:$B$100,2,FALSE)</f>
        <v>schools closing</v>
      </c>
      <c r="E861" s="7">
        <f ca="1">VLOOKUP($A861,npiportfolio!$A$1:$I$100,4,FALSE)*RAND()*10</f>
        <v>2.1048927936296078</v>
      </c>
      <c r="F861" s="7">
        <f ca="1">VLOOKUP($A861,npiportfolio!$A$1:$I$100,4,FALSE)*RAND()*10</f>
        <v>4.7473984704445416</v>
      </c>
      <c r="G861" s="7">
        <f ca="1">VLOOKUP($A861,npiportfolio!$A$1:$I$100,4,FALSE)*RAND()*10</f>
        <v>8.4710148944939263</v>
      </c>
    </row>
    <row r="862" spans="1:7" x14ac:dyDescent="0.25">
      <c r="A862">
        <v>3</v>
      </c>
      <c r="B862" t="s">
        <v>847</v>
      </c>
      <c r="C862">
        <v>27</v>
      </c>
      <c r="D862" t="str">
        <f>VLOOKUP(A862,npiportfolio!$A$1:$B$100,2,FALSE)</f>
        <v>schools, bar/restaurants closed</v>
      </c>
      <c r="E862" s="7">
        <f ca="1">VLOOKUP($A862,npiportfolio!$A$1:$I$100,4,FALSE)*RAND()*10</f>
        <v>7.7979763295970095</v>
      </c>
      <c r="F862" s="7">
        <f ca="1">VLOOKUP($A862,npiportfolio!$A$1:$I$100,4,FALSE)*RAND()*10</f>
        <v>10.553708421848336</v>
      </c>
      <c r="G862" s="7">
        <f ca="1">VLOOKUP($A862,npiportfolio!$A$1:$I$100,4,FALSE)*RAND()*10</f>
        <v>17.045756104098494</v>
      </c>
    </row>
    <row r="863" spans="1:7" x14ac:dyDescent="0.25">
      <c r="A863">
        <v>4</v>
      </c>
      <c r="B863" t="s">
        <v>847</v>
      </c>
      <c r="C863">
        <v>27</v>
      </c>
      <c r="D863" t="str">
        <f>VLOOKUP(A863,npiportfolio!$A$1:$B$100,2,FALSE)</f>
        <v>schools, bar/restaurants, non essential businesses closed</v>
      </c>
      <c r="E863" s="7">
        <f ca="1">VLOOKUP($A863,npiportfolio!$A$1:$I$100,4,FALSE)*RAND()*10</f>
        <v>27.45520390824446</v>
      </c>
      <c r="F863" s="7">
        <f ca="1">VLOOKUP($A863,npiportfolio!$A$1:$I$100,4,FALSE)*RAND()*10</f>
        <v>25.56661117645654</v>
      </c>
      <c r="G863" s="7">
        <f ca="1">VLOOKUP($A863,npiportfolio!$A$1:$I$100,4,FALSE)*RAND()*10</f>
        <v>10.377231562741965</v>
      </c>
    </row>
    <row r="864" spans="1:7" x14ac:dyDescent="0.25">
      <c r="A864">
        <v>5</v>
      </c>
      <c r="B864" t="s">
        <v>847</v>
      </c>
      <c r="C864">
        <v>27</v>
      </c>
      <c r="D864" t="str">
        <f>VLOOKUP(A864,npiportfolio!$A$1:$B$100,2,FALSE)</f>
        <v>schools, bar/restaurants, non essential businesses closed, quarantine for most vulnerable</v>
      </c>
      <c r="E864" s="7">
        <f ca="1">VLOOKUP($A864,npiportfolio!$A$1:$I$100,4,FALSE)*RAND()*10</f>
        <v>36.123358189297861</v>
      </c>
      <c r="F864" s="7">
        <f ca="1">VLOOKUP($A864,npiportfolio!$A$1:$I$100,4,FALSE)*RAND()*10</f>
        <v>28.88343540253695</v>
      </c>
      <c r="G864" s="7">
        <f ca="1">VLOOKUP($A864,npiportfolio!$A$1:$I$100,4,FALSE)*RAND()*10</f>
        <v>38.586241285479787</v>
      </c>
    </row>
    <row r="865" spans="1:7" x14ac:dyDescent="0.25">
      <c r="A865">
        <v>6</v>
      </c>
      <c r="B865" t="s">
        <v>847</v>
      </c>
      <c r="C865">
        <v>27</v>
      </c>
      <c r="D865" t="str">
        <f>VLOOKUP(A865,npiportfolio!$A$1:$B$100,2,FALSE)</f>
        <v>schools, bar/restaurants, non essential businesses closed, quarantine for all</v>
      </c>
      <c r="E865" s="7">
        <f ca="1">VLOOKUP($A865,npiportfolio!$A$1:$I$100,4,FALSE)*RAND()*10</f>
        <v>40.791751684684215</v>
      </c>
      <c r="F865" s="7">
        <f ca="1">VLOOKUP($A865,npiportfolio!$A$1:$I$100,4,FALSE)*RAND()*10</f>
        <v>16.226471960102501</v>
      </c>
      <c r="G865" s="7">
        <f ca="1">VLOOKUP($A865,npiportfolio!$A$1:$I$100,4,FALSE)*RAND()*10</f>
        <v>35.251743275997867</v>
      </c>
    </row>
    <row r="866" spans="1:7" x14ac:dyDescent="0.25">
      <c r="A866">
        <v>7</v>
      </c>
      <c r="B866" t="s">
        <v>847</v>
      </c>
      <c r="C866">
        <v>27</v>
      </c>
      <c r="D866" t="str">
        <f>VLOOKUP(A866,npiportfolio!$A$1:$B$100,2,FALSE)</f>
        <v>new normal after schools closing</v>
      </c>
      <c r="E866" s="7">
        <f ca="1">VLOOKUP($A866,npiportfolio!$A$1:$I$100,4,FALSE)*RAND()*10</f>
        <v>1.2378243442348391</v>
      </c>
      <c r="F866" s="7">
        <f ca="1">VLOOKUP($A866,npiportfolio!$A$1:$I$100,4,FALSE)*RAND()*10</f>
        <v>7.8132164797489256</v>
      </c>
      <c r="G866" s="7">
        <f ca="1">VLOOKUP($A866,npiportfolio!$A$1:$I$100,4,FALSE)*RAND()*10</f>
        <v>1.3556677685092444</v>
      </c>
    </row>
    <row r="867" spans="1:7" x14ac:dyDescent="0.25">
      <c r="A867">
        <v>8</v>
      </c>
      <c r="B867" t="s">
        <v>847</v>
      </c>
      <c r="C867">
        <v>27</v>
      </c>
      <c r="D867" t="str">
        <f>VLOOKUP(A867,npiportfolio!$A$1:$B$100,2,FALSE)</f>
        <v>new normal after schools, bar/restaurants closed</v>
      </c>
      <c r="E867" s="7">
        <f ca="1">VLOOKUP($A867,npiportfolio!$A$1:$I$100,4,FALSE)*RAND()*10</f>
        <v>8.6863981000652206</v>
      </c>
      <c r="F867" s="7">
        <f ca="1">VLOOKUP($A867,npiportfolio!$A$1:$I$100,4,FALSE)*RAND()*10</f>
        <v>16.157559463946171</v>
      </c>
      <c r="G867" s="7">
        <f ca="1">VLOOKUP($A867,npiportfolio!$A$1:$I$100,4,FALSE)*RAND()*10</f>
        <v>0.17357852757518222</v>
      </c>
    </row>
    <row r="868" spans="1:7" x14ac:dyDescent="0.25">
      <c r="A868">
        <v>9</v>
      </c>
      <c r="B868" t="s">
        <v>847</v>
      </c>
      <c r="C868">
        <v>27</v>
      </c>
      <c r="D868" t="str">
        <f>VLOOKUP(A868,npiportfolio!$A$1:$B$100,2,FALSE)</f>
        <v>new normal after schools, bar/restaurants, non essential businesses closed</v>
      </c>
      <c r="E868" s="7">
        <f ca="1">VLOOKUP($A868,npiportfolio!$A$1:$I$100,4,FALSE)*RAND()*10</f>
        <v>21.387063371072699</v>
      </c>
      <c r="F868" s="7">
        <f ca="1">VLOOKUP($A868,npiportfolio!$A$1:$I$100,4,FALSE)*RAND()*10</f>
        <v>25.741319316892934</v>
      </c>
      <c r="G868" s="7">
        <f ca="1">VLOOKUP($A868,npiportfolio!$A$1:$I$100,4,FALSE)*RAND()*10</f>
        <v>19.09755573970136</v>
      </c>
    </row>
    <row r="869" spans="1:7" x14ac:dyDescent="0.25">
      <c r="A869">
        <v>10</v>
      </c>
      <c r="B869" t="s">
        <v>847</v>
      </c>
      <c r="C869">
        <v>27</v>
      </c>
      <c r="D869" t="str">
        <f>VLOOKUP(A869,npiportfolio!$A$1:$B$100,2,FALSE)</f>
        <v>new normal after schools, bar/restaurants, non essential businesses closed, quarantine for most vulnerable</v>
      </c>
      <c r="E869" s="7">
        <f ca="1">VLOOKUP($A869,npiportfolio!$A$1:$I$100,4,FALSE)*RAND()*10</f>
        <v>2.5707134115445696</v>
      </c>
      <c r="F869" s="7">
        <f ca="1">VLOOKUP($A869,npiportfolio!$A$1:$I$100,4,FALSE)*RAND()*10</f>
        <v>34.947849680855583</v>
      </c>
      <c r="G869" s="7">
        <f ca="1">VLOOKUP($A869,npiportfolio!$A$1:$I$100,4,FALSE)*RAND()*10</f>
        <v>10.565049223499411</v>
      </c>
    </row>
    <row r="870" spans="1:7" x14ac:dyDescent="0.25">
      <c r="A870">
        <v>11</v>
      </c>
      <c r="B870" t="s">
        <v>847</v>
      </c>
      <c r="C870">
        <v>27</v>
      </c>
      <c r="D870" t="str">
        <f>VLOOKUP(A870,npiportfolio!$A$1:$B$100,2,FALSE)</f>
        <v>new normal after schools, bar/restaurants, non essential businesses closed, quarantine for all</v>
      </c>
      <c r="E870" s="7">
        <f ca="1">VLOOKUP($A870,npiportfolio!$A$1:$I$100,4,FALSE)*RAND()*10</f>
        <v>21.708725492737358</v>
      </c>
      <c r="F870" s="7">
        <f ca="1">VLOOKUP($A870,npiportfolio!$A$1:$I$100,4,FALSE)*RAND()*10</f>
        <v>30.874901183096743</v>
      </c>
      <c r="G870" s="7">
        <f ca="1">VLOOKUP($A870,npiportfolio!$A$1:$I$100,4,FALSE)*RAND()*10</f>
        <v>14.898137071018102</v>
      </c>
    </row>
    <row r="871" spans="1:7" x14ac:dyDescent="0.25">
      <c r="A871">
        <v>1</v>
      </c>
      <c r="B871" t="s">
        <v>848</v>
      </c>
      <c r="C871">
        <v>27</v>
      </c>
      <c r="D871" t="str">
        <f>VLOOKUP(A871,npiportfolio!$A$1:$B$100,2,FALSE)</f>
        <v>no Interventions</v>
      </c>
      <c r="E871" s="7">
        <f ca="1">VLOOKUP($A871,npiportfolio!$A$1:$I$100,4,FALSE)*RAND()*10</f>
        <v>0</v>
      </c>
      <c r="F871" s="7">
        <f ca="1">VLOOKUP($A871,npiportfolio!$A$1:$I$100,4,FALSE)*RAND()*10</f>
        <v>0</v>
      </c>
      <c r="G871" s="7">
        <f ca="1">VLOOKUP($A871,npiportfolio!$A$1:$I$100,4,FALSE)*RAND()*10</f>
        <v>0</v>
      </c>
    </row>
    <row r="872" spans="1:7" x14ac:dyDescent="0.25">
      <c r="A872">
        <v>2</v>
      </c>
      <c r="B872" t="s">
        <v>848</v>
      </c>
      <c r="C872">
        <v>27</v>
      </c>
      <c r="D872" t="str">
        <f>VLOOKUP(A872,npiportfolio!$A$1:$B$100,2,FALSE)</f>
        <v>schools closing</v>
      </c>
      <c r="E872" s="7">
        <f ca="1">VLOOKUP($A872,npiportfolio!$A$1:$I$100,4,FALSE)*RAND()*10</f>
        <v>8.7290536977767648</v>
      </c>
      <c r="F872" s="7">
        <f ca="1">VLOOKUP($A872,npiportfolio!$A$1:$I$100,4,FALSE)*RAND()*10</f>
        <v>6.2331678649800946</v>
      </c>
      <c r="G872" s="7">
        <f ca="1">VLOOKUP($A872,npiportfolio!$A$1:$I$100,4,FALSE)*RAND()*10</f>
        <v>1.3267072268852709</v>
      </c>
    </row>
    <row r="873" spans="1:7" x14ac:dyDescent="0.25">
      <c r="A873">
        <v>3</v>
      </c>
      <c r="B873" t="s">
        <v>848</v>
      </c>
      <c r="C873">
        <v>27</v>
      </c>
      <c r="D873" t="str">
        <f>VLOOKUP(A873,npiportfolio!$A$1:$B$100,2,FALSE)</f>
        <v>schools, bar/restaurants closed</v>
      </c>
      <c r="E873" s="7">
        <f ca="1">VLOOKUP($A873,npiportfolio!$A$1:$I$100,4,FALSE)*RAND()*10</f>
        <v>9.5964644806922053</v>
      </c>
      <c r="F873" s="7">
        <f ca="1">VLOOKUP($A873,npiportfolio!$A$1:$I$100,4,FALSE)*RAND()*10</f>
        <v>2.4750898285770351</v>
      </c>
      <c r="G873" s="7">
        <f ca="1">VLOOKUP($A873,npiportfolio!$A$1:$I$100,4,FALSE)*RAND()*10</f>
        <v>1.4948019135776769</v>
      </c>
    </row>
    <row r="874" spans="1:7" x14ac:dyDescent="0.25">
      <c r="A874">
        <v>4</v>
      </c>
      <c r="B874" t="s">
        <v>848</v>
      </c>
      <c r="C874">
        <v>27</v>
      </c>
      <c r="D874" t="str">
        <f>VLOOKUP(A874,npiportfolio!$A$1:$B$100,2,FALSE)</f>
        <v>schools, bar/restaurants, non essential businesses closed</v>
      </c>
      <c r="E874" s="7">
        <f ca="1">VLOOKUP($A874,npiportfolio!$A$1:$I$100,4,FALSE)*RAND()*10</f>
        <v>0.49976281294170422</v>
      </c>
      <c r="F874" s="7">
        <f ca="1">VLOOKUP($A874,npiportfolio!$A$1:$I$100,4,FALSE)*RAND()*10</f>
        <v>15.444139677084756</v>
      </c>
      <c r="G874" s="7">
        <f ca="1">VLOOKUP($A874,npiportfolio!$A$1:$I$100,4,FALSE)*RAND()*10</f>
        <v>13.552715033711857</v>
      </c>
    </row>
    <row r="875" spans="1:7" x14ac:dyDescent="0.25">
      <c r="A875">
        <v>5</v>
      </c>
      <c r="B875" t="s">
        <v>848</v>
      </c>
      <c r="C875">
        <v>27</v>
      </c>
      <c r="D875" t="str">
        <f>VLOOKUP(A875,npiportfolio!$A$1:$B$100,2,FALSE)</f>
        <v>schools, bar/restaurants, non essential businesses closed, quarantine for most vulnerable</v>
      </c>
      <c r="E875" s="7">
        <f ca="1">VLOOKUP($A875,npiportfolio!$A$1:$I$100,4,FALSE)*RAND()*10</f>
        <v>6.3953624571040946</v>
      </c>
      <c r="F875" s="7">
        <f ca="1">VLOOKUP($A875,npiportfolio!$A$1:$I$100,4,FALSE)*RAND()*10</f>
        <v>4.2886138088044978</v>
      </c>
      <c r="G875" s="7">
        <f ca="1">VLOOKUP($A875,npiportfolio!$A$1:$I$100,4,FALSE)*RAND()*10</f>
        <v>36.468253280644383</v>
      </c>
    </row>
    <row r="876" spans="1:7" x14ac:dyDescent="0.25">
      <c r="A876">
        <v>6</v>
      </c>
      <c r="B876" t="s">
        <v>848</v>
      </c>
      <c r="C876">
        <v>27</v>
      </c>
      <c r="D876" t="str">
        <f>VLOOKUP(A876,npiportfolio!$A$1:$B$100,2,FALSE)</f>
        <v>schools, bar/restaurants, non essential businesses closed, quarantine for all</v>
      </c>
      <c r="E876" s="7">
        <f ca="1">VLOOKUP($A876,npiportfolio!$A$1:$I$100,4,FALSE)*RAND()*10</f>
        <v>47.601163285464864</v>
      </c>
      <c r="F876" s="7">
        <f ca="1">VLOOKUP($A876,npiportfolio!$A$1:$I$100,4,FALSE)*RAND()*10</f>
        <v>7.7476074151465735</v>
      </c>
      <c r="G876" s="7">
        <f ca="1">VLOOKUP($A876,npiportfolio!$A$1:$I$100,4,FALSE)*RAND()*10</f>
        <v>20.124514887422336</v>
      </c>
    </row>
    <row r="877" spans="1:7" x14ac:dyDescent="0.25">
      <c r="A877">
        <v>7</v>
      </c>
      <c r="B877" t="s">
        <v>848</v>
      </c>
      <c r="C877">
        <v>27</v>
      </c>
      <c r="D877" t="str">
        <f>VLOOKUP(A877,npiportfolio!$A$1:$B$100,2,FALSE)</f>
        <v>new normal after schools closing</v>
      </c>
      <c r="E877" s="7">
        <f ca="1">VLOOKUP($A877,npiportfolio!$A$1:$I$100,4,FALSE)*RAND()*10</f>
        <v>9.0867294257268938</v>
      </c>
      <c r="F877" s="7">
        <f ca="1">VLOOKUP($A877,npiportfolio!$A$1:$I$100,4,FALSE)*RAND()*10</f>
        <v>4.0518723462530133</v>
      </c>
      <c r="G877" s="7">
        <f ca="1">VLOOKUP($A877,npiportfolio!$A$1:$I$100,4,FALSE)*RAND()*10</f>
        <v>6.8542260826695252</v>
      </c>
    </row>
    <row r="878" spans="1:7" x14ac:dyDescent="0.25">
      <c r="A878">
        <v>8</v>
      </c>
      <c r="B878" t="s">
        <v>848</v>
      </c>
      <c r="C878">
        <v>27</v>
      </c>
      <c r="D878" t="str">
        <f>VLOOKUP(A878,npiportfolio!$A$1:$B$100,2,FALSE)</f>
        <v>new normal after schools, bar/restaurants closed</v>
      </c>
      <c r="E878" s="7">
        <f ca="1">VLOOKUP($A878,npiportfolio!$A$1:$I$100,4,FALSE)*RAND()*10</f>
        <v>14.086685279100429</v>
      </c>
      <c r="F878" s="7">
        <f ca="1">VLOOKUP($A878,npiportfolio!$A$1:$I$100,4,FALSE)*RAND()*10</f>
        <v>7.1948474354755065</v>
      </c>
      <c r="G878" s="7">
        <f ca="1">VLOOKUP($A878,npiportfolio!$A$1:$I$100,4,FALSE)*RAND()*10</f>
        <v>2.7794073213193626</v>
      </c>
    </row>
    <row r="879" spans="1:7" x14ac:dyDescent="0.25">
      <c r="A879">
        <v>9</v>
      </c>
      <c r="B879" t="s">
        <v>848</v>
      </c>
      <c r="C879">
        <v>27</v>
      </c>
      <c r="D879" t="str">
        <f>VLOOKUP(A879,npiportfolio!$A$1:$B$100,2,FALSE)</f>
        <v>new normal after schools, bar/restaurants, non essential businesses closed</v>
      </c>
      <c r="E879" s="7">
        <f ca="1">VLOOKUP($A879,npiportfolio!$A$1:$I$100,4,FALSE)*RAND()*10</f>
        <v>5.7396694856072825</v>
      </c>
      <c r="F879" s="7">
        <f ca="1">VLOOKUP($A879,npiportfolio!$A$1:$I$100,4,FALSE)*RAND()*10</f>
        <v>11.362636773290419</v>
      </c>
      <c r="G879" s="7">
        <f ca="1">VLOOKUP($A879,npiportfolio!$A$1:$I$100,4,FALSE)*RAND()*10</f>
        <v>28.466540603403907</v>
      </c>
    </row>
    <row r="880" spans="1:7" x14ac:dyDescent="0.25">
      <c r="A880">
        <v>10</v>
      </c>
      <c r="B880" t="s">
        <v>848</v>
      </c>
      <c r="C880">
        <v>27</v>
      </c>
      <c r="D880" t="str">
        <f>VLOOKUP(A880,npiportfolio!$A$1:$B$100,2,FALSE)</f>
        <v>new normal after schools, bar/restaurants, non essential businesses closed, quarantine for most vulnerable</v>
      </c>
      <c r="E880" s="7">
        <f ca="1">VLOOKUP($A880,npiportfolio!$A$1:$I$100,4,FALSE)*RAND()*10</f>
        <v>0.62878258243459051</v>
      </c>
      <c r="F880" s="7">
        <f ca="1">VLOOKUP($A880,npiportfolio!$A$1:$I$100,4,FALSE)*RAND()*10</f>
        <v>36.060315970707471</v>
      </c>
      <c r="G880" s="7">
        <f ca="1">VLOOKUP($A880,npiportfolio!$A$1:$I$100,4,FALSE)*RAND()*10</f>
        <v>13.078026260471308</v>
      </c>
    </row>
    <row r="881" spans="1:7" x14ac:dyDescent="0.25">
      <c r="A881">
        <v>11</v>
      </c>
      <c r="B881" t="s">
        <v>848</v>
      </c>
      <c r="C881">
        <v>27</v>
      </c>
      <c r="D881" t="str">
        <f>VLOOKUP(A881,npiportfolio!$A$1:$B$100,2,FALSE)</f>
        <v>new normal after schools, bar/restaurants, non essential businesses closed, quarantine for all</v>
      </c>
      <c r="E881" s="7">
        <f ca="1">VLOOKUP($A881,npiportfolio!$A$1:$I$100,4,FALSE)*RAND()*10</f>
        <v>20.515924978136447</v>
      </c>
      <c r="F881" s="7">
        <f ca="1">VLOOKUP($A881,npiportfolio!$A$1:$I$100,4,FALSE)*RAND()*10</f>
        <v>44.183373859693646</v>
      </c>
      <c r="G881" s="7">
        <f ca="1">VLOOKUP($A881,npiportfolio!$A$1:$I$100,4,FALSE)*RAND()*10</f>
        <v>2.1355909045070787</v>
      </c>
    </row>
    <row r="882" spans="1:7" x14ac:dyDescent="0.25">
      <c r="A882">
        <v>1</v>
      </c>
      <c r="B882" t="s">
        <v>849</v>
      </c>
      <c r="C882">
        <v>27</v>
      </c>
      <c r="D882" t="str">
        <f>VLOOKUP(A882,npiportfolio!$A$1:$B$100,2,FALSE)</f>
        <v>no Interventions</v>
      </c>
      <c r="E882" s="7">
        <f ca="1">VLOOKUP($A882,npiportfolio!$A$1:$I$100,4,FALSE)*RAND()*10</f>
        <v>0</v>
      </c>
      <c r="F882" s="7">
        <f ca="1">VLOOKUP($A882,npiportfolio!$A$1:$I$100,4,FALSE)*RAND()*10</f>
        <v>0</v>
      </c>
      <c r="G882" s="7">
        <f ca="1">VLOOKUP($A882,npiportfolio!$A$1:$I$100,4,FALSE)*RAND()*10</f>
        <v>0</v>
      </c>
    </row>
    <row r="883" spans="1:7" x14ac:dyDescent="0.25">
      <c r="A883">
        <v>2</v>
      </c>
      <c r="B883" t="s">
        <v>849</v>
      </c>
      <c r="C883">
        <v>27</v>
      </c>
      <c r="D883" t="str">
        <f>VLOOKUP(A883,npiportfolio!$A$1:$B$100,2,FALSE)</f>
        <v>schools closing</v>
      </c>
      <c r="E883" s="7">
        <f ca="1">VLOOKUP($A883,npiportfolio!$A$1:$I$100,4,FALSE)*RAND()*10</f>
        <v>6.7117910527834876</v>
      </c>
      <c r="F883" s="7">
        <f ca="1">VLOOKUP($A883,npiportfolio!$A$1:$I$100,4,FALSE)*RAND()*10</f>
        <v>2.8341104072349421</v>
      </c>
      <c r="G883" s="7">
        <f ca="1">VLOOKUP($A883,npiportfolio!$A$1:$I$100,4,FALSE)*RAND()*10</f>
        <v>1.8223159699236002</v>
      </c>
    </row>
    <row r="884" spans="1:7" x14ac:dyDescent="0.25">
      <c r="A884">
        <v>3</v>
      </c>
      <c r="B884" t="s">
        <v>849</v>
      </c>
      <c r="C884">
        <v>27</v>
      </c>
      <c r="D884" t="str">
        <f>VLOOKUP(A884,npiportfolio!$A$1:$B$100,2,FALSE)</f>
        <v>schools, bar/restaurants closed</v>
      </c>
      <c r="E884" s="7">
        <f ca="1">VLOOKUP($A884,npiportfolio!$A$1:$I$100,4,FALSE)*RAND()*10</f>
        <v>9.5818009435014435</v>
      </c>
      <c r="F884" s="7">
        <f ca="1">VLOOKUP($A884,npiportfolio!$A$1:$I$100,4,FALSE)*RAND()*10</f>
        <v>4.7480797086791888</v>
      </c>
      <c r="G884" s="7">
        <f ca="1">VLOOKUP($A884,npiportfolio!$A$1:$I$100,4,FALSE)*RAND()*10</f>
        <v>10.166310802953102</v>
      </c>
    </row>
    <row r="885" spans="1:7" x14ac:dyDescent="0.25">
      <c r="A885">
        <v>4</v>
      </c>
      <c r="B885" t="s">
        <v>849</v>
      </c>
      <c r="C885">
        <v>27</v>
      </c>
      <c r="D885" t="str">
        <f>VLOOKUP(A885,npiportfolio!$A$1:$B$100,2,FALSE)</f>
        <v>schools, bar/restaurants, non essential businesses closed</v>
      </c>
      <c r="E885" s="7">
        <f ca="1">VLOOKUP($A885,npiportfolio!$A$1:$I$100,4,FALSE)*RAND()*10</f>
        <v>28.663307010566101</v>
      </c>
      <c r="F885" s="7">
        <f ca="1">VLOOKUP($A885,npiportfolio!$A$1:$I$100,4,FALSE)*RAND()*10</f>
        <v>12.200923719296949</v>
      </c>
      <c r="G885" s="7">
        <f ca="1">VLOOKUP($A885,npiportfolio!$A$1:$I$100,4,FALSE)*RAND()*10</f>
        <v>11.715936912394669</v>
      </c>
    </row>
    <row r="886" spans="1:7" x14ac:dyDescent="0.25">
      <c r="A886">
        <v>5</v>
      </c>
      <c r="B886" t="s">
        <v>849</v>
      </c>
      <c r="C886">
        <v>27</v>
      </c>
      <c r="D886" t="str">
        <f>VLOOKUP(A886,npiportfolio!$A$1:$B$100,2,FALSE)</f>
        <v>schools, bar/restaurants, non essential businesses closed, quarantine for most vulnerable</v>
      </c>
      <c r="E886" s="7">
        <f ca="1">VLOOKUP($A886,npiportfolio!$A$1:$I$100,4,FALSE)*RAND()*10</f>
        <v>27.263413149465478</v>
      </c>
      <c r="F886" s="7">
        <f ca="1">VLOOKUP($A886,npiportfolio!$A$1:$I$100,4,FALSE)*RAND()*10</f>
        <v>34.357167437631524</v>
      </c>
      <c r="G886" s="7">
        <f ca="1">VLOOKUP($A886,npiportfolio!$A$1:$I$100,4,FALSE)*RAND()*10</f>
        <v>37.88670574826169</v>
      </c>
    </row>
    <row r="887" spans="1:7" x14ac:dyDescent="0.25">
      <c r="A887">
        <v>6</v>
      </c>
      <c r="B887" t="s">
        <v>849</v>
      </c>
      <c r="C887">
        <v>27</v>
      </c>
      <c r="D887" t="str">
        <f>VLOOKUP(A887,npiportfolio!$A$1:$B$100,2,FALSE)</f>
        <v>schools, bar/restaurants, non essential businesses closed, quarantine for all</v>
      </c>
      <c r="E887" s="7">
        <f ca="1">VLOOKUP($A887,npiportfolio!$A$1:$I$100,4,FALSE)*RAND()*10</f>
        <v>11.104153972523649</v>
      </c>
      <c r="F887" s="7">
        <f ca="1">VLOOKUP($A887,npiportfolio!$A$1:$I$100,4,FALSE)*RAND()*10</f>
        <v>21.059976363779988</v>
      </c>
      <c r="G887" s="7">
        <f ca="1">VLOOKUP($A887,npiportfolio!$A$1:$I$100,4,FALSE)*RAND()*10</f>
        <v>17.972867653168677</v>
      </c>
    </row>
    <row r="888" spans="1:7" x14ac:dyDescent="0.25">
      <c r="A888">
        <v>7</v>
      </c>
      <c r="B888" t="s">
        <v>849</v>
      </c>
      <c r="C888">
        <v>27</v>
      </c>
      <c r="D888" t="str">
        <f>VLOOKUP(A888,npiportfolio!$A$1:$B$100,2,FALSE)</f>
        <v>new normal after schools closing</v>
      </c>
      <c r="E888" s="7">
        <f ca="1">VLOOKUP($A888,npiportfolio!$A$1:$I$100,4,FALSE)*RAND()*10</f>
        <v>4.2548927956301572</v>
      </c>
      <c r="F888" s="7">
        <f ca="1">VLOOKUP($A888,npiportfolio!$A$1:$I$100,4,FALSE)*RAND()*10</f>
        <v>6.2996185802542488</v>
      </c>
      <c r="G888" s="7">
        <f ca="1">VLOOKUP($A888,npiportfolio!$A$1:$I$100,4,FALSE)*RAND()*10</f>
        <v>0.43440770025394149</v>
      </c>
    </row>
    <row r="889" spans="1:7" x14ac:dyDescent="0.25">
      <c r="A889">
        <v>8</v>
      </c>
      <c r="B889" t="s">
        <v>849</v>
      </c>
      <c r="C889">
        <v>27</v>
      </c>
      <c r="D889" t="str">
        <f>VLOOKUP(A889,npiportfolio!$A$1:$B$100,2,FALSE)</f>
        <v>new normal after schools, bar/restaurants closed</v>
      </c>
      <c r="E889" s="7">
        <f ca="1">VLOOKUP($A889,npiportfolio!$A$1:$I$100,4,FALSE)*RAND()*10</f>
        <v>5.3415005704832463</v>
      </c>
      <c r="F889" s="7">
        <f ca="1">VLOOKUP($A889,npiportfolio!$A$1:$I$100,4,FALSE)*RAND()*10</f>
        <v>11.550849901973855</v>
      </c>
      <c r="G889" s="7">
        <f ca="1">VLOOKUP($A889,npiportfolio!$A$1:$I$100,4,FALSE)*RAND()*10</f>
        <v>14.375508005324223</v>
      </c>
    </row>
    <row r="890" spans="1:7" x14ac:dyDescent="0.25">
      <c r="A890">
        <v>9</v>
      </c>
      <c r="B890" t="s">
        <v>849</v>
      </c>
      <c r="C890">
        <v>27</v>
      </c>
      <c r="D890" t="str">
        <f>VLOOKUP(A890,npiportfolio!$A$1:$B$100,2,FALSE)</f>
        <v>new normal after schools, bar/restaurants, non essential businesses closed</v>
      </c>
      <c r="E890" s="7">
        <f ca="1">VLOOKUP($A890,npiportfolio!$A$1:$I$100,4,FALSE)*RAND()*10</f>
        <v>26.313712387035938</v>
      </c>
      <c r="F890" s="7">
        <f ca="1">VLOOKUP($A890,npiportfolio!$A$1:$I$100,4,FALSE)*RAND()*10</f>
        <v>0.61211605877259156</v>
      </c>
      <c r="G890" s="7">
        <f ca="1">VLOOKUP($A890,npiportfolio!$A$1:$I$100,4,FALSE)*RAND()*10</f>
        <v>13.907420116533675</v>
      </c>
    </row>
    <row r="891" spans="1:7" x14ac:dyDescent="0.25">
      <c r="A891">
        <v>10</v>
      </c>
      <c r="B891" t="s">
        <v>849</v>
      </c>
      <c r="C891">
        <v>27</v>
      </c>
      <c r="D891" t="str">
        <f>VLOOKUP(A891,npiportfolio!$A$1:$B$100,2,FALSE)</f>
        <v>new normal after schools, bar/restaurants, non essential businesses closed, quarantine for most vulnerable</v>
      </c>
      <c r="E891" s="7">
        <f ca="1">VLOOKUP($A891,npiportfolio!$A$1:$I$100,4,FALSE)*RAND()*10</f>
        <v>8.054082379140052</v>
      </c>
      <c r="F891" s="7">
        <f ca="1">VLOOKUP($A891,npiportfolio!$A$1:$I$100,4,FALSE)*RAND()*10</f>
        <v>39.717138151156753</v>
      </c>
      <c r="G891" s="7">
        <f ca="1">VLOOKUP($A891,npiportfolio!$A$1:$I$100,4,FALSE)*RAND()*10</f>
        <v>8.587184567453221E-2</v>
      </c>
    </row>
    <row r="892" spans="1:7" x14ac:dyDescent="0.25">
      <c r="A892">
        <v>11</v>
      </c>
      <c r="B892" t="s">
        <v>849</v>
      </c>
      <c r="C892">
        <v>27</v>
      </c>
      <c r="D892" t="str">
        <f>VLOOKUP(A892,npiportfolio!$A$1:$B$100,2,FALSE)</f>
        <v>new normal after schools, bar/restaurants, non essential businesses closed, quarantine for all</v>
      </c>
      <c r="E892" s="7">
        <f ca="1">VLOOKUP($A892,npiportfolio!$A$1:$I$100,4,FALSE)*RAND()*10</f>
        <v>19.10351814234058</v>
      </c>
      <c r="F892" s="7">
        <f ca="1">VLOOKUP($A892,npiportfolio!$A$1:$I$100,4,FALSE)*RAND()*10</f>
        <v>28.683001634092413</v>
      </c>
      <c r="G892" s="7">
        <f ca="1">VLOOKUP($A892,npiportfolio!$A$1:$I$100,4,FALSE)*RAND()*10</f>
        <v>2.4000403639740933</v>
      </c>
    </row>
    <row r="893" spans="1:7" x14ac:dyDescent="0.25">
      <c r="A893">
        <v>1</v>
      </c>
      <c r="B893" t="s">
        <v>847</v>
      </c>
      <c r="C893">
        <v>28</v>
      </c>
      <c r="D893" t="str">
        <f>VLOOKUP(A893,npiportfolio!$A$1:$B$100,2,FALSE)</f>
        <v>no Interventions</v>
      </c>
      <c r="E893" s="7">
        <f ca="1">VLOOKUP($A893,npiportfolio!$A$1:$I$100,4,FALSE)*RAND()*10</f>
        <v>0</v>
      </c>
      <c r="F893" s="7">
        <f ca="1">VLOOKUP($A893,npiportfolio!$A$1:$I$100,4,FALSE)*RAND()*10</f>
        <v>0</v>
      </c>
      <c r="G893" s="7">
        <f ca="1">VLOOKUP($A893,npiportfolio!$A$1:$I$100,4,FALSE)*RAND()*10</f>
        <v>0</v>
      </c>
    </row>
    <row r="894" spans="1:7" x14ac:dyDescent="0.25">
      <c r="A894">
        <v>2</v>
      </c>
      <c r="B894" t="s">
        <v>847</v>
      </c>
      <c r="C894">
        <v>28</v>
      </c>
      <c r="D894" t="str">
        <f>VLOOKUP(A894,npiportfolio!$A$1:$B$100,2,FALSE)</f>
        <v>schools closing</v>
      </c>
      <c r="E894" s="7">
        <f ca="1">VLOOKUP($A894,npiportfolio!$A$1:$I$100,4,FALSE)*RAND()*10</f>
        <v>9.5821549296248953</v>
      </c>
      <c r="F894" s="7">
        <f ca="1">VLOOKUP($A894,npiportfolio!$A$1:$I$100,4,FALSE)*RAND()*10</f>
        <v>1.7192528710362609</v>
      </c>
      <c r="G894" s="7">
        <f ca="1">VLOOKUP($A894,npiportfolio!$A$1:$I$100,4,FALSE)*RAND()*10</f>
        <v>3.3729534351167914</v>
      </c>
    </row>
    <row r="895" spans="1:7" x14ac:dyDescent="0.25">
      <c r="A895">
        <v>3</v>
      </c>
      <c r="B895" t="s">
        <v>847</v>
      </c>
      <c r="C895">
        <v>28</v>
      </c>
      <c r="D895" t="str">
        <f>VLOOKUP(A895,npiportfolio!$A$1:$B$100,2,FALSE)</f>
        <v>schools, bar/restaurants closed</v>
      </c>
      <c r="E895" s="7">
        <f ca="1">VLOOKUP($A895,npiportfolio!$A$1:$I$100,4,FALSE)*RAND()*10</f>
        <v>9.1456151366505338</v>
      </c>
      <c r="F895" s="7">
        <f ca="1">VLOOKUP($A895,npiportfolio!$A$1:$I$100,4,FALSE)*RAND()*10</f>
        <v>13.139886988829574</v>
      </c>
      <c r="G895" s="7">
        <f ca="1">VLOOKUP($A895,npiportfolio!$A$1:$I$100,4,FALSE)*RAND()*10</f>
        <v>8.1705707615328791</v>
      </c>
    </row>
    <row r="896" spans="1:7" x14ac:dyDescent="0.25">
      <c r="A896">
        <v>4</v>
      </c>
      <c r="B896" t="s">
        <v>847</v>
      </c>
      <c r="C896">
        <v>28</v>
      </c>
      <c r="D896" t="str">
        <f>VLOOKUP(A896,npiportfolio!$A$1:$B$100,2,FALSE)</f>
        <v>schools, bar/restaurants, non essential businesses closed</v>
      </c>
      <c r="E896" s="7">
        <f ca="1">VLOOKUP($A896,npiportfolio!$A$1:$I$100,4,FALSE)*RAND()*10</f>
        <v>1.6392954328491038</v>
      </c>
      <c r="F896" s="7">
        <f ca="1">VLOOKUP($A896,npiportfolio!$A$1:$I$100,4,FALSE)*RAND()*10</f>
        <v>24.623148954808507</v>
      </c>
      <c r="G896" s="7">
        <f ca="1">VLOOKUP($A896,npiportfolio!$A$1:$I$100,4,FALSE)*RAND()*10</f>
        <v>16.41124342135322</v>
      </c>
    </row>
    <row r="897" spans="1:7" x14ac:dyDescent="0.25">
      <c r="A897">
        <v>5</v>
      </c>
      <c r="B897" t="s">
        <v>847</v>
      </c>
      <c r="C897">
        <v>28</v>
      </c>
      <c r="D897" t="str">
        <f>VLOOKUP(A897,npiportfolio!$A$1:$B$100,2,FALSE)</f>
        <v>schools, bar/restaurants, non essential businesses closed, quarantine for most vulnerable</v>
      </c>
      <c r="E897" s="7">
        <f ca="1">VLOOKUP($A897,npiportfolio!$A$1:$I$100,4,FALSE)*RAND()*10</f>
        <v>5.8046853632570228</v>
      </c>
      <c r="F897" s="7">
        <f ca="1">VLOOKUP($A897,npiportfolio!$A$1:$I$100,4,FALSE)*RAND()*10</f>
        <v>12.560086639702357</v>
      </c>
      <c r="G897" s="7">
        <f ca="1">VLOOKUP($A897,npiportfolio!$A$1:$I$100,4,FALSE)*RAND()*10</f>
        <v>13.672967046890715</v>
      </c>
    </row>
    <row r="898" spans="1:7" x14ac:dyDescent="0.25">
      <c r="A898">
        <v>6</v>
      </c>
      <c r="B898" t="s">
        <v>847</v>
      </c>
      <c r="C898">
        <v>28</v>
      </c>
      <c r="D898" t="str">
        <f>VLOOKUP(A898,npiportfolio!$A$1:$B$100,2,FALSE)</f>
        <v>schools, bar/restaurants, non essential businesses closed, quarantine for all</v>
      </c>
      <c r="E898" s="7">
        <f ca="1">VLOOKUP($A898,npiportfolio!$A$1:$I$100,4,FALSE)*RAND()*10</f>
        <v>26.309022171025646</v>
      </c>
      <c r="F898" s="7">
        <f ca="1">VLOOKUP($A898,npiportfolio!$A$1:$I$100,4,FALSE)*RAND()*10</f>
        <v>3.038673791194868</v>
      </c>
      <c r="G898" s="7">
        <f ca="1">VLOOKUP($A898,npiportfolio!$A$1:$I$100,4,FALSE)*RAND()*10</f>
        <v>28.092295493904555</v>
      </c>
    </row>
    <row r="899" spans="1:7" x14ac:dyDescent="0.25">
      <c r="A899">
        <v>7</v>
      </c>
      <c r="B899" t="s">
        <v>847</v>
      </c>
      <c r="C899">
        <v>28</v>
      </c>
      <c r="D899" t="str">
        <f>VLOOKUP(A899,npiportfolio!$A$1:$B$100,2,FALSE)</f>
        <v>new normal after schools closing</v>
      </c>
      <c r="E899" s="7">
        <f ca="1">VLOOKUP($A899,npiportfolio!$A$1:$I$100,4,FALSE)*RAND()*10</f>
        <v>3.3215461307050642</v>
      </c>
      <c r="F899" s="7">
        <f ca="1">VLOOKUP($A899,npiportfolio!$A$1:$I$100,4,FALSE)*RAND()*10</f>
        <v>3.3241935157222438</v>
      </c>
      <c r="G899" s="7">
        <f ca="1">VLOOKUP($A899,npiportfolio!$A$1:$I$100,4,FALSE)*RAND()*10</f>
        <v>3.5775511424279625</v>
      </c>
    </row>
    <row r="900" spans="1:7" x14ac:dyDescent="0.25">
      <c r="A900">
        <v>8</v>
      </c>
      <c r="B900" t="s">
        <v>847</v>
      </c>
      <c r="C900">
        <v>28</v>
      </c>
      <c r="D900" t="str">
        <f>VLOOKUP(A900,npiportfolio!$A$1:$B$100,2,FALSE)</f>
        <v>new normal after schools, bar/restaurants closed</v>
      </c>
      <c r="E900" s="7">
        <f ca="1">VLOOKUP($A900,npiportfolio!$A$1:$I$100,4,FALSE)*RAND()*10</f>
        <v>16.169931840684377</v>
      </c>
      <c r="F900" s="7">
        <f ca="1">VLOOKUP($A900,npiportfolio!$A$1:$I$100,4,FALSE)*RAND()*10</f>
        <v>1.6367948302386393</v>
      </c>
      <c r="G900" s="7">
        <f ca="1">VLOOKUP($A900,npiportfolio!$A$1:$I$100,4,FALSE)*RAND()*10</f>
        <v>3.7757385606337102</v>
      </c>
    </row>
    <row r="901" spans="1:7" x14ac:dyDescent="0.25">
      <c r="A901">
        <v>9</v>
      </c>
      <c r="B901" t="s">
        <v>847</v>
      </c>
      <c r="C901">
        <v>28</v>
      </c>
      <c r="D901" t="str">
        <f>VLOOKUP(A901,npiportfolio!$A$1:$B$100,2,FALSE)</f>
        <v>new normal after schools, bar/restaurants, non essential businesses closed</v>
      </c>
      <c r="E901" s="7">
        <f ca="1">VLOOKUP($A901,npiportfolio!$A$1:$I$100,4,FALSE)*RAND()*10</f>
        <v>21.372546897991278</v>
      </c>
      <c r="F901" s="7">
        <f ca="1">VLOOKUP($A901,npiportfolio!$A$1:$I$100,4,FALSE)*RAND()*10</f>
        <v>26.01358742473878</v>
      </c>
      <c r="G901" s="7">
        <f ca="1">VLOOKUP($A901,npiportfolio!$A$1:$I$100,4,FALSE)*RAND()*10</f>
        <v>26.770315816350951</v>
      </c>
    </row>
    <row r="902" spans="1:7" x14ac:dyDescent="0.25">
      <c r="A902">
        <v>10</v>
      </c>
      <c r="B902" t="s">
        <v>847</v>
      </c>
      <c r="C902">
        <v>28</v>
      </c>
      <c r="D902" t="str">
        <f>VLOOKUP(A902,npiportfolio!$A$1:$B$100,2,FALSE)</f>
        <v>new normal after schools, bar/restaurants, non essential businesses closed, quarantine for most vulnerable</v>
      </c>
      <c r="E902" s="7">
        <f ca="1">VLOOKUP($A902,npiportfolio!$A$1:$I$100,4,FALSE)*RAND()*10</f>
        <v>26.729164930237836</v>
      </c>
      <c r="F902" s="7">
        <f ca="1">VLOOKUP($A902,npiportfolio!$A$1:$I$100,4,FALSE)*RAND()*10</f>
        <v>32.020410822617578</v>
      </c>
      <c r="G902" s="7">
        <f ca="1">VLOOKUP($A902,npiportfolio!$A$1:$I$100,4,FALSE)*RAND()*10</f>
        <v>9.4793526591632791</v>
      </c>
    </row>
    <row r="903" spans="1:7" x14ac:dyDescent="0.25">
      <c r="A903">
        <v>11</v>
      </c>
      <c r="B903" t="s">
        <v>847</v>
      </c>
      <c r="C903">
        <v>28</v>
      </c>
      <c r="D903" t="str">
        <f>VLOOKUP(A903,npiportfolio!$A$1:$B$100,2,FALSE)</f>
        <v>new normal after schools, bar/restaurants, non essential businesses closed, quarantine for all</v>
      </c>
      <c r="E903" s="7">
        <f ca="1">VLOOKUP($A903,npiportfolio!$A$1:$I$100,4,FALSE)*RAND()*10</f>
        <v>15.271321876850552</v>
      </c>
      <c r="F903" s="7">
        <f ca="1">VLOOKUP($A903,npiportfolio!$A$1:$I$100,4,FALSE)*RAND()*10</f>
        <v>1.8520907286046218</v>
      </c>
      <c r="G903" s="7">
        <f ca="1">VLOOKUP($A903,npiportfolio!$A$1:$I$100,4,FALSE)*RAND()*10</f>
        <v>43.581755492079061</v>
      </c>
    </row>
    <row r="904" spans="1:7" x14ac:dyDescent="0.25">
      <c r="A904">
        <v>1</v>
      </c>
      <c r="B904" t="s">
        <v>848</v>
      </c>
      <c r="C904">
        <v>28</v>
      </c>
      <c r="D904" t="str">
        <f>VLOOKUP(A904,npiportfolio!$A$1:$B$100,2,FALSE)</f>
        <v>no Interventions</v>
      </c>
      <c r="E904" s="7">
        <f ca="1">VLOOKUP($A904,npiportfolio!$A$1:$I$100,4,FALSE)*RAND()*10</f>
        <v>0</v>
      </c>
      <c r="F904" s="7">
        <f ca="1">VLOOKUP($A904,npiportfolio!$A$1:$I$100,4,FALSE)*RAND()*10</f>
        <v>0</v>
      </c>
      <c r="G904" s="7">
        <f ca="1">VLOOKUP($A904,npiportfolio!$A$1:$I$100,4,FALSE)*RAND()*10</f>
        <v>0</v>
      </c>
    </row>
    <row r="905" spans="1:7" x14ac:dyDescent="0.25">
      <c r="A905">
        <v>2</v>
      </c>
      <c r="B905" t="s">
        <v>848</v>
      </c>
      <c r="C905">
        <v>28</v>
      </c>
      <c r="D905" t="str">
        <f>VLOOKUP(A905,npiportfolio!$A$1:$B$100,2,FALSE)</f>
        <v>schools closing</v>
      </c>
      <c r="E905" s="7">
        <f ca="1">VLOOKUP($A905,npiportfolio!$A$1:$I$100,4,FALSE)*RAND()*10</f>
        <v>7.4485225212125359</v>
      </c>
      <c r="F905" s="7">
        <f ca="1">VLOOKUP($A905,npiportfolio!$A$1:$I$100,4,FALSE)*RAND()*10</f>
        <v>3.8104214502289544</v>
      </c>
      <c r="G905" s="7">
        <f ca="1">VLOOKUP($A905,npiportfolio!$A$1:$I$100,4,FALSE)*RAND()*10</f>
        <v>6.2619110753589631</v>
      </c>
    </row>
    <row r="906" spans="1:7" x14ac:dyDescent="0.25">
      <c r="A906">
        <v>3</v>
      </c>
      <c r="B906" t="s">
        <v>848</v>
      </c>
      <c r="C906">
        <v>28</v>
      </c>
      <c r="D906" t="str">
        <f>VLOOKUP(A906,npiportfolio!$A$1:$B$100,2,FALSE)</f>
        <v>schools, bar/restaurants closed</v>
      </c>
      <c r="E906" s="7">
        <f ca="1">VLOOKUP($A906,npiportfolio!$A$1:$I$100,4,FALSE)*RAND()*10</f>
        <v>8.4357879073990851</v>
      </c>
      <c r="F906" s="7">
        <f ca="1">VLOOKUP($A906,npiportfolio!$A$1:$I$100,4,FALSE)*RAND()*10</f>
        <v>13.016916544515148</v>
      </c>
      <c r="G906" s="7">
        <f ca="1">VLOOKUP($A906,npiportfolio!$A$1:$I$100,4,FALSE)*RAND()*10</f>
        <v>15.263958295409296</v>
      </c>
    </row>
    <row r="907" spans="1:7" x14ac:dyDescent="0.25">
      <c r="A907">
        <v>4</v>
      </c>
      <c r="B907" t="s">
        <v>848</v>
      </c>
      <c r="C907">
        <v>28</v>
      </c>
      <c r="D907" t="str">
        <f>VLOOKUP(A907,npiportfolio!$A$1:$B$100,2,FALSE)</f>
        <v>schools, bar/restaurants, non essential businesses closed</v>
      </c>
      <c r="E907" s="7">
        <f ca="1">VLOOKUP($A907,npiportfolio!$A$1:$I$100,4,FALSE)*RAND()*10</f>
        <v>13.772249064938965</v>
      </c>
      <c r="F907" s="7">
        <f ca="1">VLOOKUP($A907,npiportfolio!$A$1:$I$100,4,FALSE)*RAND()*10</f>
        <v>12.076083592839273</v>
      </c>
      <c r="G907" s="7">
        <f ca="1">VLOOKUP($A907,npiportfolio!$A$1:$I$100,4,FALSE)*RAND()*10</f>
        <v>3.7441205214267095</v>
      </c>
    </row>
    <row r="908" spans="1:7" x14ac:dyDescent="0.25">
      <c r="A908">
        <v>5</v>
      </c>
      <c r="B908" t="s">
        <v>848</v>
      </c>
      <c r="C908">
        <v>28</v>
      </c>
      <c r="D908" t="str">
        <f>VLOOKUP(A908,npiportfolio!$A$1:$B$100,2,FALSE)</f>
        <v>schools, bar/restaurants, non essential businesses closed, quarantine for most vulnerable</v>
      </c>
      <c r="E908" s="7">
        <f ca="1">VLOOKUP($A908,npiportfolio!$A$1:$I$100,4,FALSE)*RAND()*10</f>
        <v>33.519886291635515</v>
      </c>
      <c r="F908" s="7">
        <f ca="1">VLOOKUP($A908,npiportfolio!$A$1:$I$100,4,FALSE)*RAND()*10</f>
        <v>18.057799381150357</v>
      </c>
      <c r="G908" s="7">
        <f ca="1">VLOOKUP($A908,npiportfolio!$A$1:$I$100,4,FALSE)*RAND()*10</f>
        <v>22.711935893623519</v>
      </c>
    </row>
    <row r="909" spans="1:7" x14ac:dyDescent="0.25">
      <c r="A909">
        <v>6</v>
      </c>
      <c r="B909" t="s">
        <v>848</v>
      </c>
      <c r="C909">
        <v>28</v>
      </c>
      <c r="D909" t="str">
        <f>VLOOKUP(A909,npiportfolio!$A$1:$B$100,2,FALSE)</f>
        <v>schools, bar/restaurants, non essential businesses closed, quarantine for all</v>
      </c>
      <c r="E909" s="7">
        <f ca="1">VLOOKUP($A909,npiportfolio!$A$1:$I$100,4,FALSE)*RAND()*10</f>
        <v>46.003154682872953</v>
      </c>
      <c r="F909" s="7">
        <f ca="1">VLOOKUP($A909,npiportfolio!$A$1:$I$100,4,FALSE)*RAND()*10</f>
        <v>24.594879448936879</v>
      </c>
      <c r="G909" s="7">
        <f ca="1">VLOOKUP($A909,npiportfolio!$A$1:$I$100,4,FALSE)*RAND()*10</f>
        <v>2.2698282370607172</v>
      </c>
    </row>
    <row r="910" spans="1:7" x14ac:dyDescent="0.25">
      <c r="A910">
        <v>7</v>
      </c>
      <c r="B910" t="s">
        <v>848</v>
      </c>
      <c r="C910">
        <v>28</v>
      </c>
      <c r="D910" t="str">
        <f>VLOOKUP(A910,npiportfolio!$A$1:$B$100,2,FALSE)</f>
        <v>new normal after schools closing</v>
      </c>
      <c r="E910" s="7">
        <f ca="1">VLOOKUP($A910,npiportfolio!$A$1:$I$100,4,FALSE)*RAND()*10</f>
        <v>9.97371703648599</v>
      </c>
      <c r="F910" s="7">
        <f ca="1">VLOOKUP($A910,npiportfolio!$A$1:$I$100,4,FALSE)*RAND()*10</f>
        <v>9.1717070851451616</v>
      </c>
      <c r="G910" s="7">
        <f ca="1">VLOOKUP($A910,npiportfolio!$A$1:$I$100,4,FALSE)*RAND()*10</f>
        <v>5.9532259613926151</v>
      </c>
    </row>
    <row r="911" spans="1:7" x14ac:dyDescent="0.25">
      <c r="A911">
        <v>8</v>
      </c>
      <c r="B911" t="s">
        <v>848</v>
      </c>
      <c r="C911">
        <v>28</v>
      </c>
      <c r="D911" t="str">
        <f>VLOOKUP(A911,npiportfolio!$A$1:$B$100,2,FALSE)</f>
        <v>new normal after schools, bar/restaurants closed</v>
      </c>
      <c r="E911" s="7">
        <f ca="1">VLOOKUP($A911,npiportfolio!$A$1:$I$100,4,FALSE)*RAND()*10</f>
        <v>13.409221962526281</v>
      </c>
      <c r="F911" s="7">
        <f ca="1">VLOOKUP($A911,npiportfolio!$A$1:$I$100,4,FALSE)*RAND()*10</f>
        <v>8.9600045819783034</v>
      </c>
      <c r="G911" s="7">
        <f ca="1">VLOOKUP($A911,npiportfolio!$A$1:$I$100,4,FALSE)*RAND()*10</f>
        <v>2.2880587156542331</v>
      </c>
    </row>
    <row r="912" spans="1:7" x14ac:dyDescent="0.25">
      <c r="A912">
        <v>9</v>
      </c>
      <c r="B912" t="s">
        <v>848</v>
      </c>
      <c r="C912">
        <v>28</v>
      </c>
      <c r="D912" t="str">
        <f>VLOOKUP(A912,npiportfolio!$A$1:$B$100,2,FALSE)</f>
        <v>new normal after schools, bar/restaurants, non essential businesses closed</v>
      </c>
      <c r="E912" s="7">
        <f ca="1">VLOOKUP($A912,npiportfolio!$A$1:$I$100,4,FALSE)*RAND()*10</f>
        <v>1.3671496533017136</v>
      </c>
      <c r="F912" s="7">
        <f ca="1">VLOOKUP($A912,npiportfolio!$A$1:$I$100,4,FALSE)*RAND()*10</f>
        <v>8.2338176398049914</v>
      </c>
      <c r="G912" s="7">
        <f ca="1">VLOOKUP($A912,npiportfolio!$A$1:$I$100,4,FALSE)*RAND()*10</f>
        <v>8.8879517939003954</v>
      </c>
    </row>
    <row r="913" spans="1:7" x14ac:dyDescent="0.25">
      <c r="A913">
        <v>10</v>
      </c>
      <c r="B913" t="s">
        <v>848</v>
      </c>
      <c r="C913">
        <v>28</v>
      </c>
      <c r="D913" t="str">
        <f>VLOOKUP(A913,npiportfolio!$A$1:$B$100,2,FALSE)</f>
        <v>new normal after schools, bar/restaurants, non essential businesses closed, quarantine for most vulnerable</v>
      </c>
      <c r="E913" s="7">
        <f ca="1">VLOOKUP($A913,npiportfolio!$A$1:$I$100,4,FALSE)*RAND()*10</f>
        <v>21.616359760042418</v>
      </c>
      <c r="F913" s="7">
        <f ca="1">VLOOKUP($A913,npiportfolio!$A$1:$I$100,4,FALSE)*RAND()*10</f>
        <v>18.077780859272046</v>
      </c>
      <c r="G913" s="7">
        <f ca="1">VLOOKUP($A913,npiportfolio!$A$1:$I$100,4,FALSE)*RAND()*10</f>
        <v>3.9636418066798029</v>
      </c>
    </row>
    <row r="914" spans="1:7" x14ac:dyDescent="0.25">
      <c r="A914">
        <v>11</v>
      </c>
      <c r="B914" t="s">
        <v>848</v>
      </c>
      <c r="C914">
        <v>28</v>
      </c>
      <c r="D914" t="str">
        <f>VLOOKUP(A914,npiportfolio!$A$1:$B$100,2,FALSE)</f>
        <v>new normal after schools, bar/restaurants, non essential businesses closed, quarantine for all</v>
      </c>
      <c r="E914" s="7">
        <f ca="1">VLOOKUP($A914,npiportfolio!$A$1:$I$100,4,FALSE)*RAND()*10</f>
        <v>26.356184954383238</v>
      </c>
      <c r="F914" s="7">
        <f ca="1">VLOOKUP($A914,npiportfolio!$A$1:$I$100,4,FALSE)*RAND()*10</f>
        <v>4.9560556202600576</v>
      </c>
      <c r="G914" s="7">
        <f ca="1">VLOOKUP($A914,npiportfolio!$A$1:$I$100,4,FALSE)*RAND()*10</f>
        <v>35.051790528593706</v>
      </c>
    </row>
    <row r="915" spans="1:7" x14ac:dyDescent="0.25">
      <c r="A915">
        <v>1</v>
      </c>
      <c r="B915" t="s">
        <v>849</v>
      </c>
      <c r="C915">
        <v>28</v>
      </c>
      <c r="D915" t="str">
        <f>VLOOKUP(A915,npiportfolio!$A$1:$B$100,2,FALSE)</f>
        <v>no Interventions</v>
      </c>
      <c r="E915" s="7">
        <f ca="1">VLOOKUP($A915,npiportfolio!$A$1:$I$100,4,FALSE)*RAND()*10</f>
        <v>0</v>
      </c>
      <c r="F915" s="7">
        <f ca="1">VLOOKUP($A915,npiportfolio!$A$1:$I$100,4,FALSE)*RAND()*10</f>
        <v>0</v>
      </c>
      <c r="G915" s="7">
        <f ca="1">VLOOKUP($A915,npiportfolio!$A$1:$I$100,4,FALSE)*RAND()*10</f>
        <v>0</v>
      </c>
    </row>
    <row r="916" spans="1:7" x14ac:dyDescent="0.25">
      <c r="A916">
        <v>2</v>
      </c>
      <c r="B916" t="s">
        <v>849</v>
      </c>
      <c r="C916">
        <v>28</v>
      </c>
      <c r="D916" t="str">
        <f>VLOOKUP(A916,npiportfolio!$A$1:$B$100,2,FALSE)</f>
        <v>schools closing</v>
      </c>
      <c r="E916" s="7">
        <f ca="1">VLOOKUP($A916,npiportfolio!$A$1:$I$100,4,FALSE)*RAND()*10</f>
        <v>3.9636888944561468</v>
      </c>
      <c r="F916" s="7">
        <f ca="1">VLOOKUP($A916,npiportfolio!$A$1:$I$100,4,FALSE)*RAND()*10</f>
        <v>5.0539878685506299</v>
      </c>
      <c r="G916" s="7">
        <f ca="1">VLOOKUP($A916,npiportfolio!$A$1:$I$100,4,FALSE)*RAND()*10</f>
        <v>2.7051638874333728</v>
      </c>
    </row>
    <row r="917" spans="1:7" x14ac:dyDescent="0.25">
      <c r="A917">
        <v>3</v>
      </c>
      <c r="B917" t="s">
        <v>849</v>
      </c>
      <c r="C917">
        <v>28</v>
      </c>
      <c r="D917" t="str">
        <f>VLOOKUP(A917,npiportfolio!$A$1:$B$100,2,FALSE)</f>
        <v>schools, bar/restaurants closed</v>
      </c>
      <c r="E917" s="7">
        <f ca="1">VLOOKUP($A917,npiportfolio!$A$1:$I$100,4,FALSE)*RAND()*10</f>
        <v>7.8299573320183535</v>
      </c>
      <c r="F917" s="7">
        <f ca="1">VLOOKUP($A917,npiportfolio!$A$1:$I$100,4,FALSE)*RAND()*10</f>
        <v>16.602909245721897</v>
      </c>
      <c r="G917" s="7">
        <f ca="1">VLOOKUP($A917,npiportfolio!$A$1:$I$100,4,FALSE)*RAND()*10</f>
        <v>2.2935241631148129</v>
      </c>
    </row>
    <row r="918" spans="1:7" x14ac:dyDescent="0.25">
      <c r="A918">
        <v>4</v>
      </c>
      <c r="B918" t="s">
        <v>849</v>
      </c>
      <c r="C918">
        <v>28</v>
      </c>
      <c r="D918" t="str">
        <f>VLOOKUP(A918,npiportfolio!$A$1:$B$100,2,FALSE)</f>
        <v>schools, bar/restaurants, non essential businesses closed</v>
      </c>
      <c r="E918" s="7">
        <f ca="1">VLOOKUP($A918,npiportfolio!$A$1:$I$100,4,FALSE)*RAND()*10</f>
        <v>21.438619933748804</v>
      </c>
      <c r="F918" s="7">
        <f ca="1">VLOOKUP($A918,npiportfolio!$A$1:$I$100,4,FALSE)*RAND()*10</f>
        <v>1.4193935486976272</v>
      </c>
      <c r="G918" s="7">
        <f ca="1">VLOOKUP($A918,npiportfolio!$A$1:$I$100,4,FALSE)*RAND()*10</f>
        <v>18.756762910286763</v>
      </c>
    </row>
    <row r="919" spans="1:7" x14ac:dyDescent="0.25">
      <c r="A919">
        <v>5</v>
      </c>
      <c r="B919" t="s">
        <v>849</v>
      </c>
      <c r="C919">
        <v>28</v>
      </c>
      <c r="D919" t="str">
        <f>VLOOKUP(A919,npiportfolio!$A$1:$B$100,2,FALSE)</f>
        <v>schools, bar/restaurants, non essential businesses closed, quarantine for most vulnerable</v>
      </c>
      <c r="E919" s="7">
        <f ca="1">VLOOKUP($A919,npiportfolio!$A$1:$I$100,4,FALSE)*RAND()*10</f>
        <v>34.966451677765178</v>
      </c>
      <c r="F919" s="7">
        <f ca="1">VLOOKUP($A919,npiportfolio!$A$1:$I$100,4,FALSE)*RAND()*10</f>
        <v>35.921584296947429</v>
      </c>
      <c r="G919" s="7">
        <f ca="1">VLOOKUP($A919,npiportfolio!$A$1:$I$100,4,FALSE)*RAND()*10</f>
        <v>22.087054039055868</v>
      </c>
    </row>
    <row r="920" spans="1:7" x14ac:dyDescent="0.25">
      <c r="A920">
        <v>6</v>
      </c>
      <c r="B920" t="s">
        <v>849</v>
      </c>
      <c r="C920">
        <v>28</v>
      </c>
      <c r="D920" t="str">
        <f>VLOOKUP(A920,npiportfolio!$A$1:$B$100,2,FALSE)</f>
        <v>schools, bar/restaurants, non essential businesses closed, quarantine for all</v>
      </c>
      <c r="E920" s="7">
        <f ca="1">VLOOKUP($A920,npiportfolio!$A$1:$I$100,4,FALSE)*RAND()*10</f>
        <v>22.018486324493452</v>
      </c>
      <c r="F920" s="7">
        <f ca="1">VLOOKUP($A920,npiportfolio!$A$1:$I$100,4,FALSE)*RAND()*10</f>
        <v>41.578310959636582</v>
      </c>
      <c r="G920" s="7">
        <f ca="1">VLOOKUP($A920,npiportfolio!$A$1:$I$100,4,FALSE)*RAND()*10</f>
        <v>3.8107018600685496</v>
      </c>
    </row>
    <row r="921" spans="1:7" x14ac:dyDescent="0.25">
      <c r="A921">
        <v>7</v>
      </c>
      <c r="B921" t="s">
        <v>849</v>
      </c>
      <c r="C921">
        <v>28</v>
      </c>
      <c r="D921" t="str">
        <f>VLOOKUP(A921,npiportfolio!$A$1:$B$100,2,FALSE)</f>
        <v>new normal after schools closing</v>
      </c>
      <c r="E921" s="7">
        <f ca="1">VLOOKUP($A921,npiportfolio!$A$1:$I$100,4,FALSE)*RAND()*10</f>
        <v>7.955756471611525</v>
      </c>
      <c r="F921" s="7">
        <f ca="1">VLOOKUP($A921,npiportfolio!$A$1:$I$100,4,FALSE)*RAND()*10</f>
        <v>7.4466562688373452</v>
      </c>
      <c r="G921" s="7">
        <f ca="1">VLOOKUP($A921,npiportfolio!$A$1:$I$100,4,FALSE)*RAND()*10</f>
        <v>2.7210266400364516</v>
      </c>
    </row>
    <row r="922" spans="1:7" x14ac:dyDescent="0.25">
      <c r="A922">
        <v>8</v>
      </c>
      <c r="B922" t="s">
        <v>849</v>
      </c>
      <c r="C922">
        <v>28</v>
      </c>
      <c r="D922" t="str">
        <f>VLOOKUP(A922,npiportfolio!$A$1:$B$100,2,FALSE)</f>
        <v>new normal after schools, bar/restaurants closed</v>
      </c>
      <c r="E922" s="7">
        <f ca="1">VLOOKUP($A922,npiportfolio!$A$1:$I$100,4,FALSE)*RAND()*10</f>
        <v>6.3966391933357736</v>
      </c>
      <c r="F922" s="7">
        <f ca="1">VLOOKUP($A922,npiportfolio!$A$1:$I$100,4,FALSE)*RAND()*10</f>
        <v>2.1542941763860313</v>
      </c>
      <c r="G922" s="7">
        <f ca="1">VLOOKUP($A922,npiportfolio!$A$1:$I$100,4,FALSE)*RAND()*10</f>
        <v>4.3319162362968893</v>
      </c>
    </row>
    <row r="923" spans="1:7" x14ac:dyDescent="0.25">
      <c r="A923">
        <v>9</v>
      </c>
      <c r="B923" t="s">
        <v>849</v>
      </c>
      <c r="C923">
        <v>28</v>
      </c>
      <c r="D923" t="str">
        <f>VLOOKUP(A923,npiportfolio!$A$1:$B$100,2,FALSE)</f>
        <v>new normal after schools, bar/restaurants, non essential businesses closed</v>
      </c>
      <c r="E923" s="7">
        <f ca="1">VLOOKUP($A923,npiportfolio!$A$1:$I$100,4,FALSE)*RAND()*10</f>
        <v>29.329386442173533</v>
      </c>
      <c r="F923" s="7">
        <f ca="1">VLOOKUP($A923,npiportfolio!$A$1:$I$100,4,FALSE)*RAND()*10</f>
        <v>29.021670448802762</v>
      </c>
      <c r="G923" s="7">
        <f ca="1">VLOOKUP($A923,npiportfolio!$A$1:$I$100,4,FALSE)*RAND()*10</f>
        <v>17.614498149850505</v>
      </c>
    </row>
    <row r="924" spans="1:7" x14ac:dyDescent="0.25">
      <c r="A924">
        <v>10</v>
      </c>
      <c r="B924" t="s">
        <v>849</v>
      </c>
      <c r="C924">
        <v>28</v>
      </c>
      <c r="D924" t="str">
        <f>VLOOKUP(A924,npiportfolio!$A$1:$B$100,2,FALSE)</f>
        <v>new normal after schools, bar/restaurants, non essential businesses closed, quarantine for most vulnerable</v>
      </c>
      <c r="E924" s="7">
        <f ca="1">VLOOKUP($A924,npiportfolio!$A$1:$I$100,4,FALSE)*RAND()*10</f>
        <v>14.693341051803355</v>
      </c>
      <c r="F924" s="7">
        <f ca="1">VLOOKUP($A924,npiportfolio!$A$1:$I$100,4,FALSE)*RAND()*10</f>
        <v>15.127207692127481</v>
      </c>
      <c r="G924" s="7">
        <f ca="1">VLOOKUP($A924,npiportfolio!$A$1:$I$100,4,FALSE)*RAND()*10</f>
        <v>23.934329864131652</v>
      </c>
    </row>
    <row r="925" spans="1:7" x14ac:dyDescent="0.25">
      <c r="A925">
        <v>11</v>
      </c>
      <c r="B925" t="s">
        <v>849</v>
      </c>
      <c r="C925">
        <v>28</v>
      </c>
      <c r="D925" t="str">
        <f>VLOOKUP(A925,npiportfolio!$A$1:$B$100,2,FALSE)</f>
        <v>new normal after schools, bar/restaurants, non essential businesses closed, quarantine for all</v>
      </c>
      <c r="E925" s="7">
        <f ca="1">VLOOKUP($A925,npiportfolio!$A$1:$I$100,4,FALSE)*RAND()*10</f>
        <v>39.840930373130242</v>
      </c>
      <c r="F925" s="7">
        <f ca="1">VLOOKUP($A925,npiportfolio!$A$1:$I$100,4,FALSE)*RAND()*10</f>
        <v>41.184929936952528</v>
      </c>
      <c r="G925" s="7">
        <f ca="1">VLOOKUP($A925,npiportfolio!$A$1:$I$100,4,FALSE)*RAND()*10</f>
        <v>2.5875600152593603</v>
      </c>
    </row>
    <row r="926" spans="1:7" x14ac:dyDescent="0.25">
      <c r="A926">
        <v>1</v>
      </c>
      <c r="B926" t="s">
        <v>847</v>
      </c>
      <c r="C926">
        <v>29</v>
      </c>
      <c r="D926" t="str">
        <f>VLOOKUP(A926,npiportfolio!$A$1:$B$100,2,FALSE)</f>
        <v>no Interventions</v>
      </c>
      <c r="E926" s="7">
        <f ca="1">VLOOKUP($A926,npiportfolio!$A$1:$I$100,4,FALSE)*RAND()*10</f>
        <v>0</v>
      </c>
      <c r="F926" s="7">
        <f ca="1">VLOOKUP($A926,npiportfolio!$A$1:$I$100,4,FALSE)*RAND()*10</f>
        <v>0</v>
      </c>
      <c r="G926" s="7">
        <f ca="1">VLOOKUP($A926,npiportfolio!$A$1:$I$100,4,FALSE)*RAND()*10</f>
        <v>0</v>
      </c>
    </row>
    <row r="927" spans="1:7" x14ac:dyDescent="0.25">
      <c r="A927">
        <v>2</v>
      </c>
      <c r="B927" t="s">
        <v>847</v>
      </c>
      <c r="C927">
        <v>29</v>
      </c>
      <c r="D927" t="str">
        <f>VLOOKUP(A927,npiportfolio!$A$1:$B$100,2,FALSE)</f>
        <v>schools closing</v>
      </c>
      <c r="E927" s="7">
        <f ca="1">VLOOKUP($A927,npiportfolio!$A$1:$I$100,4,FALSE)*RAND()*10</f>
        <v>5.8017140881231777</v>
      </c>
      <c r="F927" s="7">
        <f ca="1">VLOOKUP($A927,npiportfolio!$A$1:$I$100,4,FALSE)*RAND()*10</f>
        <v>4.1376360954271707</v>
      </c>
      <c r="G927" s="7">
        <f ca="1">VLOOKUP($A927,npiportfolio!$A$1:$I$100,4,FALSE)*RAND()*10</f>
        <v>4.0666801894203983</v>
      </c>
    </row>
    <row r="928" spans="1:7" x14ac:dyDescent="0.25">
      <c r="A928">
        <v>3</v>
      </c>
      <c r="B928" t="s">
        <v>847</v>
      </c>
      <c r="C928">
        <v>29</v>
      </c>
      <c r="D928" t="str">
        <f>VLOOKUP(A928,npiportfolio!$A$1:$B$100,2,FALSE)</f>
        <v>schools, bar/restaurants closed</v>
      </c>
      <c r="E928" s="7">
        <f ca="1">VLOOKUP($A928,npiportfolio!$A$1:$I$100,4,FALSE)*RAND()*10</f>
        <v>8.8089991988973182</v>
      </c>
      <c r="F928" s="7">
        <f ca="1">VLOOKUP($A928,npiportfolio!$A$1:$I$100,4,FALSE)*RAND()*10</f>
        <v>1.029852464612937</v>
      </c>
      <c r="G928" s="7">
        <f ca="1">VLOOKUP($A928,npiportfolio!$A$1:$I$100,4,FALSE)*RAND()*10</f>
        <v>19.119263371791543</v>
      </c>
    </row>
    <row r="929" spans="1:7" x14ac:dyDescent="0.25">
      <c r="A929">
        <v>4</v>
      </c>
      <c r="B929" t="s">
        <v>847</v>
      </c>
      <c r="C929">
        <v>29</v>
      </c>
      <c r="D929" t="str">
        <f>VLOOKUP(A929,npiportfolio!$A$1:$B$100,2,FALSE)</f>
        <v>schools, bar/restaurants, non essential businesses closed</v>
      </c>
      <c r="E929" s="7">
        <f ca="1">VLOOKUP($A929,npiportfolio!$A$1:$I$100,4,FALSE)*RAND()*10</f>
        <v>23.458706507868214</v>
      </c>
      <c r="F929" s="7">
        <f ca="1">VLOOKUP($A929,npiportfolio!$A$1:$I$100,4,FALSE)*RAND()*10</f>
        <v>1.3756315737144154</v>
      </c>
      <c r="G929" s="7">
        <f ca="1">VLOOKUP($A929,npiportfolio!$A$1:$I$100,4,FALSE)*RAND()*10</f>
        <v>11.386137427916992</v>
      </c>
    </row>
    <row r="930" spans="1:7" x14ac:dyDescent="0.25">
      <c r="A930">
        <v>5</v>
      </c>
      <c r="B930" t="s">
        <v>847</v>
      </c>
      <c r="C930">
        <v>29</v>
      </c>
      <c r="D930" t="str">
        <f>VLOOKUP(A930,npiportfolio!$A$1:$B$100,2,FALSE)</f>
        <v>schools, bar/restaurants, non essential businesses closed, quarantine for most vulnerable</v>
      </c>
      <c r="E930" s="7">
        <f ca="1">VLOOKUP($A930,npiportfolio!$A$1:$I$100,4,FALSE)*RAND()*10</f>
        <v>22.540680446485517</v>
      </c>
      <c r="F930" s="7">
        <f ca="1">VLOOKUP($A930,npiportfolio!$A$1:$I$100,4,FALSE)*RAND()*10</f>
        <v>11.321218276426226</v>
      </c>
      <c r="G930" s="7">
        <f ca="1">VLOOKUP($A930,npiportfolio!$A$1:$I$100,4,FALSE)*RAND()*10</f>
        <v>16.776900706461014</v>
      </c>
    </row>
    <row r="931" spans="1:7" x14ac:dyDescent="0.25">
      <c r="A931">
        <v>6</v>
      </c>
      <c r="B931" t="s">
        <v>847</v>
      </c>
      <c r="C931">
        <v>29</v>
      </c>
      <c r="D931" t="str">
        <f>VLOOKUP(A931,npiportfolio!$A$1:$B$100,2,FALSE)</f>
        <v>schools, bar/restaurants, non essential businesses closed, quarantine for all</v>
      </c>
      <c r="E931" s="7">
        <f ca="1">VLOOKUP($A931,npiportfolio!$A$1:$I$100,4,FALSE)*RAND()*10</f>
        <v>30.555339635650842</v>
      </c>
      <c r="F931" s="7">
        <f ca="1">VLOOKUP($A931,npiportfolio!$A$1:$I$100,4,FALSE)*RAND()*10</f>
        <v>40.197848248716937</v>
      </c>
      <c r="G931" s="7">
        <f ca="1">VLOOKUP($A931,npiportfolio!$A$1:$I$100,4,FALSE)*RAND()*10</f>
        <v>45.720052036852799</v>
      </c>
    </row>
    <row r="932" spans="1:7" x14ac:dyDescent="0.25">
      <c r="A932">
        <v>7</v>
      </c>
      <c r="B932" t="s">
        <v>847</v>
      </c>
      <c r="C932">
        <v>29</v>
      </c>
      <c r="D932" t="str">
        <f>VLOOKUP(A932,npiportfolio!$A$1:$B$100,2,FALSE)</f>
        <v>new normal after schools closing</v>
      </c>
      <c r="E932" s="7">
        <f ca="1">VLOOKUP($A932,npiportfolio!$A$1:$I$100,4,FALSE)*RAND()*10</f>
        <v>0.35850726248393139</v>
      </c>
      <c r="F932" s="7">
        <f ca="1">VLOOKUP($A932,npiportfolio!$A$1:$I$100,4,FALSE)*RAND()*10</f>
        <v>1.6174396359768917</v>
      </c>
      <c r="G932" s="7">
        <f ca="1">VLOOKUP($A932,npiportfolio!$A$1:$I$100,4,FALSE)*RAND()*10</f>
        <v>4.0032001874527374</v>
      </c>
    </row>
    <row r="933" spans="1:7" x14ac:dyDescent="0.25">
      <c r="A933">
        <v>8</v>
      </c>
      <c r="B933" t="s">
        <v>847</v>
      </c>
      <c r="C933">
        <v>29</v>
      </c>
      <c r="D933" t="str">
        <f>VLOOKUP(A933,npiportfolio!$A$1:$B$100,2,FALSE)</f>
        <v>new normal after schools, bar/restaurants closed</v>
      </c>
      <c r="E933" s="7">
        <f ca="1">VLOOKUP($A933,npiportfolio!$A$1:$I$100,4,FALSE)*RAND()*10</f>
        <v>14.894121882469172</v>
      </c>
      <c r="F933" s="7">
        <f ca="1">VLOOKUP($A933,npiportfolio!$A$1:$I$100,4,FALSE)*RAND()*10</f>
        <v>10.493057854983219</v>
      </c>
      <c r="G933" s="7">
        <f ca="1">VLOOKUP($A933,npiportfolio!$A$1:$I$100,4,FALSE)*RAND()*10</f>
        <v>2.6670622753421269</v>
      </c>
    </row>
    <row r="934" spans="1:7" x14ac:dyDescent="0.25">
      <c r="A934">
        <v>9</v>
      </c>
      <c r="B934" t="s">
        <v>847</v>
      </c>
      <c r="C934">
        <v>29</v>
      </c>
      <c r="D934" t="str">
        <f>VLOOKUP(A934,npiportfolio!$A$1:$B$100,2,FALSE)</f>
        <v>new normal after schools, bar/restaurants, non essential businesses closed</v>
      </c>
      <c r="E934" s="7">
        <f ca="1">VLOOKUP($A934,npiportfolio!$A$1:$I$100,4,FALSE)*RAND()*10</f>
        <v>17.17738626871688</v>
      </c>
      <c r="F934" s="7">
        <f ca="1">VLOOKUP($A934,npiportfolio!$A$1:$I$100,4,FALSE)*RAND()*10</f>
        <v>23.175722633411514</v>
      </c>
      <c r="G934" s="7">
        <f ca="1">VLOOKUP($A934,npiportfolio!$A$1:$I$100,4,FALSE)*RAND()*10</f>
        <v>7.222510706627169</v>
      </c>
    </row>
    <row r="935" spans="1:7" x14ac:dyDescent="0.25">
      <c r="A935">
        <v>10</v>
      </c>
      <c r="B935" t="s">
        <v>847</v>
      </c>
      <c r="C935">
        <v>29</v>
      </c>
      <c r="D935" t="str">
        <f>VLOOKUP(A935,npiportfolio!$A$1:$B$100,2,FALSE)</f>
        <v>new normal after schools, bar/restaurants, non essential businesses closed, quarantine for most vulnerable</v>
      </c>
      <c r="E935" s="7">
        <f ca="1">VLOOKUP($A935,npiportfolio!$A$1:$I$100,4,FALSE)*RAND()*10</f>
        <v>8.3883764684287918</v>
      </c>
      <c r="F935" s="7">
        <f ca="1">VLOOKUP($A935,npiportfolio!$A$1:$I$100,4,FALSE)*RAND()*10</f>
        <v>29.694963962605804</v>
      </c>
      <c r="G935" s="7">
        <f ca="1">VLOOKUP($A935,npiportfolio!$A$1:$I$100,4,FALSE)*RAND()*10</f>
        <v>10.287049072615035</v>
      </c>
    </row>
    <row r="936" spans="1:7" x14ac:dyDescent="0.25">
      <c r="A936">
        <v>11</v>
      </c>
      <c r="B936" t="s">
        <v>847</v>
      </c>
      <c r="C936">
        <v>29</v>
      </c>
      <c r="D936" t="str">
        <f>VLOOKUP(A936,npiportfolio!$A$1:$B$100,2,FALSE)</f>
        <v>new normal after schools, bar/restaurants, non essential businesses closed, quarantine for all</v>
      </c>
      <c r="E936" s="7">
        <f ca="1">VLOOKUP($A936,npiportfolio!$A$1:$I$100,4,FALSE)*RAND()*10</f>
        <v>12.579504902605787</v>
      </c>
      <c r="F936" s="7">
        <f ca="1">VLOOKUP($A936,npiportfolio!$A$1:$I$100,4,FALSE)*RAND()*10</f>
        <v>3.0292700336984222</v>
      </c>
      <c r="G936" s="7">
        <f ca="1">VLOOKUP($A936,npiportfolio!$A$1:$I$100,4,FALSE)*RAND()*10</f>
        <v>2.5734861763388128</v>
      </c>
    </row>
    <row r="937" spans="1:7" x14ac:dyDescent="0.25">
      <c r="A937">
        <v>1</v>
      </c>
      <c r="B937" t="s">
        <v>848</v>
      </c>
      <c r="C937">
        <v>29</v>
      </c>
      <c r="D937" t="str">
        <f>VLOOKUP(A937,npiportfolio!$A$1:$B$100,2,FALSE)</f>
        <v>no Interventions</v>
      </c>
      <c r="E937" s="7">
        <f ca="1">VLOOKUP($A937,npiportfolio!$A$1:$I$100,4,FALSE)*RAND()*10</f>
        <v>0</v>
      </c>
      <c r="F937" s="7">
        <f ca="1">VLOOKUP($A937,npiportfolio!$A$1:$I$100,4,FALSE)*RAND()*10</f>
        <v>0</v>
      </c>
      <c r="G937" s="7">
        <f ca="1">VLOOKUP($A937,npiportfolio!$A$1:$I$100,4,FALSE)*RAND()*10</f>
        <v>0</v>
      </c>
    </row>
    <row r="938" spans="1:7" x14ac:dyDescent="0.25">
      <c r="A938">
        <v>2</v>
      </c>
      <c r="B938" t="s">
        <v>848</v>
      </c>
      <c r="C938">
        <v>29</v>
      </c>
      <c r="D938" t="str">
        <f>VLOOKUP(A938,npiportfolio!$A$1:$B$100,2,FALSE)</f>
        <v>schools closing</v>
      </c>
      <c r="E938" s="7">
        <f ca="1">VLOOKUP($A938,npiportfolio!$A$1:$I$100,4,FALSE)*RAND()*10</f>
        <v>7.4838380204580846</v>
      </c>
      <c r="F938" s="7">
        <f ca="1">VLOOKUP($A938,npiportfolio!$A$1:$I$100,4,FALSE)*RAND()*10</f>
        <v>5.4634254753982869</v>
      </c>
      <c r="G938" s="7">
        <f ca="1">VLOOKUP($A938,npiportfolio!$A$1:$I$100,4,FALSE)*RAND()*10</f>
        <v>7.4371530801221555</v>
      </c>
    </row>
    <row r="939" spans="1:7" x14ac:dyDescent="0.25">
      <c r="A939">
        <v>3</v>
      </c>
      <c r="B939" t="s">
        <v>848</v>
      </c>
      <c r="C939">
        <v>29</v>
      </c>
      <c r="D939" t="str">
        <f>VLOOKUP(A939,npiportfolio!$A$1:$B$100,2,FALSE)</f>
        <v>schools, bar/restaurants closed</v>
      </c>
      <c r="E939" s="7">
        <f ca="1">VLOOKUP($A939,npiportfolio!$A$1:$I$100,4,FALSE)*RAND()*10</f>
        <v>9.8192274567596378</v>
      </c>
      <c r="F939" s="7">
        <f ca="1">VLOOKUP($A939,npiportfolio!$A$1:$I$100,4,FALSE)*RAND()*10</f>
        <v>10.555157558830979</v>
      </c>
      <c r="G939" s="7">
        <f ca="1">VLOOKUP($A939,npiportfolio!$A$1:$I$100,4,FALSE)*RAND()*10</f>
        <v>11.549587943117903</v>
      </c>
    </row>
    <row r="940" spans="1:7" x14ac:dyDescent="0.25">
      <c r="A940">
        <v>4</v>
      </c>
      <c r="B940" t="s">
        <v>848</v>
      </c>
      <c r="C940">
        <v>29</v>
      </c>
      <c r="D940" t="str">
        <f>VLOOKUP(A940,npiportfolio!$A$1:$B$100,2,FALSE)</f>
        <v>schools, bar/restaurants, non essential businesses closed</v>
      </c>
      <c r="E940" s="7">
        <f ca="1">VLOOKUP($A940,npiportfolio!$A$1:$I$100,4,FALSE)*RAND()*10</f>
        <v>18.56896408003691</v>
      </c>
      <c r="F940" s="7">
        <f ca="1">VLOOKUP($A940,npiportfolio!$A$1:$I$100,4,FALSE)*RAND()*10</f>
        <v>11.227652156212727</v>
      </c>
      <c r="G940" s="7">
        <f ca="1">VLOOKUP($A940,npiportfolio!$A$1:$I$100,4,FALSE)*RAND()*10</f>
        <v>15.461235073164151</v>
      </c>
    </row>
    <row r="941" spans="1:7" x14ac:dyDescent="0.25">
      <c r="A941">
        <v>5</v>
      </c>
      <c r="B941" t="s">
        <v>848</v>
      </c>
      <c r="C941">
        <v>29</v>
      </c>
      <c r="D941" t="str">
        <f>VLOOKUP(A941,npiportfolio!$A$1:$B$100,2,FALSE)</f>
        <v>schools, bar/restaurants, non essential businesses closed, quarantine for most vulnerable</v>
      </c>
      <c r="E941" s="7">
        <f ca="1">VLOOKUP($A941,npiportfolio!$A$1:$I$100,4,FALSE)*RAND()*10</f>
        <v>38.948707453371284</v>
      </c>
      <c r="F941" s="7">
        <f ca="1">VLOOKUP($A941,npiportfolio!$A$1:$I$100,4,FALSE)*RAND()*10</f>
        <v>19.993378243367495</v>
      </c>
      <c r="G941" s="7">
        <f ca="1">VLOOKUP($A941,npiportfolio!$A$1:$I$100,4,FALSE)*RAND()*10</f>
        <v>31.825797867322461</v>
      </c>
    </row>
    <row r="942" spans="1:7" x14ac:dyDescent="0.25">
      <c r="A942">
        <v>6</v>
      </c>
      <c r="B942" t="s">
        <v>848</v>
      </c>
      <c r="C942">
        <v>29</v>
      </c>
      <c r="D942" t="str">
        <f>VLOOKUP(A942,npiportfolio!$A$1:$B$100,2,FALSE)</f>
        <v>schools, bar/restaurants, non essential businesses closed, quarantine for all</v>
      </c>
      <c r="E942" s="7">
        <f ca="1">VLOOKUP($A942,npiportfolio!$A$1:$I$100,4,FALSE)*RAND()*10</f>
        <v>9.1735352828867462</v>
      </c>
      <c r="F942" s="7">
        <f ca="1">VLOOKUP($A942,npiportfolio!$A$1:$I$100,4,FALSE)*RAND()*10</f>
        <v>31.786768525373663</v>
      </c>
      <c r="G942" s="7">
        <f ca="1">VLOOKUP($A942,npiportfolio!$A$1:$I$100,4,FALSE)*RAND()*10</f>
        <v>29.768602480098455</v>
      </c>
    </row>
    <row r="943" spans="1:7" x14ac:dyDescent="0.25">
      <c r="A943">
        <v>7</v>
      </c>
      <c r="B943" t="s">
        <v>848</v>
      </c>
      <c r="C943">
        <v>29</v>
      </c>
      <c r="D943" t="str">
        <f>VLOOKUP(A943,npiportfolio!$A$1:$B$100,2,FALSE)</f>
        <v>new normal after schools closing</v>
      </c>
      <c r="E943" s="7">
        <f ca="1">VLOOKUP($A943,npiportfolio!$A$1:$I$100,4,FALSE)*RAND()*10</f>
        <v>1.136296521181972</v>
      </c>
      <c r="F943" s="7">
        <f ca="1">VLOOKUP($A943,npiportfolio!$A$1:$I$100,4,FALSE)*RAND()*10</f>
        <v>8.0209400774152506</v>
      </c>
      <c r="G943" s="7">
        <f ca="1">VLOOKUP($A943,npiportfolio!$A$1:$I$100,4,FALSE)*RAND()*10</f>
        <v>0.9037802586840693</v>
      </c>
    </row>
    <row r="944" spans="1:7" x14ac:dyDescent="0.25">
      <c r="A944">
        <v>8</v>
      </c>
      <c r="B944" t="s">
        <v>848</v>
      </c>
      <c r="C944">
        <v>29</v>
      </c>
      <c r="D944" t="str">
        <f>VLOOKUP(A944,npiportfolio!$A$1:$B$100,2,FALSE)</f>
        <v>new normal after schools, bar/restaurants closed</v>
      </c>
      <c r="E944" s="7">
        <f ca="1">VLOOKUP($A944,npiportfolio!$A$1:$I$100,4,FALSE)*RAND()*10</f>
        <v>16.361100351518626</v>
      </c>
      <c r="F944" s="7">
        <f ca="1">VLOOKUP($A944,npiportfolio!$A$1:$I$100,4,FALSE)*RAND()*10</f>
        <v>6.8726620439290524</v>
      </c>
      <c r="G944" s="7">
        <f ca="1">VLOOKUP($A944,npiportfolio!$A$1:$I$100,4,FALSE)*RAND()*10</f>
        <v>19.187337927557358</v>
      </c>
    </row>
    <row r="945" spans="1:7" x14ac:dyDescent="0.25">
      <c r="A945">
        <v>9</v>
      </c>
      <c r="B945" t="s">
        <v>848</v>
      </c>
      <c r="C945">
        <v>29</v>
      </c>
      <c r="D945" t="str">
        <f>VLOOKUP(A945,npiportfolio!$A$1:$B$100,2,FALSE)</f>
        <v>new normal after schools, bar/restaurants, non essential businesses closed</v>
      </c>
      <c r="E945" s="7">
        <f ca="1">VLOOKUP($A945,npiportfolio!$A$1:$I$100,4,FALSE)*RAND()*10</f>
        <v>21.126191120370166</v>
      </c>
      <c r="F945" s="7">
        <f ca="1">VLOOKUP($A945,npiportfolio!$A$1:$I$100,4,FALSE)*RAND()*10</f>
        <v>11.751463362756096</v>
      </c>
      <c r="G945" s="7">
        <f ca="1">VLOOKUP($A945,npiportfolio!$A$1:$I$100,4,FALSE)*RAND()*10</f>
        <v>20.410859457792515</v>
      </c>
    </row>
    <row r="946" spans="1:7" x14ac:dyDescent="0.25">
      <c r="A946">
        <v>10</v>
      </c>
      <c r="B946" t="s">
        <v>848</v>
      </c>
      <c r="C946">
        <v>29</v>
      </c>
      <c r="D946" t="str">
        <f>VLOOKUP(A946,npiportfolio!$A$1:$B$100,2,FALSE)</f>
        <v>new normal after schools, bar/restaurants, non essential businesses closed, quarantine for most vulnerable</v>
      </c>
      <c r="E946" s="7">
        <f ca="1">VLOOKUP($A946,npiportfolio!$A$1:$I$100,4,FALSE)*RAND()*10</f>
        <v>9.707408220388638</v>
      </c>
      <c r="F946" s="7">
        <f ca="1">VLOOKUP($A946,npiportfolio!$A$1:$I$100,4,FALSE)*RAND()*10</f>
        <v>6.5247212455136339</v>
      </c>
      <c r="G946" s="7">
        <f ca="1">VLOOKUP($A946,npiportfolio!$A$1:$I$100,4,FALSE)*RAND()*10</f>
        <v>21.936445744563564</v>
      </c>
    </row>
    <row r="947" spans="1:7" x14ac:dyDescent="0.25">
      <c r="A947">
        <v>11</v>
      </c>
      <c r="B947" t="s">
        <v>848</v>
      </c>
      <c r="C947">
        <v>29</v>
      </c>
      <c r="D947" t="str">
        <f>VLOOKUP(A947,npiportfolio!$A$1:$B$100,2,FALSE)</f>
        <v>new normal after schools, bar/restaurants, non essential businesses closed, quarantine for all</v>
      </c>
      <c r="E947" s="7">
        <f ca="1">VLOOKUP($A947,npiportfolio!$A$1:$I$100,4,FALSE)*RAND()*10</f>
        <v>42.831083338744939</v>
      </c>
      <c r="F947" s="7">
        <f ca="1">VLOOKUP($A947,npiportfolio!$A$1:$I$100,4,FALSE)*RAND()*10</f>
        <v>42.665049583223286</v>
      </c>
      <c r="G947" s="7">
        <f ca="1">VLOOKUP($A947,npiportfolio!$A$1:$I$100,4,FALSE)*RAND()*10</f>
        <v>31.177813296706773</v>
      </c>
    </row>
    <row r="948" spans="1:7" x14ac:dyDescent="0.25">
      <c r="A948">
        <v>1</v>
      </c>
      <c r="B948" t="s">
        <v>849</v>
      </c>
      <c r="C948">
        <v>29</v>
      </c>
      <c r="D948" t="str">
        <f>VLOOKUP(A948,npiportfolio!$A$1:$B$100,2,FALSE)</f>
        <v>no Interventions</v>
      </c>
      <c r="E948" s="7">
        <f ca="1">VLOOKUP($A948,npiportfolio!$A$1:$I$100,4,FALSE)*RAND()*10</f>
        <v>0</v>
      </c>
      <c r="F948" s="7">
        <f ca="1">VLOOKUP($A948,npiportfolio!$A$1:$I$100,4,FALSE)*RAND()*10</f>
        <v>0</v>
      </c>
      <c r="G948" s="7">
        <f ca="1">VLOOKUP($A948,npiportfolio!$A$1:$I$100,4,FALSE)*RAND()*10</f>
        <v>0</v>
      </c>
    </row>
    <row r="949" spans="1:7" x14ac:dyDescent="0.25">
      <c r="A949">
        <v>2</v>
      </c>
      <c r="B949" t="s">
        <v>849</v>
      </c>
      <c r="C949">
        <v>29</v>
      </c>
      <c r="D949" t="str">
        <f>VLOOKUP(A949,npiportfolio!$A$1:$B$100,2,FALSE)</f>
        <v>schools closing</v>
      </c>
      <c r="E949" s="7">
        <f ca="1">VLOOKUP($A949,npiportfolio!$A$1:$I$100,4,FALSE)*RAND()*10</f>
        <v>4.8678841988247843</v>
      </c>
      <c r="F949" s="7">
        <f ca="1">VLOOKUP($A949,npiportfolio!$A$1:$I$100,4,FALSE)*RAND()*10</f>
        <v>3.33287038800934</v>
      </c>
      <c r="G949" s="7">
        <f ca="1">VLOOKUP($A949,npiportfolio!$A$1:$I$100,4,FALSE)*RAND()*10</f>
        <v>3.3835245339321918</v>
      </c>
    </row>
    <row r="950" spans="1:7" x14ac:dyDescent="0.25">
      <c r="A950">
        <v>3</v>
      </c>
      <c r="B950" t="s">
        <v>849</v>
      </c>
      <c r="C950">
        <v>29</v>
      </c>
      <c r="D950" t="str">
        <f>VLOOKUP(A950,npiportfolio!$A$1:$B$100,2,FALSE)</f>
        <v>schools, bar/restaurants closed</v>
      </c>
      <c r="E950" s="7">
        <f ca="1">VLOOKUP($A950,npiportfolio!$A$1:$I$100,4,FALSE)*RAND()*10</f>
        <v>11.163020060814182</v>
      </c>
      <c r="F950" s="7">
        <f ca="1">VLOOKUP($A950,npiportfolio!$A$1:$I$100,4,FALSE)*RAND()*10</f>
        <v>0.84374966026058207</v>
      </c>
      <c r="G950" s="7">
        <f ca="1">VLOOKUP($A950,npiportfolio!$A$1:$I$100,4,FALSE)*RAND()*10</f>
        <v>8.6106691795052388</v>
      </c>
    </row>
    <row r="951" spans="1:7" x14ac:dyDescent="0.25">
      <c r="A951">
        <v>4</v>
      </c>
      <c r="B951" t="s">
        <v>849</v>
      </c>
      <c r="C951">
        <v>29</v>
      </c>
      <c r="D951" t="str">
        <f>VLOOKUP(A951,npiportfolio!$A$1:$B$100,2,FALSE)</f>
        <v>schools, bar/restaurants, non essential businesses closed</v>
      </c>
      <c r="E951" s="7">
        <f ca="1">VLOOKUP($A951,npiportfolio!$A$1:$I$100,4,FALSE)*RAND()*10</f>
        <v>18.226657080399043</v>
      </c>
      <c r="F951" s="7">
        <f ca="1">VLOOKUP($A951,npiportfolio!$A$1:$I$100,4,FALSE)*RAND()*10</f>
        <v>26.180712552723637</v>
      </c>
      <c r="G951" s="7">
        <f ca="1">VLOOKUP($A951,npiportfolio!$A$1:$I$100,4,FALSE)*RAND()*10</f>
        <v>13.630301830020821</v>
      </c>
    </row>
    <row r="952" spans="1:7" x14ac:dyDescent="0.25">
      <c r="A952">
        <v>5</v>
      </c>
      <c r="B952" t="s">
        <v>849</v>
      </c>
      <c r="C952">
        <v>29</v>
      </c>
      <c r="D952" t="str">
        <f>VLOOKUP(A952,npiportfolio!$A$1:$B$100,2,FALSE)</f>
        <v>schools, bar/restaurants, non essential businesses closed, quarantine for most vulnerable</v>
      </c>
      <c r="E952" s="7">
        <f ca="1">VLOOKUP($A952,npiportfolio!$A$1:$I$100,4,FALSE)*RAND()*10</f>
        <v>34.175152283835359</v>
      </c>
      <c r="F952" s="7">
        <f ca="1">VLOOKUP($A952,npiportfolio!$A$1:$I$100,4,FALSE)*RAND()*10</f>
        <v>31.927446069003928</v>
      </c>
      <c r="G952" s="7">
        <f ca="1">VLOOKUP($A952,npiportfolio!$A$1:$I$100,4,FALSE)*RAND()*10</f>
        <v>9.1055788343455379</v>
      </c>
    </row>
    <row r="953" spans="1:7" x14ac:dyDescent="0.25">
      <c r="A953">
        <v>6</v>
      </c>
      <c r="B953" t="s">
        <v>849</v>
      </c>
      <c r="C953">
        <v>29</v>
      </c>
      <c r="D953" t="str">
        <f>VLOOKUP(A953,npiportfolio!$A$1:$B$100,2,FALSE)</f>
        <v>schools, bar/restaurants, non essential businesses closed, quarantine for all</v>
      </c>
      <c r="E953" s="7">
        <f ca="1">VLOOKUP($A953,npiportfolio!$A$1:$I$100,4,FALSE)*RAND()*10</f>
        <v>1.1583285408048927</v>
      </c>
      <c r="F953" s="7">
        <f ca="1">VLOOKUP($A953,npiportfolio!$A$1:$I$100,4,FALSE)*RAND()*10</f>
        <v>38.512857084482619</v>
      </c>
      <c r="G953" s="7">
        <f ca="1">VLOOKUP($A953,npiportfolio!$A$1:$I$100,4,FALSE)*RAND()*10</f>
        <v>7.5442293999228029</v>
      </c>
    </row>
    <row r="954" spans="1:7" x14ac:dyDescent="0.25">
      <c r="A954">
        <v>7</v>
      </c>
      <c r="B954" t="s">
        <v>849</v>
      </c>
      <c r="C954">
        <v>29</v>
      </c>
      <c r="D954" t="str">
        <f>VLOOKUP(A954,npiportfolio!$A$1:$B$100,2,FALSE)</f>
        <v>new normal after schools closing</v>
      </c>
      <c r="E954" s="7">
        <f ca="1">VLOOKUP($A954,npiportfolio!$A$1:$I$100,4,FALSE)*RAND()*10</f>
        <v>2.6684941041656574</v>
      </c>
      <c r="F954" s="7">
        <f ca="1">VLOOKUP($A954,npiportfolio!$A$1:$I$100,4,FALSE)*RAND()*10</f>
        <v>9.8994819407699293</v>
      </c>
      <c r="G954" s="7">
        <f ca="1">VLOOKUP($A954,npiportfolio!$A$1:$I$100,4,FALSE)*RAND()*10</f>
        <v>8.9176548409504157</v>
      </c>
    </row>
    <row r="955" spans="1:7" x14ac:dyDescent="0.25">
      <c r="A955">
        <v>8</v>
      </c>
      <c r="B955" t="s">
        <v>849</v>
      </c>
      <c r="C955">
        <v>29</v>
      </c>
      <c r="D955" t="str">
        <f>VLOOKUP(A955,npiportfolio!$A$1:$B$100,2,FALSE)</f>
        <v>new normal after schools, bar/restaurants closed</v>
      </c>
      <c r="E955" s="7">
        <f ca="1">VLOOKUP($A955,npiportfolio!$A$1:$I$100,4,FALSE)*RAND()*10</f>
        <v>8.6566483025104102</v>
      </c>
      <c r="F955" s="7">
        <f ca="1">VLOOKUP($A955,npiportfolio!$A$1:$I$100,4,FALSE)*RAND()*10</f>
        <v>6.2436171447928661</v>
      </c>
      <c r="G955" s="7">
        <f ca="1">VLOOKUP($A955,npiportfolio!$A$1:$I$100,4,FALSE)*RAND()*10</f>
        <v>19.65148706758907</v>
      </c>
    </row>
    <row r="956" spans="1:7" x14ac:dyDescent="0.25">
      <c r="A956">
        <v>9</v>
      </c>
      <c r="B956" t="s">
        <v>849</v>
      </c>
      <c r="C956">
        <v>29</v>
      </c>
      <c r="D956" t="str">
        <f>VLOOKUP(A956,npiportfolio!$A$1:$B$100,2,FALSE)</f>
        <v>new normal after schools, bar/restaurants, non essential businesses closed</v>
      </c>
      <c r="E956" s="7">
        <f ca="1">VLOOKUP($A956,npiportfolio!$A$1:$I$100,4,FALSE)*RAND()*10</f>
        <v>3.8823893366515403</v>
      </c>
      <c r="F956" s="7">
        <f ca="1">VLOOKUP($A956,npiportfolio!$A$1:$I$100,4,FALSE)*RAND()*10</f>
        <v>0.64173186173217656</v>
      </c>
      <c r="G956" s="7">
        <f ca="1">VLOOKUP($A956,npiportfolio!$A$1:$I$100,4,FALSE)*RAND()*10</f>
        <v>11.038403923062161</v>
      </c>
    </row>
    <row r="957" spans="1:7" x14ac:dyDescent="0.25">
      <c r="A957">
        <v>10</v>
      </c>
      <c r="B957" t="s">
        <v>849</v>
      </c>
      <c r="C957">
        <v>29</v>
      </c>
      <c r="D957" t="str">
        <f>VLOOKUP(A957,npiportfolio!$A$1:$B$100,2,FALSE)</f>
        <v>new normal after schools, bar/restaurants, non essential businesses closed, quarantine for most vulnerable</v>
      </c>
      <c r="E957" s="7">
        <f ca="1">VLOOKUP($A957,npiportfolio!$A$1:$I$100,4,FALSE)*RAND()*10</f>
        <v>3.029151339482663</v>
      </c>
      <c r="F957" s="7">
        <f ca="1">VLOOKUP($A957,npiportfolio!$A$1:$I$100,4,FALSE)*RAND()*10</f>
        <v>11.952014385495037</v>
      </c>
      <c r="G957" s="7">
        <f ca="1">VLOOKUP($A957,npiportfolio!$A$1:$I$100,4,FALSE)*RAND()*10</f>
        <v>37.058922490059921</v>
      </c>
    </row>
    <row r="958" spans="1:7" x14ac:dyDescent="0.25">
      <c r="A958">
        <v>11</v>
      </c>
      <c r="B958" t="s">
        <v>849</v>
      </c>
      <c r="C958">
        <v>29</v>
      </c>
      <c r="D958" t="str">
        <f>VLOOKUP(A958,npiportfolio!$A$1:$B$100,2,FALSE)</f>
        <v>new normal after schools, bar/restaurants, non essential businesses closed, quarantine for all</v>
      </c>
      <c r="E958" s="7">
        <f ca="1">VLOOKUP($A958,npiportfolio!$A$1:$I$100,4,FALSE)*RAND()*10</f>
        <v>13.441988552166306</v>
      </c>
      <c r="F958" s="7">
        <f ca="1">VLOOKUP($A958,npiportfolio!$A$1:$I$100,4,FALSE)*RAND()*10</f>
        <v>47.404501207216541</v>
      </c>
      <c r="G958" s="7">
        <f ca="1">VLOOKUP($A958,npiportfolio!$A$1:$I$100,4,FALSE)*RAND()*10</f>
        <v>35.48854791669693</v>
      </c>
    </row>
    <row r="959" spans="1:7" x14ac:dyDescent="0.25">
      <c r="A959">
        <v>1</v>
      </c>
      <c r="B959" t="s">
        <v>847</v>
      </c>
      <c r="C959">
        <v>30</v>
      </c>
      <c r="D959" t="str">
        <f>VLOOKUP(A959,npiportfolio!$A$1:$B$100,2,FALSE)</f>
        <v>no Interventions</v>
      </c>
      <c r="E959" s="7">
        <f ca="1">VLOOKUP($A959,npiportfolio!$A$1:$I$100,4,FALSE)*RAND()*10</f>
        <v>0</v>
      </c>
      <c r="F959" s="7">
        <f ca="1">VLOOKUP($A959,npiportfolio!$A$1:$I$100,4,FALSE)*RAND()*10</f>
        <v>0</v>
      </c>
      <c r="G959" s="7">
        <f ca="1">VLOOKUP($A959,npiportfolio!$A$1:$I$100,4,FALSE)*RAND()*10</f>
        <v>0</v>
      </c>
    </row>
    <row r="960" spans="1:7" x14ac:dyDescent="0.25">
      <c r="A960">
        <v>2</v>
      </c>
      <c r="B960" t="s">
        <v>847</v>
      </c>
      <c r="C960">
        <v>30</v>
      </c>
      <c r="D960" t="str">
        <f>VLOOKUP(A960,npiportfolio!$A$1:$B$100,2,FALSE)</f>
        <v>schools closing</v>
      </c>
      <c r="E960" s="7">
        <f ca="1">VLOOKUP($A960,npiportfolio!$A$1:$I$100,4,FALSE)*RAND()*10</f>
        <v>2.1501772908061545</v>
      </c>
      <c r="F960" s="7">
        <f ca="1">VLOOKUP($A960,npiportfolio!$A$1:$I$100,4,FALSE)*RAND()*10</f>
        <v>1.1443353644584953</v>
      </c>
      <c r="G960" s="7">
        <f ca="1">VLOOKUP($A960,npiportfolio!$A$1:$I$100,4,FALSE)*RAND()*10</f>
        <v>2.5675674591816158</v>
      </c>
    </row>
    <row r="961" spans="1:7" x14ac:dyDescent="0.25">
      <c r="A961">
        <v>3</v>
      </c>
      <c r="B961" t="s">
        <v>847</v>
      </c>
      <c r="C961">
        <v>30</v>
      </c>
      <c r="D961" t="str">
        <f>VLOOKUP(A961,npiportfolio!$A$1:$B$100,2,FALSE)</f>
        <v>schools, bar/restaurants closed</v>
      </c>
      <c r="E961" s="7">
        <f ca="1">VLOOKUP($A961,npiportfolio!$A$1:$I$100,4,FALSE)*RAND()*10</f>
        <v>17.689061094635857</v>
      </c>
      <c r="F961" s="7">
        <f ca="1">VLOOKUP($A961,npiportfolio!$A$1:$I$100,4,FALSE)*RAND()*10</f>
        <v>17.88319935325918</v>
      </c>
      <c r="G961" s="7">
        <f ca="1">VLOOKUP($A961,npiportfolio!$A$1:$I$100,4,FALSE)*RAND()*10</f>
        <v>8.3604039472731966</v>
      </c>
    </row>
    <row r="962" spans="1:7" x14ac:dyDescent="0.25">
      <c r="A962">
        <v>4</v>
      </c>
      <c r="B962" t="s">
        <v>847</v>
      </c>
      <c r="C962">
        <v>30</v>
      </c>
      <c r="D962" t="str">
        <f>VLOOKUP(A962,npiportfolio!$A$1:$B$100,2,FALSE)</f>
        <v>schools, bar/restaurants, non essential businesses closed</v>
      </c>
      <c r="E962" s="7">
        <f ca="1">VLOOKUP($A962,npiportfolio!$A$1:$I$100,4,FALSE)*RAND()*10</f>
        <v>21.373250869495127</v>
      </c>
      <c r="F962" s="7">
        <f ca="1">VLOOKUP($A962,npiportfolio!$A$1:$I$100,4,FALSE)*RAND()*10</f>
        <v>17.569822817192957</v>
      </c>
      <c r="G962" s="7">
        <f ca="1">VLOOKUP($A962,npiportfolio!$A$1:$I$100,4,FALSE)*RAND()*10</f>
        <v>23.44390266309961</v>
      </c>
    </row>
    <row r="963" spans="1:7" x14ac:dyDescent="0.25">
      <c r="A963">
        <v>5</v>
      </c>
      <c r="B963" t="s">
        <v>847</v>
      </c>
      <c r="C963">
        <v>30</v>
      </c>
      <c r="D963" t="str">
        <f>VLOOKUP(A963,npiportfolio!$A$1:$B$100,2,FALSE)</f>
        <v>schools, bar/restaurants, non essential businesses closed, quarantine for most vulnerable</v>
      </c>
      <c r="E963" s="7">
        <f ca="1">VLOOKUP($A963,npiportfolio!$A$1:$I$100,4,FALSE)*RAND()*10</f>
        <v>32.561952134824303</v>
      </c>
      <c r="F963" s="7">
        <f ca="1">VLOOKUP($A963,npiportfolio!$A$1:$I$100,4,FALSE)*RAND()*10</f>
        <v>28.925792525333701</v>
      </c>
      <c r="G963" s="7">
        <f ca="1">VLOOKUP($A963,npiportfolio!$A$1:$I$100,4,FALSE)*RAND()*10</f>
        <v>38.307990394206136</v>
      </c>
    </row>
    <row r="964" spans="1:7" x14ac:dyDescent="0.25">
      <c r="A964">
        <v>6</v>
      </c>
      <c r="B964" t="s">
        <v>847</v>
      </c>
      <c r="C964">
        <v>30</v>
      </c>
      <c r="D964" t="str">
        <f>VLOOKUP(A964,npiportfolio!$A$1:$B$100,2,FALSE)</f>
        <v>schools, bar/restaurants, non essential businesses closed, quarantine for all</v>
      </c>
      <c r="E964" s="7">
        <f ca="1">VLOOKUP($A964,npiportfolio!$A$1:$I$100,4,FALSE)*RAND()*10</f>
        <v>13.196642552788802</v>
      </c>
      <c r="F964" s="7">
        <f ca="1">VLOOKUP($A964,npiportfolio!$A$1:$I$100,4,FALSE)*RAND()*10</f>
        <v>5.6645545787703586</v>
      </c>
      <c r="G964" s="7">
        <f ca="1">VLOOKUP($A964,npiportfolio!$A$1:$I$100,4,FALSE)*RAND()*10</f>
        <v>44.392714973641112</v>
      </c>
    </row>
    <row r="965" spans="1:7" x14ac:dyDescent="0.25">
      <c r="A965">
        <v>7</v>
      </c>
      <c r="B965" t="s">
        <v>847</v>
      </c>
      <c r="C965">
        <v>30</v>
      </c>
      <c r="D965" t="str">
        <f>VLOOKUP(A965,npiportfolio!$A$1:$B$100,2,FALSE)</f>
        <v>new normal after schools closing</v>
      </c>
      <c r="E965" s="7">
        <f ca="1">VLOOKUP($A965,npiportfolio!$A$1:$I$100,4,FALSE)*RAND()*10</f>
        <v>2.5430947326770257</v>
      </c>
      <c r="F965" s="7">
        <f ca="1">VLOOKUP($A965,npiportfolio!$A$1:$I$100,4,FALSE)*RAND()*10</f>
        <v>7.33379778291701</v>
      </c>
      <c r="G965" s="7">
        <f ca="1">VLOOKUP($A965,npiportfolio!$A$1:$I$100,4,FALSE)*RAND()*10</f>
        <v>8.4302964442039237</v>
      </c>
    </row>
    <row r="966" spans="1:7" x14ac:dyDescent="0.25">
      <c r="A966">
        <v>8</v>
      </c>
      <c r="B966" t="s">
        <v>847</v>
      </c>
      <c r="C966">
        <v>30</v>
      </c>
      <c r="D966" t="str">
        <f>VLOOKUP(A966,npiportfolio!$A$1:$B$100,2,FALSE)</f>
        <v>new normal after schools, bar/restaurants closed</v>
      </c>
      <c r="E966" s="7">
        <f ca="1">VLOOKUP($A966,npiportfolio!$A$1:$I$100,4,FALSE)*RAND()*10</f>
        <v>12.933898361082809</v>
      </c>
      <c r="F966" s="7">
        <f ca="1">VLOOKUP($A966,npiportfolio!$A$1:$I$100,4,FALSE)*RAND()*10</f>
        <v>17.920225647123768</v>
      </c>
      <c r="G966" s="7">
        <f ca="1">VLOOKUP($A966,npiportfolio!$A$1:$I$100,4,FALSE)*RAND()*10</f>
        <v>0.50100598377157413</v>
      </c>
    </row>
    <row r="967" spans="1:7" x14ac:dyDescent="0.25">
      <c r="A967">
        <v>9</v>
      </c>
      <c r="B967" t="s">
        <v>847</v>
      </c>
      <c r="C967">
        <v>30</v>
      </c>
      <c r="D967" t="str">
        <f>VLOOKUP(A967,npiportfolio!$A$1:$B$100,2,FALSE)</f>
        <v>new normal after schools, bar/restaurants, non essential businesses closed</v>
      </c>
      <c r="E967" s="7">
        <f ca="1">VLOOKUP($A967,npiportfolio!$A$1:$I$100,4,FALSE)*RAND()*10</f>
        <v>6.6714775965952535</v>
      </c>
      <c r="F967" s="7">
        <f ca="1">VLOOKUP($A967,npiportfolio!$A$1:$I$100,4,FALSE)*RAND()*10</f>
        <v>3.9691444371743168</v>
      </c>
      <c r="G967" s="7">
        <f ca="1">VLOOKUP($A967,npiportfolio!$A$1:$I$100,4,FALSE)*RAND()*10</f>
        <v>20.881978009584131</v>
      </c>
    </row>
    <row r="968" spans="1:7" x14ac:dyDescent="0.25">
      <c r="A968">
        <v>10</v>
      </c>
      <c r="B968" t="s">
        <v>847</v>
      </c>
      <c r="C968">
        <v>30</v>
      </c>
      <c r="D968" t="str">
        <f>VLOOKUP(A968,npiportfolio!$A$1:$B$100,2,FALSE)</f>
        <v>new normal after schools, bar/restaurants, non essential businesses closed, quarantine for most vulnerable</v>
      </c>
      <c r="E968" s="7">
        <f ca="1">VLOOKUP($A968,npiportfolio!$A$1:$I$100,4,FALSE)*RAND()*10</f>
        <v>26.360928645872587</v>
      </c>
      <c r="F968" s="7">
        <f ca="1">VLOOKUP($A968,npiportfolio!$A$1:$I$100,4,FALSE)*RAND()*10</f>
        <v>4.855749242931573</v>
      </c>
      <c r="G968" s="7">
        <f ca="1">VLOOKUP($A968,npiportfolio!$A$1:$I$100,4,FALSE)*RAND()*10</f>
        <v>38.812317265878718</v>
      </c>
    </row>
    <row r="969" spans="1:7" x14ac:dyDescent="0.25">
      <c r="A969">
        <v>11</v>
      </c>
      <c r="B969" t="s">
        <v>847</v>
      </c>
      <c r="C969">
        <v>30</v>
      </c>
      <c r="D969" t="str">
        <f>VLOOKUP(A969,npiportfolio!$A$1:$B$100,2,FALSE)</f>
        <v>new normal after schools, bar/restaurants, non essential businesses closed, quarantine for all</v>
      </c>
      <c r="E969" s="7">
        <f ca="1">VLOOKUP($A969,npiportfolio!$A$1:$I$100,4,FALSE)*RAND()*10</f>
        <v>24.888822911868324</v>
      </c>
      <c r="F969" s="7">
        <f ca="1">VLOOKUP($A969,npiportfolio!$A$1:$I$100,4,FALSE)*RAND()*10</f>
        <v>13.2685321948797</v>
      </c>
      <c r="G969" s="7">
        <f ca="1">VLOOKUP($A969,npiportfolio!$A$1:$I$100,4,FALSE)*RAND()*10</f>
        <v>21.064609334457526</v>
      </c>
    </row>
    <row r="970" spans="1:7" x14ac:dyDescent="0.25">
      <c r="A970">
        <v>1</v>
      </c>
      <c r="B970" t="s">
        <v>848</v>
      </c>
      <c r="C970">
        <v>30</v>
      </c>
      <c r="D970" t="str">
        <f>VLOOKUP(A970,npiportfolio!$A$1:$B$100,2,FALSE)</f>
        <v>no Interventions</v>
      </c>
      <c r="E970" s="7">
        <f ca="1">VLOOKUP($A970,npiportfolio!$A$1:$I$100,4,FALSE)*RAND()*10</f>
        <v>0</v>
      </c>
      <c r="F970" s="7">
        <f ca="1">VLOOKUP($A970,npiportfolio!$A$1:$I$100,4,FALSE)*RAND()*10</f>
        <v>0</v>
      </c>
      <c r="G970" s="7">
        <f ca="1">VLOOKUP($A970,npiportfolio!$A$1:$I$100,4,FALSE)*RAND()*10</f>
        <v>0</v>
      </c>
    </row>
    <row r="971" spans="1:7" x14ac:dyDescent="0.25">
      <c r="A971">
        <v>2</v>
      </c>
      <c r="B971" t="s">
        <v>848</v>
      </c>
      <c r="C971">
        <v>30</v>
      </c>
      <c r="D971" t="str">
        <f>VLOOKUP(A971,npiportfolio!$A$1:$B$100,2,FALSE)</f>
        <v>schools closing</v>
      </c>
      <c r="E971" s="7">
        <f ca="1">VLOOKUP($A971,npiportfolio!$A$1:$I$100,4,FALSE)*RAND()*10</f>
        <v>3.8645092703913511</v>
      </c>
      <c r="F971" s="7">
        <f ca="1">VLOOKUP($A971,npiportfolio!$A$1:$I$100,4,FALSE)*RAND()*10</f>
        <v>0.67368561327703858</v>
      </c>
      <c r="G971" s="7">
        <f ca="1">VLOOKUP($A971,npiportfolio!$A$1:$I$100,4,FALSE)*RAND()*10</f>
        <v>6.4478421517902573</v>
      </c>
    </row>
    <row r="972" spans="1:7" x14ac:dyDescent="0.25">
      <c r="A972">
        <v>3</v>
      </c>
      <c r="B972" t="s">
        <v>848</v>
      </c>
      <c r="C972">
        <v>30</v>
      </c>
      <c r="D972" t="str">
        <f>VLOOKUP(A972,npiportfolio!$A$1:$B$100,2,FALSE)</f>
        <v>schools, bar/restaurants closed</v>
      </c>
      <c r="E972" s="7">
        <f ca="1">VLOOKUP($A972,npiportfolio!$A$1:$I$100,4,FALSE)*RAND()*10</f>
        <v>0.36641049532836645</v>
      </c>
      <c r="F972" s="7">
        <f ca="1">VLOOKUP($A972,npiportfolio!$A$1:$I$100,4,FALSE)*RAND()*10</f>
        <v>18.652972351133663</v>
      </c>
      <c r="G972" s="7">
        <f ca="1">VLOOKUP($A972,npiportfolio!$A$1:$I$100,4,FALSE)*RAND()*10</f>
        <v>1.0826790406552966</v>
      </c>
    </row>
    <row r="973" spans="1:7" x14ac:dyDescent="0.25">
      <c r="A973">
        <v>4</v>
      </c>
      <c r="B973" t="s">
        <v>848</v>
      </c>
      <c r="C973">
        <v>30</v>
      </c>
      <c r="D973" t="str">
        <f>VLOOKUP(A973,npiportfolio!$A$1:$B$100,2,FALSE)</f>
        <v>schools, bar/restaurants, non essential businesses closed</v>
      </c>
      <c r="E973" s="7">
        <f ca="1">VLOOKUP($A973,npiportfolio!$A$1:$I$100,4,FALSE)*RAND()*10</f>
        <v>8.6889679538068503</v>
      </c>
      <c r="F973" s="7">
        <f ca="1">VLOOKUP($A973,npiportfolio!$A$1:$I$100,4,FALSE)*RAND()*10</f>
        <v>15.764681277650698</v>
      </c>
      <c r="G973" s="7">
        <f ca="1">VLOOKUP($A973,npiportfolio!$A$1:$I$100,4,FALSE)*RAND()*10</f>
        <v>0.28829576183883154</v>
      </c>
    </row>
    <row r="974" spans="1:7" x14ac:dyDescent="0.25">
      <c r="A974">
        <v>5</v>
      </c>
      <c r="B974" t="s">
        <v>848</v>
      </c>
      <c r="C974">
        <v>30</v>
      </c>
      <c r="D974" t="str">
        <f>VLOOKUP(A974,npiportfolio!$A$1:$B$100,2,FALSE)</f>
        <v>schools, bar/restaurants, non essential businesses closed, quarantine for most vulnerable</v>
      </c>
      <c r="E974" s="7">
        <f ca="1">VLOOKUP($A974,npiportfolio!$A$1:$I$100,4,FALSE)*RAND()*10</f>
        <v>7.6399045690881007</v>
      </c>
      <c r="F974" s="7">
        <f ca="1">VLOOKUP($A974,npiportfolio!$A$1:$I$100,4,FALSE)*RAND()*10</f>
        <v>29.776261066946631</v>
      </c>
      <c r="G974" s="7">
        <f ca="1">VLOOKUP($A974,npiportfolio!$A$1:$I$100,4,FALSE)*RAND()*10</f>
        <v>30.226522433323417</v>
      </c>
    </row>
    <row r="975" spans="1:7" x14ac:dyDescent="0.25">
      <c r="A975">
        <v>6</v>
      </c>
      <c r="B975" t="s">
        <v>848</v>
      </c>
      <c r="C975">
        <v>30</v>
      </c>
      <c r="D975" t="str">
        <f>VLOOKUP(A975,npiportfolio!$A$1:$B$100,2,FALSE)</f>
        <v>schools, bar/restaurants, non essential businesses closed, quarantine for all</v>
      </c>
      <c r="E975" s="7">
        <f ca="1">VLOOKUP($A975,npiportfolio!$A$1:$I$100,4,FALSE)*RAND()*10</f>
        <v>5.6877763092988198</v>
      </c>
      <c r="F975" s="7">
        <f ca="1">VLOOKUP($A975,npiportfolio!$A$1:$I$100,4,FALSE)*RAND()*10</f>
        <v>43.998444986168664</v>
      </c>
      <c r="G975" s="7">
        <f ca="1">VLOOKUP($A975,npiportfolio!$A$1:$I$100,4,FALSE)*RAND()*10</f>
        <v>36.70358926944224</v>
      </c>
    </row>
    <row r="976" spans="1:7" x14ac:dyDescent="0.25">
      <c r="A976">
        <v>7</v>
      </c>
      <c r="B976" t="s">
        <v>848</v>
      </c>
      <c r="C976">
        <v>30</v>
      </c>
      <c r="D976" t="str">
        <f>VLOOKUP(A976,npiportfolio!$A$1:$B$100,2,FALSE)</f>
        <v>new normal after schools closing</v>
      </c>
      <c r="E976" s="7">
        <f ca="1">VLOOKUP($A976,npiportfolio!$A$1:$I$100,4,FALSE)*RAND()*10</f>
        <v>3.9179492618722467</v>
      </c>
      <c r="F976" s="7">
        <f ca="1">VLOOKUP($A976,npiportfolio!$A$1:$I$100,4,FALSE)*RAND()*10</f>
        <v>0.74885858096199298</v>
      </c>
      <c r="G976" s="7">
        <f ca="1">VLOOKUP($A976,npiportfolio!$A$1:$I$100,4,FALSE)*RAND()*10</f>
        <v>8.0450865213644658</v>
      </c>
    </row>
    <row r="977" spans="1:7" x14ac:dyDescent="0.25">
      <c r="A977">
        <v>8</v>
      </c>
      <c r="B977" t="s">
        <v>848</v>
      </c>
      <c r="C977">
        <v>30</v>
      </c>
      <c r="D977" t="str">
        <f>VLOOKUP(A977,npiportfolio!$A$1:$B$100,2,FALSE)</f>
        <v>new normal after schools, bar/restaurants closed</v>
      </c>
      <c r="E977" s="7">
        <f ca="1">VLOOKUP($A977,npiportfolio!$A$1:$I$100,4,FALSE)*RAND()*10</f>
        <v>12.160988622906928</v>
      </c>
      <c r="F977" s="7">
        <f ca="1">VLOOKUP($A977,npiportfolio!$A$1:$I$100,4,FALSE)*RAND()*10</f>
        <v>16.720011702934492</v>
      </c>
      <c r="G977" s="7">
        <f ca="1">VLOOKUP($A977,npiportfolio!$A$1:$I$100,4,FALSE)*RAND()*10</f>
        <v>6.0052180876217776E-2</v>
      </c>
    </row>
    <row r="978" spans="1:7" x14ac:dyDescent="0.25">
      <c r="A978">
        <v>9</v>
      </c>
      <c r="B978" t="s">
        <v>848</v>
      </c>
      <c r="C978">
        <v>30</v>
      </c>
      <c r="D978" t="str">
        <f>VLOOKUP(A978,npiportfolio!$A$1:$B$100,2,FALSE)</f>
        <v>new normal after schools, bar/restaurants, non essential businesses closed</v>
      </c>
      <c r="E978" s="7">
        <f ca="1">VLOOKUP($A978,npiportfolio!$A$1:$I$100,4,FALSE)*RAND()*10</f>
        <v>8.3449475787854777</v>
      </c>
      <c r="F978" s="7">
        <f ca="1">VLOOKUP($A978,npiportfolio!$A$1:$I$100,4,FALSE)*RAND()*10</f>
        <v>5.2782240693922287</v>
      </c>
      <c r="G978" s="7">
        <f ca="1">VLOOKUP($A978,npiportfolio!$A$1:$I$100,4,FALSE)*RAND()*10</f>
        <v>25.516123959297261</v>
      </c>
    </row>
    <row r="979" spans="1:7" x14ac:dyDescent="0.25">
      <c r="A979">
        <v>10</v>
      </c>
      <c r="B979" t="s">
        <v>848</v>
      </c>
      <c r="C979">
        <v>30</v>
      </c>
      <c r="D979" t="str">
        <f>VLOOKUP(A979,npiportfolio!$A$1:$B$100,2,FALSE)</f>
        <v>new normal after schools, bar/restaurants, non essential businesses closed, quarantine for most vulnerable</v>
      </c>
      <c r="E979" s="7">
        <f ca="1">VLOOKUP($A979,npiportfolio!$A$1:$I$100,4,FALSE)*RAND()*10</f>
        <v>0.52606014747608398</v>
      </c>
      <c r="F979" s="7">
        <f ca="1">VLOOKUP($A979,npiportfolio!$A$1:$I$100,4,FALSE)*RAND()*10</f>
        <v>16.407072649620702</v>
      </c>
      <c r="G979" s="7">
        <f ca="1">VLOOKUP($A979,npiportfolio!$A$1:$I$100,4,FALSE)*RAND()*10</f>
        <v>32.745184005137801</v>
      </c>
    </row>
    <row r="980" spans="1:7" x14ac:dyDescent="0.25">
      <c r="A980">
        <v>11</v>
      </c>
      <c r="B980" t="s">
        <v>848</v>
      </c>
      <c r="C980">
        <v>30</v>
      </c>
      <c r="D980" t="str">
        <f>VLOOKUP(A980,npiportfolio!$A$1:$B$100,2,FALSE)</f>
        <v>new normal after schools, bar/restaurants, non essential businesses closed, quarantine for all</v>
      </c>
      <c r="E980" s="7">
        <f ca="1">VLOOKUP($A980,npiportfolio!$A$1:$I$100,4,FALSE)*RAND()*10</f>
        <v>24.482181521865126</v>
      </c>
      <c r="F980" s="7">
        <f ca="1">VLOOKUP($A980,npiportfolio!$A$1:$I$100,4,FALSE)*RAND()*10</f>
        <v>41.095337638171202</v>
      </c>
      <c r="G980" s="7">
        <f ca="1">VLOOKUP($A980,npiportfolio!$A$1:$I$100,4,FALSE)*RAND()*10</f>
        <v>7.139875655953615</v>
      </c>
    </row>
    <row r="981" spans="1:7" x14ac:dyDescent="0.25">
      <c r="A981">
        <v>1</v>
      </c>
      <c r="B981" t="s">
        <v>849</v>
      </c>
      <c r="C981">
        <v>30</v>
      </c>
      <c r="D981" t="str">
        <f>VLOOKUP(A981,npiportfolio!$A$1:$B$100,2,FALSE)</f>
        <v>no Interventions</v>
      </c>
      <c r="E981" s="7">
        <f ca="1">VLOOKUP($A981,npiportfolio!$A$1:$I$100,4,FALSE)*RAND()*10</f>
        <v>0</v>
      </c>
      <c r="F981" s="7">
        <f ca="1">VLOOKUP($A981,npiportfolio!$A$1:$I$100,4,FALSE)*RAND()*10</f>
        <v>0</v>
      </c>
      <c r="G981" s="7">
        <f ca="1">VLOOKUP($A981,npiportfolio!$A$1:$I$100,4,FALSE)*RAND()*10</f>
        <v>0</v>
      </c>
    </row>
    <row r="982" spans="1:7" x14ac:dyDescent="0.25">
      <c r="A982">
        <v>2</v>
      </c>
      <c r="B982" t="s">
        <v>849</v>
      </c>
      <c r="C982">
        <v>30</v>
      </c>
      <c r="D982" t="str">
        <f>VLOOKUP(A982,npiportfolio!$A$1:$B$100,2,FALSE)</f>
        <v>schools closing</v>
      </c>
      <c r="E982" s="7">
        <f ca="1">VLOOKUP($A982,npiportfolio!$A$1:$I$100,4,FALSE)*RAND()*10</f>
        <v>2.2896515877977528</v>
      </c>
      <c r="F982" s="7">
        <f ca="1">VLOOKUP($A982,npiportfolio!$A$1:$I$100,4,FALSE)*RAND()*10</f>
        <v>2.9654944258694194</v>
      </c>
      <c r="G982" s="7">
        <f ca="1">VLOOKUP($A982,npiportfolio!$A$1:$I$100,4,FALSE)*RAND()*10</f>
        <v>6.7617275276158226</v>
      </c>
    </row>
    <row r="983" spans="1:7" x14ac:dyDescent="0.25">
      <c r="A983">
        <v>3</v>
      </c>
      <c r="B983" t="s">
        <v>849</v>
      </c>
      <c r="C983">
        <v>30</v>
      </c>
      <c r="D983" t="str">
        <f>VLOOKUP(A983,npiportfolio!$A$1:$B$100,2,FALSE)</f>
        <v>schools, bar/restaurants closed</v>
      </c>
      <c r="E983" s="7">
        <f ca="1">VLOOKUP($A983,npiportfolio!$A$1:$I$100,4,FALSE)*RAND()*10</f>
        <v>8.271620044424159</v>
      </c>
      <c r="F983" s="7">
        <f ca="1">VLOOKUP($A983,npiportfolio!$A$1:$I$100,4,FALSE)*RAND()*10</f>
        <v>13.095677205072406</v>
      </c>
      <c r="G983" s="7">
        <f ca="1">VLOOKUP($A983,npiportfolio!$A$1:$I$100,4,FALSE)*RAND()*10</f>
        <v>17.227454543921937</v>
      </c>
    </row>
    <row r="984" spans="1:7" x14ac:dyDescent="0.25">
      <c r="A984">
        <v>4</v>
      </c>
      <c r="B984" t="s">
        <v>849</v>
      </c>
      <c r="C984">
        <v>30</v>
      </c>
      <c r="D984" t="str">
        <f>VLOOKUP(A984,npiportfolio!$A$1:$B$100,2,FALSE)</f>
        <v>schools, bar/restaurants, non essential businesses closed</v>
      </c>
      <c r="E984" s="7">
        <f ca="1">VLOOKUP($A984,npiportfolio!$A$1:$I$100,4,FALSE)*RAND()*10</f>
        <v>26.309601190589852</v>
      </c>
      <c r="F984" s="7">
        <f ca="1">VLOOKUP($A984,npiportfolio!$A$1:$I$100,4,FALSE)*RAND()*10</f>
        <v>16.112892522800919</v>
      </c>
      <c r="G984" s="7">
        <f ca="1">VLOOKUP($A984,npiportfolio!$A$1:$I$100,4,FALSE)*RAND()*10</f>
        <v>16.118166702410118</v>
      </c>
    </row>
    <row r="985" spans="1:7" x14ac:dyDescent="0.25">
      <c r="A985">
        <v>5</v>
      </c>
      <c r="B985" t="s">
        <v>849</v>
      </c>
      <c r="C985">
        <v>30</v>
      </c>
      <c r="D985" t="str">
        <f>VLOOKUP(A985,npiportfolio!$A$1:$B$100,2,FALSE)</f>
        <v>schools, bar/restaurants, non essential businesses closed, quarantine for most vulnerable</v>
      </c>
      <c r="E985" s="7">
        <f ca="1">VLOOKUP($A985,npiportfolio!$A$1:$I$100,4,FALSE)*RAND()*10</f>
        <v>17.012414918489192</v>
      </c>
      <c r="F985" s="7">
        <f ca="1">VLOOKUP($A985,npiportfolio!$A$1:$I$100,4,FALSE)*RAND()*10</f>
        <v>11.877310445136505</v>
      </c>
      <c r="G985" s="7">
        <f ca="1">VLOOKUP($A985,npiportfolio!$A$1:$I$100,4,FALSE)*RAND()*10</f>
        <v>21.956107896083235</v>
      </c>
    </row>
    <row r="986" spans="1:7" x14ac:dyDescent="0.25">
      <c r="A986">
        <v>6</v>
      </c>
      <c r="B986" t="s">
        <v>849</v>
      </c>
      <c r="C986">
        <v>30</v>
      </c>
      <c r="D986" t="str">
        <f>VLOOKUP(A986,npiportfolio!$A$1:$B$100,2,FALSE)</f>
        <v>schools, bar/restaurants, non essential businesses closed, quarantine for all</v>
      </c>
      <c r="E986" s="7">
        <f ca="1">VLOOKUP($A986,npiportfolio!$A$1:$I$100,4,FALSE)*RAND()*10</f>
        <v>22.592476455127407</v>
      </c>
      <c r="F986" s="7">
        <f ca="1">VLOOKUP($A986,npiportfolio!$A$1:$I$100,4,FALSE)*RAND()*10</f>
        <v>13.134486084879882</v>
      </c>
      <c r="G986" s="7">
        <f ca="1">VLOOKUP($A986,npiportfolio!$A$1:$I$100,4,FALSE)*RAND()*10</f>
        <v>49.769459827126511</v>
      </c>
    </row>
    <row r="987" spans="1:7" x14ac:dyDescent="0.25">
      <c r="A987">
        <v>7</v>
      </c>
      <c r="B987" t="s">
        <v>849</v>
      </c>
      <c r="C987">
        <v>30</v>
      </c>
      <c r="D987" t="str">
        <f>VLOOKUP(A987,npiportfolio!$A$1:$B$100,2,FALSE)</f>
        <v>new normal after schools closing</v>
      </c>
      <c r="E987" s="7">
        <f ca="1">VLOOKUP($A987,npiportfolio!$A$1:$I$100,4,FALSE)*RAND()*10</f>
        <v>9.4998476470908031</v>
      </c>
      <c r="F987" s="7">
        <f ca="1">VLOOKUP($A987,npiportfolio!$A$1:$I$100,4,FALSE)*RAND()*10</f>
        <v>8.4388462652231304</v>
      </c>
      <c r="G987" s="7">
        <f ca="1">VLOOKUP($A987,npiportfolio!$A$1:$I$100,4,FALSE)*RAND()*10</f>
        <v>0.49823872104780564</v>
      </c>
    </row>
    <row r="988" spans="1:7" x14ac:dyDescent="0.25">
      <c r="A988">
        <v>8</v>
      </c>
      <c r="B988" t="s">
        <v>849</v>
      </c>
      <c r="C988">
        <v>30</v>
      </c>
      <c r="D988" t="str">
        <f>VLOOKUP(A988,npiportfolio!$A$1:$B$100,2,FALSE)</f>
        <v>new normal after schools, bar/restaurants closed</v>
      </c>
      <c r="E988" s="7">
        <f ca="1">VLOOKUP($A988,npiportfolio!$A$1:$I$100,4,FALSE)*RAND()*10</f>
        <v>5.9554178592906615</v>
      </c>
      <c r="F988" s="7">
        <f ca="1">VLOOKUP($A988,npiportfolio!$A$1:$I$100,4,FALSE)*RAND()*10</f>
        <v>19.094861489520511</v>
      </c>
      <c r="G988" s="7">
        <f ca="1">VLOOKUP($A988,npiportfolio!$A$1:$I$100,4,FALSE)*RAND()*10</f>
        <v>3.1741646987922301</v>
      </c>
    </row>
    <row r="989" spans="1:7" x14ac:dyDescent="0.25">
      <c r="A989">
        <v>9</v>
      </c>
      <c r="B989" t="s">
        <v>849</v>
      </c>
      <c r="C989">
        <v>30</v>
      </c>
      <c r="D989" t="str">
        <f>VLOOKUP(A989,npiportfolio!$A$1:$B$100,2,FALSE)</f>
        <v>new normal after schools, bar/restaurants, non essential businesses closed</v>
      </c>
      <c r="E989" s="7">
        <f ca="1">VLOOKUP($A989,npiportfolio!$A$1:$I$100,4,FALSE)*RAND()*10</f>
        <v>11.194001445237836</v>
      </c>
      <c r="F989" s="7">
        <f ca="1">VLOOKUP($A989,npiportfolio!$A$1:$I$100,4,FALSE)*RAND()*10</f>
        <v>8.2743908403767374</v>
      </c>
      <c r="G989" s="7">
        <f ca="1">VLOOKUP($A989,npiportfolio!$A$1:$I$100,4,FALSE)*RAND()*10</f>
        <v>17.135423239382423</v>
      </c>
    </row>
    <row r="990" spans="1:7" x14ac:dyDescent="0.25">
      <c r="A990">
        <v>10</v>
      </c>
      <c r="B990" t="s">
        <v>849</v>
      </c>
      <c r="C990">
        <v>30</v>
      </c>
      <c r="D990" t="str">
        <f>VLOOKUP(A990,npiportfolio!$A$1:$B$100,2,FALSE)</f>
        <v>new normal after schools, bar/restaurants, non essential businesses closed, quarantine for most vulnerable</v>
      </c>
      <c r="E990" s="7">
        <f ca="1">VLOOKUP($A990,npiportfolio!$A$1:$I$100,4,FALSE)*RAND()*10</f>
        <v>7.329327482216641</v>
      </c>
      <c r="F990" s="7">
        <f ca="1">VLOOKUP($A990,npiportfolio!$A$1:$I$100,4,FALSE)*RAND()*10</f>
        <v>12.334412343145313</v>
      </c>
      <c r="G990" s="7">
        <f ca="1">VLOOKUP($A990,npiportfolio!$A$1:$I$100,4,FALSE)*RAND()*10</f>
        <v>24.989626347288908</v>
      </c>
    </row>
    <row r="991" spans="1:7" x14ac:dyDescent="0.25">
      <c r="A991">
        <v>11</v>
      </c>
      <c r="B991" t="s">
        <v>849</v>
      </c>
      <c r="C991">
        <v>30</v>
      </c>
      <c r="D991" t="str">
        <f>VLOOKUP(A991,npiportfolio!$A$1:$B$100,2,FALSE)</f>
        <v>new normal after schools, bar/restaurants, non essential businesses closed, quarantine for all</v>
      </c>
      <c r="E991" s="7">
        <f ca="1">VLOOKUP($A991,npiportfolio!$A$1:$I$100,4,FALSE)*RAND()*10</f>
        <v>21.154704803886396</v>
      </c>
      <c r="F991" s="7">
        <f ca="1">VLOOKUP($A991,npiportfolio!$A$1:$I$100,4,FALSE)*RAND()*10</f>
        <v>2.19705614966374</v>
      </c>
      <c r="G991" s="7">
        <f ca="1">VLOOKUP($A991,npiportfolio!$A$1:$I$100,4,FALSE)*RAND()*10</f>
        <v>14.329935343571316</v>
      </c>
    </row>
    <row r="992" spans="1:7" x14ac:dyDescent="0.25">
      <c r="A992">
        <v>1</v>
      </c>
      <c r="B992" t="s">
        <v>847</v>
      </c>
      <c r="C992">
        <v>31</v>
      </c>
      <c r="D992" t="str">
        <f>VLOOKUP(A992,npiportfolio!$A$1:$B$100,2,FALSE)</f>
        <v>no Interventions</v>
      </c>
      <c r="E992" s="7">
        <f ca="1">VLOOKUP($A992,npiportfolio!$A$1:$I$100,4,FALSE)*RAND()*10</f>
        <v>0</v>
      </c>
      <c r="F992" s="7">
        <f ca="1">VLOOKUP($A992,npiportfolio!$A$1:$I$100,4,FALSE)*RAND()*10</f>
        <v>0</v>
      </c>
      <c r="G992" s="7">
        <f ca="1">VLOOKUP($A992,npiportfolio!$A$1:$I$100,4,FALSE)*RAND()*10</f>
        <v>0</v>
      </c>
    </row>
    <row r="993" spans="1:7" x14ac:dyDescent="0.25">
      <c r="A993">
        <v>2</v>
      </c>
      <c r="B993" t="s">
        <v>847</v>
      </c>
      <c r="C993">
        <v>31</v>
      </c>
      <c r="D993" t="str">
        <f>VLOOKUP(A993,npiportfolio!$A$1:$B$100,2,FALSE)</f>
        <v>schools closing</v>
      </c>
      <c r="E993" s="7">
        <f ca="1">VLOOKUP($A993,npiportfolio!$A$1:$I$100,4,FALSE)*RAND()*10</f>
        <v>2.0177068513258281</v>
      </c>
      <c r="F993" s="7">
        <f ca="1">VLOOKUP($A993,npiportfolio!$A$1:$I$100,4,FALSE)*RAND()*10</f>
        <v>2.4975294438263163</v>
      </c>
      <c r="G993" s="7">
        <f ca="1">VLOOKUP($A993,npiportfolio!$A$1:$I$100,4,FALSE)*RAND()*10</f>
        <v>5.2512762412301148</v>
      </c>
    </row>
    <row r="994" spans="1:7" x14ac:dyDescent="0.25">
      <c r="A994">
        <v>3</v>
      </c>
      <c r="B994" t="s">
        <v>847</v>
      </c>
      <c r="C994">
        <v>31</v>
      </c>
      <c r="D994" t="str">
        <f>VLOOKUP(A994,npiportfolio!$A$1:$B$100,2,FALSE)</f>
        <v>schools, bar/restaurants closed</v>
      </c>
      <c r="E994" s="7">
        <f ca="1">VLOOKUP($A994,npiportfolio!$A$1:$I$100,4,FALSE)*RAND()*10</f>
        <v>2.220846798732441</v>
      </c>
      <c r="F994" s="7">
        <f ca="1">VLOOKUP($A994,npiportfolio!$A$1:$I$100,4,FALSE)*RAND()*10</f>
        <v>9.1679325165224874</v>
      </c>
      <c r="G994" s="7">
        <f ca="1">VLOOKUP($A994,npiportfolio!$A$1:$I$100,4,FALSE)*RAND()*10</f>
        <v>11.870681586995991</v>
      </c>
    </row>
    <row r="995" spans="1:7" x14ac:dyDescent="0.25">
      <c r="A995">
        <v>4</v>
      </c>
      <c r="B995" t="s">
        <v>847</v>
      </c>
      <c r="C995">
        <v>31</v>
      </c>
      <c r="D995" t="str">
        <f>VLOOKUP(A995,npiportfolio!$A$1:$B$100,2,FALSE)</f>
        <v>schools, bar/restaurants, non essential businesses closed</v>
      </c>
      <c r="E995" s="7">
        <f ca="1">VLOOKUP($A995,npiportfolio!$A$1:$I$100,4,FALSE)*RAND()*10</f>
        <v>27.079019977742306</v>
      </c>
      <c r="F995" s="7">
        <f ca="1">VLOOKUP($A995,npiportfolio!$A$1:$I$100,4,FALSE)*RAND()*10</f>
        <v>2.4402412735488275</v>
      </c>
      <c r="G995" s="7">
        <f ca="1">VLOOKUP($A995,npiportfolio!$A$1:$I$100,4,FALSE)*RAND()*10</f>
        <v>28.183112434577406</v>
      </c>
    </row>
    <row r="996" spans="1:7" x14ac:dyDescent="0.25">
      <c r="A996">
        <v>5</v>
      </c>
      <c r="B996" t="s">
        <v>847</v>
      </c>
      <c r="C996">
        <v>31</v>
      </c>
      <c r="D996" t="str">
        <f>VLOOKUP(A996,npiportfolio!$A$1:$B$100,2,FALSE)</f>
        <v>schools, bar/restaurants, non essential businesses closed, quarantine for most vulnerable</v>
      </c>
      <c r="E996" s="7">
        <f ca="1">VLOOKUP($A996,npiportfolio!$A$1:$I$100,4,FALSE)*RAND()*10</f>
        <v>18.499573675911076</v>
      </c>
      <c r="F996" s="7">
        <f ca="1">VLOOKUP($A996,npiportfolio!$A$1:$I$100,4,FALSE)*RAND()*10</f>
        <v>38.842965881547059</v>
      </c>
      <c r="G996" s="7">
        <f ca="1">VLOOKUP($A996,npiportfolio!$A$1:$I$100,4,FALSE)*RAND()*10</f>
        <v>22.442505303819594</v>
      </c>
    </row>
    <row r="997" spans="1:7" x14ac:dyDescent="0.25">
      <c r="A997">
        <v>6</v>
      </c>
      <c r="B997" t="s">
        <v>847</v>
      </c>
      <c r="C997">
        <v>31</v>
      </c>
      <c r="D997" t="str">
        <f>VLOOKUP(A997,npiportfolio!$A$1:$B$100,2,FALSE)</f>
        <v>schools, bar/restaurants, non essential businesses closed, quarantine for all</v>
      </c>
      <c r="E997" s="7">
        <f ca="1">VLOOKUP($A997,npiportfolio!$A$1:$I$100,4,FALSE)*RAND()*10</f>
        <v>37.419001778223787</v>
      </c>
      <c r="F997" s="7">
        <f ca="1">VLOOKUP($A997,npiportfolio!$A$1:$I$100,4,FALSE)*RAND()*10</f>
        <v>31.636607508659289</v>
      </c>
      <c r="G997" s="7">
        <f ca="1">VLOOKUP($A997,npiportfolio!$A$1:$I$100,4,FALSE)*RAND()*10</f>
        <v>36.470465486256302</v>
      </c>
    </row>
    <row r="998" spans="1:7" x14ac:dyDescent="0.25">
      <c r="A998">
        <v>7</v>
      </c>
      <c r="B998" t="s">
        <v>847</v>
      </c>
      <c r="C998">
        <v>31</v>
      </c>
      <c r="D998" t="str">
        <f>VLOOKUP(A998,npiportfolio!$A$1:$B$100,2,FALSE)</f>
        <v>new normal after schools closing</v>
      </c>
      <c r="E998" s="7">
        <f ca="1">VLOOKUP($A998,npiportfolio!$A$1:$I$100,4,FALSE)*RAND()*10</f>
        <v>4.2699337424424275</v>
      </c>
      <c r="F998" s="7">
        <f ca="1">VLOOKUP($A998,npiportfolio!$A$1:$I$100,4,FALSE)*RAND()*10</f>
        <v>3.8336777980168235</v>
      </c>
      <c r="G998" s="7">
        <f ca="1">VLOOKUP($A998,npiportfolio!$A$1:$I$100,4,FALSE)*RAND()*10</f>
        <v>1.7498097621754949</v>
      </c>
    </row>
    <row r="999" spans="1:7" x14ac:dyDescent="0.25">
      <c r="A999">
        <v>8</v>
      </c>
      <c r="B999" t="s">
        <v>847</v>
      </c>
      <c r="C999">
        <v>31</v>
      </c>
      <c r="D999" t="str">
        <f>VLOOKUP(A999,npiportfolio!$A$1:$B$100,2,FALSE)</f>
        <v>new normal after schools, bar/restaurants closed</v>
      </c>
      <c r="E999" s="7">
        <f ca="1">VLOOKUP($A999,npiportfolio!$A$1:$I$100,4,FALSE)*RAND()*10</f>
        <v>18.624136372881132</v>
      </c>
      <c r="F999" s="7">
        <f ca="1">VLOOKUP($A999,npiportfolio!$A$1:$I$100,4,FALSE)*RAND()*10</f>
        <v>16.688246245069827</v>
      </c>
      <c r="G999" s="7">
        <f ca="1">VLOOKUP($A999,npiportfolio!$A$1:$I$100,4,FALSE)*RAND()*10</f>
        <v>3.887453120867872</v>
      </c>
    </row>
    <row r="1000" spans="1:7" x14ac:dyDescent="0.25">
      <c r="A1000">
        <v>9</v>
      </c>
      <c r="B1000" t="s">
        <v>847</v>
      </c>
      <c r="C1000">
        <v>31</v>
      </c>
      <c r="D1000" t="str">
        <f>VLOOKUP(A1000,npiportfolio!$A$1:$B$100,2,FALSE)</f>
        <v>new normal after schools, bar/restaurants, non essential businesses closed</v>
      </c>
      <c r="E1000" s="7">
        <f ca="1">VLOOKUP($A1000,npiportfolio!$A$1:$I$100,4,FALSE)*RAND()*10</f>
        <v>13.763991951842629</v>
      </c>
      <c r="F1000" s="7">
        <f ca="1">VLOOKUP($A1000,npiportfolio!$A$1:$I$100,4,FALSE)*RAND()*10</f>
        <v>0.92888976315693705</v>
      </c>
      <c r="G1000" s="7">
        <f ca="1">VLOOKUP($A1000,npiportfolio!$A$1:$I$100,4,FALSE)*RAND()*10</f>
        <v>19.166367350024839</v>
      </c>
    </row>
    <row r="1001" spans="1:7" x14ac:dyDescent="0.25">
      <c r="A1001">
        <v>10</v>
      </c>
      <c r="B1001" t="s">
        <v>847</v>
      </c>
      <c r="C1001">
        <v>31</v>
      </c>
      <c r="D1001" t="str">
        <f>VLOOKUP(A1001,npiportfolio!$A$1:$B$100,2,FALSE)</f>
        <v>new normal after schools, bar/restaurants, non essential businesses closed, quarantine for most vulnerable</v>
      </c>
      <c r="E1001" s="7">
        <f ca="1">VLOOKUP($A1001,npiportfolio!$A$1:$I$100,4,FALSE)*RAND()*10</f>
        <v>1.3343428001388213</v>
      </c>
      <c r="F1001" s="7">
        <f ca="1">VLOOKUP($A1001,npiportfolio!$A$1:$I$100,4,FALSE)*RAND()*10</f>
        <v>13.553621967137532</v>
      </c>
      <c r="G1001" s="7">
        <f ca="1">VLOOKUP($A1001,npiportfolio!$A$1:$I$100,4,FALSE)*RAND()*10</f>
        <v>5.6054350485507287</v>
      </c>
    </row>
    <row r="1002" spans="1:7" x14ac:dyDescent="0.25">
      <c r="A1002">
        <v>11</v>
      </c>
      <c r="B1002" t="s">
        <v>847</v>
      </c>
      <c r="C1002">
        <v>31</v>
      </c>
      <c r="D1002" t="str">
        <f>VLOOKUP(A1002,npiportfolio!$A$1:$B$100,2,FALSE)</f>
        <v>new normal after schools, bar/restaurants, non essential businesses closed, quarantine for all</v>
      </c>
      <c r="E1002" s="7">
        <f ca="1">VLOOKUP($A1002,npiportfolio!$A$1:$I$100,4,FALSE)*RAND()*10</f>
        <v>11.676283608267003</v>
      </c>
      <c r="F1002" s="7">
        <f ca="1">VLOOKUP($A1002,npiportfolio!$A$1:$I$100,4,FALSE)*RAND()*10</f>
        <v>34.593924367062158</v>
      </c>
      <c r="G1002" s="7">
        <f ca="1">VLOOKUP($A1002,npiportfolio!$A$1:$I$100,4,FALSE)*RAND()*10</f>
        <v>33.511816522165027</v>
      </c>
    </row>
    <row r="1003" spans="1:7" x14ac:dyDescent="0.25">
      <c r="A1003">
        <v>1</v>
      </c>
      <c r="B1003" t="s">
        <v>848</v>
      </c>
      <c r="C1003">
        <v>31</v>
      </c>
      <c r="D1003" t="str">
        <f>VLOOKUP(A1003,npiportfolio!$A$1:$B$100,2,FALSE)</f>
        <v>no Interventions</v>
      </c>
      <c r="E1003" s="7">
        <f ca="1">VLOOKUP($A1003,npiportfolio!$A$1:$I$100,4,FALSE)*RAND()*10</f>
        <v>0</v>
      </c>
      <c r="F1003" s="7">
        <f ca="1">VLOOKUP($A1003,npiportfolio!$A$1:$I$100,4,FALSE)*RAND()*10</f>
        <v>0</v>
      </c>
      <c r="G1003" s="7">
        <f ca="1">VLOOKUP($A1003,npiportfolio!$A$1:$I$100,4,FALSE)*RAND()*10</f>
        <v>0</v>
      </c>
    </row>
    <row r="1004" spans="1:7" x14ac:dyDescent="0.25">
      <c r="A1004">
        <v>2</v>
      </c>
      <c r="B1004" t="s">
        <v>848</v>
      </c>
      <c r="C1004">
        <v>31</v>
      </c>
      <c r="D1004" t="str">
        <f>VLOOKUP(A1004,npiportfolio!$A$1:$B$100,2,FALSE)</f>
        <v>schools closing</v>
      </c>
      <c r="E1004" s="7">
        <f ca="1">VLOOKUP($A1004,npiportfolio!$A$1:$I$100,4,FALSE)*RAND()*10</f>
        <v>3.0851853214898584</v>
      </c>
      <c r="F1004" s="7">
        <f ca="1">VLOOKUP($A1004,npiportfolio!$A$1:$I$100,4,FALSE)*RAND()*10</f>
        <v>3.072068392527092</v>
      </c>
      <c r="G1004" s="7">
        <f ca="1">VLOOKUP($A1004,npiportfolio!$A$1:$I$100,4,FALSE)*RAND()*10</f>
        <v>0.39663964380822647</v>
      </c>
    </row>
    <row r="1005" spans="1:7" x14ac:dyDescent="0.25">
      <c r="A1005">
        <v>3</v>
      </c>
      <c r="B1005" t="s">
        <v>848</v>
      </c>
      <c r="C1005">
        <v>31</v>
      </c>
      <c r="D1005" t="str">
        <f>VLOOKUP(A1005,npiportfolio!$A$1:$B$100,2,FALSE)</f>
        <v>schools, bar/restaurants closed</v>
      </c>
      <c r="E1005" s="7">
        <f ca="1">VLOOKUP($A1005,npiportfolio!$A$1:$I$100,4,FALSE)*RAND()*10</f>
        <v>8.5604742389876165</v>
      </c>
      <c r="F1005" s="7">
        <f ca="1">VLOOKUP($A1005,npiportfolio!$A$1:$I$100,4,FALSE)*RAND()*10</f>
        <v>9.6580045852163092</v>
      </c>
      <c r="G1005" s="7">
        <f ca="1">VLOOKUP($A1005,npiportfolio!$A$1:$I$100,4,FALSE)*RAND()*10</f>
        <v>16.251935098041169</v>
      </c>
    </row>
    <row r="1006" spans="1:7" x14ac:dyDescent="0.25">
      <c r="A1006">
        <v>4</v>
      </c>
      <c r="B1006" t="s">
        <v>848</v>
      </c>
      <c r="C1006">
        <v>31</v>
      </c>
      <c r="D1006" t="str">
        <f>VLOOKUP(A1006,npiportfolio!$A$1:$B$100,2,FALSE)</f>
        <v>schools, bar/restaurants, non essential businesses closed</v>
      </c>
      <c r="E1006" s="7">
        <f ca="1">VLOOKUP($A1006,npiportfolio!$A$1:$I$100,4,FALSE)*RAND()*10</f>
        <v>25.398003386486543</v>
      </c>
      <c r="F1006" s="7">
        <f ca="1">VLOOKUP($A1006,npiportfolio!$A$1:$I$100,4,FALSE)*RAND()*10</f>
        <v>16.428553639932822</v>
      </c>
      <c r="G1006" s="7">
        <f ca="1">VLOOKUP($A1006,npiportfolio!$A$1:$I$100,4,FALSE)*RAND()*10</f>
        <v>17.72459339109367</v>
      </c>
    </row>
    <row r="1007" spans="1:7" x14ac:dyDescent="0.25">
      <c r="A1007">
        <v>5</v>
      </c>
      <c r="B1007" t="s">
        <v>848</v>
      </c>
      <c r="C1007">
        <v>31</v>
      </c>
      <c r="D1007" t="str">
        <f>VLOOKUP(A1007,npiportfolio!$A$1:$B$100,2,FALSE)</f>
        <v>schools, bar/restaurants, non essential businesses closed, quarantine for most vulnerable</v>
      </c>
      <c r="E1007" s="7">
        <f ca="1">VLOOKUP($A1007,npiportfolio!$A$1:$I$100,4,FALSE)*RAND()*10</f>
        <v>19.787749577919858</v>
      </c>
      <c r="F1007" s="7">
        <f ca="1">VLOOKUP($A1007,npiportfolio!$A$1:$I$100,4,FALSE)*RAND()*10</f>
        <v>3.4645302454797555</v>
      </c>
      <c r="G1007" s="7">
        <f ca="1">VLOOKUP($A1007,npiportfolio!$A$1:$I$100,4,FALSE)*RAND()*10</f>
        <v>17.427702441675798</v>
      </c>
    </row>
    <row r="1008" spans="1:7" x14ac:dyDescent="0.25">
      <c r="A1008">
        <v>6</v>
      </c>
      <c r="B1008" t="s">
        <v>848</v>
      </c>
      <c r="C1008">
        <v>31</v>
      </c>
      <c r="D1008" t="str">
        <f>VLOOKUP(A1008,npiportfolio!$A$1:$B$100,2,FALSE)</f>
        <v>schools, bar/restaurants, non essential businesses closed, quarantine for all</v>
      </c>
      <c r="E1008" s="7">
        <f ca="1">VLOOKUP($A1008,npiportfolio!$A$1:$I$100,4,FALSE)*RAND()*10</f>
        <v>28.183107684629412</v>
      </c>
      <c r="F1008" s="7">
        <f ca="1">VLOOKUP($A1008,npiportfolio!$A$1:$I$100,4,FALSE)*RAND()*10</f>
        <v>43.123514572135065</v>
      </c>
      <c r="G1008" s="7">
        <f ca="1">VLOOKUP($A1008,npiportfolio!$A$1:$I$100,4,FALSE)*RAND()*10</f>
        <v>8.7797473534780508</v>
      </c>
    </row>
    <row r="1009" spans="1:7" x14ac:dyDescent="0.25">
      <c r="A1009">
        <v>7</v>
      </c>
      <c r="B1009" t="s">
        <v>848</v>
      </c>
      <c r="C1009">
        <v>31</v>
      </c>
      <c r="D1009" t="str">
        <f>VLOOKUP(A1009,npiportfolio!$A$1:$B$100,2,FALSE)</f>
        <v>new normal after schools closing</v>
      </c>
      <c r="E1009" s="7">
        <f ca="1">VLOOKUP($A1009,npiportfolio!$A$1:$I$100,4,FALSE)*RAND()*10</f>
        <v>0.44246526146078269</v>
      </c>
      <c r="F1009" s="7">
        <f ca="1">VLOOKUP($A1009,npiportfolio!$A$1:$I$100,4,FALSE)*RAND()*10</f>
        <v>2.8980133105981185</v>
      </c>
      <c r="G1009" s="7">
        <f ca="1">VLOOKUP($A1009,npiportfolio!$A$1:$I$100,4,FALSE)*RAND()*10</f>
        <v>3.1518399620143711</v>
      </c>
    </row>
    <row r="1010" spans="1:7" x14ac:dyDescent="0.25">
      <c r="A1010">
        <v>8</v>
      </c>
      <c r="B1010" t="s">
        <v>848</v>
      </c>
      <c r="C1010">
        <v>31</v>
      </c>
      <c r="D1010" t="str">
        <f>VLOOKUP(A1010,npiportfolio!$A$1:$B$100,2,FALSE)</f>
        <v>new normal after schools, bar/restaurants closed</v>
      </c>
      <c r="E1010" s="7">
        <f ca="1">VLOOKUP($A1010,npiportfolio!$A$1:$I$100,4,FALSE)*RAND()*10</f>
        <v>9.5613400296443771</v>
      </c>
      <c r="F1010" s="7">
        <f ca="1">VLOOKUP($A1010,npiportfolio!$A$1:$I$100,4,FALSE)*RAND()*10</f>
        <v>9.2586684869413727</v>
      </c>
      <c r="G1010" s="7">
        <f ca="1">VLOOKUP($A1010,npiportfolio!$A$1:$I$100,4,FALSE)*RAND()*10</f>
        <v>7.3684348593437266</v>
      </c>
    </row>
    <row r="1011" spans="1:7" x14ac:dyDescent="0.25">
      <c r="A1011">
        <v>9</v>
      </c>
      <c r="B1011" t="s">
        <v>848</v>
      </c>
      <c r="C1011">
        <v>31</v>
      </c>
      <c r="D1011" t="str">
        <f>VLOOKUP(A1011,npiportfolio!$A$1:$B$100,2,FALSE)</f>
        <v>new normal after schools, bar/restaurants, non essential businesses closed</v>
      </c>
      <c r="E1011" s="7">
        <f ca="1">VLOOKUP($A1011,npiportfolio!$A$1:$I$100,4,FALSE)*RAND()*10</f>
        <v>26.060805440816573</v>
      </c>
      <c r="F1011" s="7">
        <f ca="1">VLOOKUP($A1011,npiportfolio!$A$1:$I$100,4,FALSE)*RAND()*10</f>
        <v>23.470102308143453</v>
      </c>
      <c r="G1011" s="7">
        <f ca="1">VLOOKUP($A1011,npiportfolio!$A$1:$I$100,4,FALSE)*RAND()*10</f>
        <v>29.268454565518578</v>
      </c>
    </row>
    <row r="1012" spans="1:7" x14ac:dyDescent="0.25">
      <c r="A1012">
        <v>10</v>
      </c>
      <c r="B1012" t="s">
        <v>848</v>
      </c>
      <c r="C1012">
        <v>31</v>
      </c>
      <c r="D1012" t="str">
        <f>VLOOKUP(A1012,npiportfolio!$A$1:$B$100,2,FALSE)</f>
        <v>new normal after schools, bar/restaurants, non essential businesses closed, quarantine for most vulnerable</v>
      </c>
      <c r="E1012" s="7">
        <f ca="1">VLOOKUP($A1012,npiportfolio!$A$1:$I$100,4,FALSE)*RAND()*10</f>
        <v>25.390099420873163</v>
      </c>
      <c r="F1012" s="7">
        <f ca="1">VLOOKUP($A1012,npiportfolio!$A$1:$I$100,4,FALSE)*RAND()*10</f>
        <v>7.4760836757018856</v>
      </c>
      <c r="G1012" s="7">
        <f ca="1">VLOOKUP($A1012,npiportfolio!$A$1:$I$100,4,FALSE)*RAND()*10</f>
        <v>17.877130980133696</v>
      </c>
    </row>
    <row r="1013" spans="1:7" x14ac:dyDescent="0.25">
      <c r="A1013">
        <v>11</v>
      </c>
      <c r="B1013" t="s">
        <v>848</v>
      </c>
      <c r="C1013">
        <v>31</v>
      </c>
      <c r="D1013" t="str">
        <f>VLOOKUP(A1013,npiportfolio!$A$1:$B$100,2,FALSE)</f>
        <v>new normal after schools, bar/restaurants, non essential businesses closed, quarantine for all</v>
      </c>
      <c r="E1013" s="7">
        <f ca="1">VLOOKUP($A1013,npiportfolio!$A$1:$I$100,4,FALSE)*RAND()*10</f>
        <v>5.910153721174666</v>
      </c>
      <c r="F1013" s="7">
        <f ca="1">VLOOKUP($A1013,npiportfolio!$A$1:$I$100,4,FALSE)*RAND()*10</f>
        <v>1.0724751987024439</v>
      </c>
      <c r="G1013" s="7">
        <f ca="1">VLOOKUP($A1013,npiportfolio!$A$1:$I$100,4,FALSE)*RAND()*10</f>
        <v>12.553072293349747</v>
      </c>
    </row>
    <row r="1014" spans="1:7" x14ac:dyDescent="0.25">
      <c r="A1014">
        <v>1</v>
      </c>
      <c r="B1014" t="s">
        <v>849</v>
      </c>
      <c r="C1014">
        <v>31</v>
      </c>
      <c r="D1014" t="str">
        <f>VLOOKUP(A1014,npiportfolio!$A$1:$B$100,2,FALSE)</f>
        <v>no Interventions</v>
      </c>
      <c r="E1014" s="7">
        <f ca="1">VLOOKUP($A1014,npiportfolio!$A$1:$I$100,4,FALSE)*RAND()*10</f>
        <v>0</v>
      </c>
      <c r="F1014" s="7">
        <f ca="1">VLOOKUP($A1014,npiportfolio!$A$1:$I$100,4,FALSE)*RAND()*10</f>
        <v>0</v>
      </c>
      <c r="G1014" s="7">
        <f ca="1">VLOOKUP($A1014,npiportfolio!$A$1:$I$100,4,FALSE)*RAND()*10</f>
        <v>0</v>
      </c>
    </row>
    <row r="1015" spans="1:7" x14ac:dyDescent="0.25">
      <c r="A1015">
        <v>2</v>
      </c>
      <c r="B1015" t="s">
        <v>849</v>
      </c>
      <c r="C1015">
        <v>31</v>
      </c>
      <c r="D1015" t="str">
        <f>VLOOKUP(A1015,npiportfolio!$A$1:$B$100,2,FALSE)</f>
        <v>schools closing</v>
      </c>
      <c r="E1015" s="7">
        <f ca="1">VLOOKUP($A1015,npiportfolio!$A$1:$I$100,4,FALSE)*RAND()*10</f>
        <v>1.9969463299069279</v>
      </c>
      <c r="F1015" s="7">
        <f ca="1">VLOOKUP($A1015,npiportfolio!$A$1:$I$100,4,FALSE)*RAND()*10</f>
        <v>4.4217425510472701</v>
      </c>
      <c r="G1015" s="7">
        <f ca="1">VLOOKUP($A1015,npiportfolio!$A$1:$I$100,4,FALSE)*RAND()*10</f>
        <v>4.2317319810016691</v>
      </c>
    </row>
    <row r="1016" spans="1:7" x14ac:dyDescent="0.25">
      <c r="A1016">
        <v>3</v>
      </c>
      <c r="B1016" t="s">
        <v>849</v>
      </c>
      <c r="C1016">
        <v>31</v>
      </c>
      <c r="D1016" t="str">
        <f>VLOOKUP(A1016,npiportfolio!$A$1:$B$100,2,FALSE)</f>
        <v>schools, bar/restaurants closed</v>
      </c>
      <c r="E1016" s="7">
        <f ca="1">VLOOKUP($A1016,npiportfolio!$A$1:$I$100,4,FALSE)*RAND()*10</f>
        <v>3.9793956781238027</v>
      </c>
      <c r="F1016" s="7">
        <f ca="1">VLOOKUP($A1016,npiportfolio!$A$1:$I$100,4,FALSE)*RAND()*10</f>
        <v>3.9451997606144507</v>
      </c>
      <c r="G1016" s="7">
        <f ca="1">VLOOKUP($A1016,npiportfolio!$A$1:$I$100,4,FALSE)*RAND()*10</f>
        <v>3.1292312488343543</v>
      </c>
    </row>
    <row r="1017" spans="1:7" x14ac:dyDescent="0.25">
      <c r="A1017">
        <v>4</v>
      </c>
      <c r="B1017" t="s">
        <v>849</v>
      </c>
      <c r="C1017">
        <v>31</v>
      </c>
      <c r="D1017" t="str">
        <f>VLOOKUP(A1017,npiportfolio!$A$1:$B$100,2,FALSE)</f>
        <v>schools, bar/restaurants, non essential businesses closed</v>
      </c>
      <c r="E1017" s="7">
        <f ca="1">VLOOKUP($A1017,npiportfolio!$A$1:$I$100,4,FALSE)*RAND()*10</f>
        <v>27.264399841188698</v>
      </c>
      <c r="F1017" s="7">
        <f ca="1">VLOOKUP($A1017,npiportfolio!$A$1:$I$100,4,FALSE)*RAND()*10</f>
        <v>12.404825209555606</v>
      </c>
      <c r="G1017" s="7">
        <f ca="1">VLOOKUP($A1017,npiportfolio!$A$1:$I$100,4,FALSE)*RAND()*10</f>
        <v>11.595616327938476</v>
      </c>
    </row>
    <row r="1018" spans="1:7" x14ac:dyDescent="0.25">
      <c r="A1018">
        <v>5</v>
      </c>
      <c r="B1018" t="s">
        <v>849</v>
      </c>
      <c r="C1018">
        <v>31</v>
      </c>
      <c r="D1018" t="str">
        <f>VLOOKUP(A1018,npiportfolio!$A$1:$B$100,2,FALSE)</f>
        <v>schools, bar/restaurants, non essential businesses closed, quarantine for most vulnerable</v>
      </c>
      <c r="E1018" s="7">
        <f ca="1">VLOOKUP($A1018,npiportfolio!$A$1:$I$100,4,FALSE)*RAND()*10</f>
        <v>9.3094855924130613</v>
      </c>
      <c r="F1018" s="7">
        <f ca="1">VLOOKUP($A1018,npiportfolio!$A$1:$I$100,4,FALSE)*RAND()*10</f>
        <v>30.265758232008885</v>
      </c>
      <c r="G1018" s="7">
        <f ca="1">VLOOKUP($A1018,npiportfolio!$A$1:$I$100,4,FALSE)*RAND()*10</f>
        <v>38.489895788314797</v>
      </c>
    </row>
    <row r="1019" spans="1:7" x14ac:dyDescent="0.25">
      <c r="A1019">
        <v>6</v>
      </c>
      <c r="B1019" t="s">
        <v>849</v>
      </c>
      <c r="C1019">
        <v>31</v>
      </c>
      <c r="D1019" t="str">
        <f>VLOOKUP(A1019,npiportfolio!$A$1:$B$100,2,FALSE)</f>
        <v>schools, bar/restaurants, non essential businesses closed, quarantine for all</v>
      </c>
      <c r="E1019" s="7">
        <f ca="1">VLOOKUP($A1019,npiportfolio!$A$1:$I$100,4,FALSE)*RAND()*10</f>
        <v>3.8038622307972614</v>
      </c>
      <c r="F1019" s="7">
        <f ca="1">VLOOKUP($A1019,npiportfolio!$A$1:$I$100,4,FALSE)*RAND()*10</f>
        <v>25.430163383648633</v>
      </c>
      <c r="G1019" s="7">
        <f ca="1">VLOOKUP($A1019,npiportfolio!$A$1:$I$100,4,FALSE)*RAND()*10</f>
        <v>38.068584828776075</v>
      </c>
    </row>
    <row r="1020" spans="1:7" x14ac:dyDescent="0.25">
      <c r="A1020">
        <v>7</v>
      </c>
      <c r="B1020" t="s">
        <v>849</v>
      </c>
      <c r="C1020">
        <v>31</v>
      </c>
      <c r="D1020" t="str">
        <f>VLOOKUP(A1020,npiportfolio!$A$1:$B$100,2,FALSE)</f>
        <v>new normal after schools closing</v>
      </c>
      <c r="E1020" s="7">
        <f ca="1">VLOOKUP($A1020,npiportfolio!$A$1:$I$100,4,FALSE)*RAND()*10</f>
        <v>3.9780757030614291</v>
      </c>
      <c r="F1020" s="7">
        <f ca="1">VLOOKUP($A1020,npiportfolio!$A$1:$I$100,4,FALSE)*RAND()*10</f>
        <v>7.4817607865279641</v>
      </c>
      <c r="G1020" s="7">
        <f ca="1">VLOOKUP($A1020,npiportfolio!$A$1:$I$100,4,FALSE)*RAND()*10</f>
        <v>5.8433892287431677E-2</v>
      </c>
    </row>
    <row r="1021" spans="1:7" x14ac:dyDescent="0.25">
      <c r="A1021">
        <v>8</v>
      </c>
      <c r="B1021" t="s">
        <v>849</v>
      </c>
      <c r="C1021">
        <v>31</v>
      </c>
      <c r="D1021" t="str">
        <f>VLOOKUP(A1021,npiportfolio!$A$1:$B$100,2,FALSE)</f>
        <v>new normal after schools, bar/restaurants closed</v>
      </c>
      <c r="E1021" s="7">
        <f ca="1">VLOOKUP($A1021,npiportfolio!$A$1:$I$100,4,FALSE)*RAND()*10</f>
        <v>7.5337705824861967</v>
      </c>
      <c r="F1021" s="7">
        <f ca="1">VLOOKUP($A1021,npiportfolio!$A$1:$I$100,4,FALSE)*RAND()*10</f>
        <v>19.664087620126637</v>
      </c>
      <c r="G1021" s="7">
        <f ca="1">VLOOKUP($A1021,npiportfolio!$A$1:$I$100,4,FALSE)*RAND()*10</f>
        <v>8.3222502764965327</v>
      </c>
    </row>
    <row r="1022" spans="1:7" x14ac:dyDescent="0.25">
      <c r="A1022">
        <v>9</v>
      </c>
      <c r="B1022" t="s">
        <v>849</v>
      </c>
      <c r="C1022">
        <v>31</v>
      </c>
      <c r="D1022" t="str">
        <f>VLOOKUP(A1022,npiportfolio!$A$1:$B$100,2,FALSE)</f>
        <v>new normal after schools, bar/restaurants, non essential businesses closed</v>
      </c>
      <c r="E1022" s="7">
        <f ca="1">VLOOKUP($A1022,npiportfolio!$A$1:$I$100,4,FALSE)*RAND()*10</f>
        <v>2.5847917817680619</v>
      </c>
      <c r="F1022" s="7">
        <f ca="1">VLOOKUP($A1022,npiportfolio!$A$1:$I$100,4,FALSE)*RAND()*10</f>
        <v>8.7052802480570755</v>
      </c>
      <c r="G1022" s="7">
        <f ca="1">VLOOKUP($A1022,npiportfolio!$A$1:$I$100,4,FALSE)*RAND()*10</f>
        <v>13.058675986932398</v>
      </c>
    </row>
    <row r="1023" spans="1:7" x14ac:dyDescent="0.25">
      <c r="A1023">
        <v>10</v>
      </c>
      <c r="B1023" t="s">
        <v>849</v>
      </c>
      <c r="C1023">
        <v>31</v>
      </c>
      <c r="D1023" t="str">
        <f>VLOOKUP(A1023,npiportfolio!$A$1:$B$100,2,FALSE)</f>
        <v>new normal after schools, bar/restaurants, non essential businesses closed, quarantine for most vulnerable</v>
      </c>
      <c r="E1023" s="7">
        <f ca="1">VLOOKUP($A1023,npiportfolio!$A$1:$I$100,4,FALSE)*RAND()*10</f>
        <v>0.41793102971918294</v>
      </c>
      <c r="F1023" s="7">
        <f ca="1">VLOOKUP($A1023,npiportfolio!$A$1:$I$100,4,FALSE)*RAND()*10</f>
        <v>15.351252681669463</v>
      </c>
      <c r="G1023" s="7">
        <f ca="1">VLOOKUP($A1023,npiportfolio!$A$1:$I$100,4,FALSE)*RAND()*10</f>
        <v>1.0453625332393512</v>
      </c>
    </row>
    <row r="1024" spans="1:7" x14ac:dyDescent="0.25">
      <c r="A1024">
        <v>11</v>
      </c>
      <c r="B1024" t="s">
        <v>849</v>
      </c>
      <c r="C1024">
        <v>31</v>
      </c>
      <c r="D1024" t="str">
        <f>VLOOKUP(A1024,npiportfolio!$A$1:$B$100,2,FALSE)</f>
        <v>new normal after schools, bar/restaurants, non essential businesses closed, quarantine for all</v>
      </c>
      <c r="E1024" s="7">
        <f ca="1">VLOOKUP($A1024,npiportfolio!$A$1:$I$100,4,FALSE)*RAND()*10</f>
        <v>46.10256519964453</v>
      </c>
      <c r="F1024" s="7">
        <f ca="1">VLOOKUP($A1024,npiportfolio!$A$1:$I$100,4,FALSE)*RAND()*10</f>
        <v>4.1314826623456646</v>
      </c>
      <c r="G1024" s="7">
        <f ca="1">VLOOKUP($A1024,npiportfolio!$A$1:$I$100,4,FALSE)*RAND()*10</f>
        <v>40.609879148765238</v>
      </c>
    </row>
    <row r="1025" spans="1:7" x14ac:dyDescent="0.25">
      <c r="A1025">
        <v>1</v>
      </c>
      <c r="B1025" t="s">
        <v>847</v>
      </c>
      <c r="C1025">
        <v>32</v>
      </c>
      <c r="D1025" t="str">
        <f>VLOOKUP(A1025,npiportfolio!$A$1:$B$100,2,FALSE)</f>
        <v>no Interventions</v>
      </c>
      <c r="E1025" s="7">
        <f ca="1">VLOOKUP($A1025,npiportfolio!$A$1:$I$100,4,FALSE)*RAND()*10</f>
        <v>0</v>
      </c>
      <c r="F1025" s="7">
        <f ca="1">VLOOKUP($A1025,npiportfolio!$A$1:$I$100,4,FALSE)*RAND()*10</f>
        <v>0</v>
      </c>
      <c r="G1025" s="7">
        <f ca="1">VLOOKUP($A1025,npiportfolio!$A$1:$I$100,4,FALSE)*RAND()*10</f>
        <v>0</v>
      </c>
    </row>
    <row r="1026" spans="1:7" x14ac:dyDescent="0.25">
      <c r="A1026">
        <v>2</v>
      </c>
      <c r="B1026" t="s">
        <v>847</v>
      </c>
      <c r="C1026">
        <v>32</v>
      </c>
      <c r="D1026" t="str">
        <f>VLOOKUP(A1026,npiportfolio!$A$1:$B$100,2,FALSE)</f>
        <v>schools closing</v>
      </c>
      <c r="E1026" s="7">
        <f ca="1">VLOOKUP($A1026,npiportfolio!$A$1:$I$100,4,FALSE)*RAND()*10</f>
        <v>5.3158428088015715</v>
      </c>
      <c r="F1026" s="7">
        <f ca="1">VLOOKUP($A1026,npiportfolio!$A$1:$I$100,4,FALSE)*RAND()*10</f>
        <v>8.4525436617617569</v>
      </c>
      <c r="G1026" s="7">
        <f ca="1">VLOOKUP($A1026,npiportfolio!$A$1:$I$100,4,FALSE)*RAND()*10</f>
        <v>5.000340811375418</v>
      </c>
    </row>
    <row r="1027" spans="1:7" x14ac:dyDescent="0.25">
      <c r="A1027">
        <v>3</v>
      </c>
      <c r="B1027" t="s">
        <v>847</v>
      </c>
      <c r="C1027">
        <v>32</v>
      </c>
      <c r="D1027" t="str">
        <f>VLOOKUP(A1027,npiportfolio!$A$1:$B$100,2,FALSE)</f>
        <v>schools, bar/restaurants closed</v>
      </c>
      <c r="E1027" s="7">
        <f ca="1">VLOOKUP($A1027,npiportfolio!$A$1:$I$100,4,FALSE)*RAND()*10</f>
        <v>9.275094293012458</v>
      </c>
      <c r="F1027" s="7">
        <f ca="1">VLOOKUP($A1027,npiportfolio!$A$1:$I$100,4,FALSE)*RAND()*10</f>
        <v>4.8781787805185211</v>
      </c>
      <c r="G1027" s="7">
        <f ca="1">VLOOKUP($A1027,npiportfolio!$A$1:$I$100,4,FALSE)*RAND()*10</f>
        <v>15.722283285074731</v>
      </c>
    </row>
    <row r="1028" spans="1:7" x14ac:dyDescent="0.25">
      <c r="A1028">
        <v>4</v>
      </c>
      <c r="B1028" t="s">
        <v>847</v>
      </c>
      <c r="C1028">
        <v>32</v>
      </c>
      <c r="D1028" t="str">
        <f>VLOOKUP(A1028,npiportfolio!$A$1:$B$100,2,FALSE)</f>
        <v>schools, bar/restaurants, non essential businesses closed</v>
      </c>
      <c r="E1028" s="7">
        <f ca="1">VLOOKUP($A1028,npiportfolio!$A$1:$I$100,4,FALSE)*RAND()*10</f>
        <v>16.941294109257509</v>
      </c>
      <c r="F1028" s="7">
        <f ca="1">VLOOKUP($A1028,npiportfolio!$A$1:$I$100,4,FALSE)*RAND()*10</f>
        <v>29.613172573437446</v>
      </c>
      <c r="G1028" s="7">
        <f ca="1">VLOOKUP($A1028,npiportfolio!$A$1:$I$100,4,FALSE)*RAND()*10</f>
        <v>13.700761761479665</v>
      </c>
    </row>
    <row r="1029" spans="1:7" x14ac:dyDescent="0.25">
      <c r="A1029">
        <v>5</v>
      </c>
      <c r="B1029" t="s">
        <v>847</v>
      </c>
      <c r="C1029">
        <v>32</v>
      </c>
      <c r="D1029" t="str">
        <f>VLOOKUP(A1029,npiportfolio!$A$1:$B$100,2,FALSE)</f>
        <v>schools, bar/restaurants, non essential businesses closed, quarantine for most vulnerable</v>
      </c>
      <c r="E1029" s="7">
        <f ca="1">VLOOKUP($A1029,npiportfolio!$A$1:$I$100,4,FALSE)*RAND()*10</f>
        <v>33.096772604109205</v>
      </c>
      <c r="F1029" s="7">
        <f ca="1">VLOOKUP($A1029,npiportfolio!$A$1:$I$100,4,FALSE)*RAND()*10</f>
        <v>17.923242902393358</v>
      </c>
      <c r="G1029" s="7">
        <f ca="1">VLOOKUP($A1029,npiportfolio!$A$1:$I$100,4,FALSE)*RAND()*10</f>
        <v>28.733505112706421</v>
      </c>
    </row>
    <row r="1030" spans="1:7" x14ac:dyDescent="0.25">
      <c r="A1030">
        <v>6</v>
      </c>
      <c r="B1030" t="s">
        <v>847</v>
      </c>
      <c r="C1030">
        <v>32</v>
      </c>
      <c r="D1030" t="str">
        <f>VLOOKUP(A1030,npiportfolio!$A$1:$B$100,2,FALSE)</f>
        <v>schools, bar/restaurants, non essential businesses closed, quarantine for all</v>
      </c>
      <c r="E1030" s="7">
        <f ca="1">VLOOKUP($A1030,npiportfolio!$A$1:$I$100,4,FALSE)*RAND()*10</f>
        <v>48.325338941779677</v>
      </c>
      <c r="F1030" s="7">
        <f ca="1">VLOOKUP($A1030,npiportfolio!$A$1:$I$100,4,FALSE)*RAND()*10</f>
        <v>45.262391378961901</v>
      </c>
      <c r="G1030" s="7">
        <f ca="1">VLOOKUP($A1030,npiportfolio!$A$1:$I$100,4,FALSE)*RAND()*10</f>
        <v>21.801841172821064</v>
      </c>
    </row>
    <row r="1031" spans="1:7" x14ac:dyDescent="0.25">
      <c r="A1031">
        <v>7</v>
      </c>
      <c r="B1031" t="s">
        <v>847</v>
      </c>
      <c r="C1031">
        <v>32</v>
      </c>
      <c r="D1031" t="str">
        <f>VLOOKUP(A1031,npiportfolio!$A$1:$B$100,2,FALSE)</f>
        <v>new normal after schools closing</v>
      </c>
      <c r="E1031" s="7">
        <f ca="1">VLOOKUP($A1031,npiportfolio!$A$1:$I$100,4,FALSE)*RAND()*10</f>
        <v>6.8861605538071338</v>
      </c>
      <c r="F1031" s="7">
        <f ca="1">VLOOKUP($A1031,npiportfolio!$A$1:$I$100,4,FALSE)*RAND()*10</f>
        <v>9.1148019746829352</v>
      </c>
      <c r="G1031" s="7">
        <f ca="1">VLOOKUP($A1031,npiportfolio!$A$1:$I$100,4,FALSE)*RAND()*10</f>
        <v>7.2632617954450005</v>
      </c>
    </row>
    <row r="1032" spans="1:7" x14ac:dyDescent="0.25">
      <c r="A1032">
        <v>8</v>
      </c>
      <c r="B1032" t="s">
        <v>847</v>
      </c>
      <c r="C1032">
        <v>32</v>
      </c>
      <c r="D1032" t="str">
        <f>VLOOKUP(A1032,npiportfolio!$A$1:$B$100,2,FALSE)</f>
        <v>new normal after schools, bar/restaurants closed</v>
      </c>
      <c r="E1032" s="7">
        <f ca="1">VLOOKUP($A1032,npiportfolio!$A$1:$I$100,4,FALSE)*RAND()*10</f>
        <v>16.395550529452038</v>
      </c>
      <c r="F1032" s="7">
        <f ca="1">VLOOKUP($A1032,npiportfolio!$A$1:$I$100,4,FALSE)*RAND()*10</f>
        <v>17.43439100094286</v>
      </c>
      <c r="G1032" s="7">
        <f ca="1">VLOOKUP($A1032,npiportfolio!$A$1:$I$100,4,FALSE)*RAND()*10</f>
        <v>10.811678902497635</v>
      </c>
    </row>
    <row r="1033" spans="1:7" x14ac:dyDescent="0.25">
      <c r="A1033">
        <v>9</v>
      </c>
      <c r="B1033" t="s">
        <v>847</v>
      </c>
      <c r="C1033">
        <v>32</v>
      </c>
      <c r="D1033" t="str">
        <f>VLOOKUP(A1033,npiportfolio!$A$1:$B$100,2,FALSE)</f>
        <v>new normal after schools, bar/restaurants, non essential businesses closed</v>
      </c>
      <c r="E1033" s="7">
        <f ca="1">VLOOKUP($A1033,npiportfolio!$A$1:$I$100,4,FALSE)*RAND()*10</f>
        <v>28.725066875853386</v>
      </c>
      <c r="F1033" s="7">
        <f ca="1">VLOOKUP($A1033,npiportfolio!$A$1:$I$100,4,FALSE)*RAND()*10</f>
        <v>6.5786390760673878</v>
      </c>
      <c r="G1033" s="7">
        <f ca="1">VLOOKUP($A1033,npiportfolio!$A$1:$I$100,4,FALSE)*RAND()*10</f>
        <v>23.787155767960598</v>
      </c>
    </row>
    <row r="1034" spans="1:7" x14ac:dyDescent="0.25">
      <c r="A1034">
        <v>10</v>
      </c>
      <c r="B1034" t="s">
        <v>847</v>
      </c>
      <c r="C1034">
        <v>32</v>
      </c>
      <c r="D1034" t="str">
        <f>VLOOKUP(A1034,npiportfolio!$A$1:$B$100,2,FALSE)</f>
        <v>new normal after schools, bar/restaurants, non essential businesses closed, quarantine for most vulnerable</v>
      </c>
      <c r="E1034" s="7">
        <f ca="1">VLOOKUP($A1034,npiportfolio!$A$1:$I$100,4,FALSE)*RAND()*10</f>
        <v>25.802953572130008</v>
      </c>
      <c r="F1034" s="7">
        <f ca="1">VLOOKUP($A1034,npiportfolio!$A$1:$I$100,4,FALSE)*RAND()*10</f>
        <v>23.888912275372455</v>
      </c>
      <c r="G1034" s="7">
        <f ca="1">VLOOKUP($A1034,npiportfolio!$A$1:$I$100,4,FALSE)*RAND()*10</f>
        <v>8.618517465762201</v>
      </c>
    </row>
    <row r="1035" spans="1:7" x14ac:dyDescent="0.25">
      <c r="A1035">
        <v>11</v>
      </c>
      <c r="B1035" t="s">
        <v>847</v>
      </c>
      <c r="C1035">
        <v>32</v>
      </c>
      <c r="D1035" t="str">
        <f>VLOOKUP(A1035,npiportfolio!$A$1:$B$100,2,FALSE)</f>
        <v>new normal after schools, bar/restaurants, non essential businesses closed, quarantine for all</v>
      </c>
      <c r="E1035" s="7">
        <f ca="1">VLOOKUP($A1035,npiportfolio!$A$1:$I$100,4,FALSE)*RAND()*10</f>
        <v>19.730277926854406</v>
      </c>
      <c r="F1035" s="7">
        <f ca="1">VLOOKUP($A1035,npiportfolio!$A$1:$I$100,4,FALSE)*RAND()*10</f>
        <v>20.394764882094982</v>
      </c>
      <c r="G1035" s="7">
        <f ca="1">VLOOKUP($A1035,npiportfolio!$A$1:$I$100,4,FALSE)*RAND()*10</f>
        <v>33.989865157301402</v>
      </c>
    </row>
    <row r="1036" spans="1:7" x14ac:dyDescent="0.25">
      <c r="A1036">
        <v>1</v>
      </c>
      <c r="B1036" t="s">
        <v>848</v>
      </c>
      <c r="C1036">
        <v>32</v>
      </c>
      <c r="D1036" t="str">
        <f>VLOOKUP(A1036,npiportfolio!$A$1:$B$100,2,FALSE)</f>
        <v>no Interventions</v>
      </c>
      <c r="E1036" s="7">
        <f ca="1">VLOOKUP($A1036,npiportfolio!$A$1:$I$100,4,FALSE)*RAND()*10</f>
        <v>0</v>
      </c>
      <c r="F1036" s="7">
        <f ca="1">VLOOKUP($A1036,npiportfolio!$A$1:$I$100,4,FALSE)*RAND()*10</f>
        <v>0</v>
      </c>
      <c r="G1036" s="7">
        <f ca="1">VLOOKUP($A1036,npiportfolio!$A$1:$I$100,4,FALSE)*RAND()*10</f>
        <v>0</v>
      </c>
    </row>
    <row r="1037" spans="1:7" x14ac:dyDescent="0.25">
      <c r="A1037">
        <v>2</v>
      </c>
      <c r="B1037" t="s">
        <v>848</v>
      </c>
      <c r="C1037">
        <v>32</v>
      </c>
      <c r="D1037" t="str">
        <f>VLOOKUP(A1037,npiportfolio!$A$1:$B$100,2,FALSE)</f>
        <v>schools closing</v>
      </c>
      <c r="E1037" s="7">
        <f ca="1">VLOOKUP($A1037,npiportfolio!$A$1:$I$100,4,FALSE)*RAND()*10</f>
        <v>0.77377221895798431</v>
      </c>
      <c r="F1037" s="7">
        <f ca="1">VLOOKUP($A1037,npiportfolio!$A$1:$I$100,4,FALSE)*RAND()*10</f>
        <v>0.12722026951420218</v>
      </c>
      <c r="G1037" s="7">
        <f ca="1">VLOOKUP($A1037,npiportfolio!$A$1:$I$100,4,FALSE)*RAND()*10</f>
        <v>9.2286034193899162</v>
      </c>
    </row>
    <row r="1038" spans="1:7" x14ac:dyDescent="0.25">
      <c r="A1038">
        <v>3</v>
      </c>
      <c r="B1038" t="s">
        <v>848</v>
      </c>
      <c r="C1038">
        <v>32</v>
      </c>
      <c r="D1038" t="str">
        <f>VLOOKUP(A1038,npiportfolio!$A$1:$B$100,2,FALSE)</f>
        <v>schools, bar/restaurants closed</v>
      </c>
      <c r="E1038" s="7">
        <f ca="1">VLOOKUP($A1038,npiportfolio!$A$1:$I$100,4,FALSE)*RAND()*10</f>
        <v>13.005417033736386</v>
      </c>
      <c r="F1038" s="7">
        <f ca="1">VLOOKUP($A1038,npiportfolio!$A$1:$I$100,4,FALSE)*RAND()*10</f>
        <v>14.875607105345212</v>
      </c>
      <c r="G1038" s="7">
        <f ca="1">VLOOKUP($A1038,npiportfolio!$A$1:$I$100,4,FALSE)*RAND()*10</f>
        <v>15.505458463415279</v>
      </c>
    </row>
    <row r="1039" spans="1:7" x14ac:dyDescent="0.25">
      <c r="A1039">
        <v>4</v>
      </c>
      <c r="B1039" t="s">
        <v>848</v>
      </c>
      <c r="C1039">
        <v>32</v>
      </c>
      <c r="D1039" t="str">
        <f>VLOOKUP(A1039,npiportfolio!$A$1:$B$100,2,FALSE)</f>
        <v>schools, bar/restaurants, non essential businesses closed</v>
      </c>
      <c r="E1039" s="7">
        <f ca="1">VLOOKUP($A1039,npiportfolio!$A$1:$I$100,4,FALSE)*RAND()*10</f>
        <v>14.654005857764471</v>
      </c>
      <c r="F1039" s="7">
        <f ca="1">VLOOKUP($A1039,npiportfolio!$A$1:$I$100,4,FALSE)*RAND()*10</f>
        <v>7.0842150546363616</v>
      </c>
      <c r="G1039" s="7">
        <f ca="1">VLOOKUP($A1039,npiportfolio!$A$1:$I$100,4,FALSE)*RAND()*10</f>
        <v>21.822369190764974</v>
      </c>
    </row>
    <row r="1040" spans="1:7" x14ac:dyDescent="0.25">
      <c r="A1040">
        <v>5</v>
      </c>
      <c r="B1040" t="s">
        <v>848</v>
      </c>
      <c r="C1040">
        <v>32</v>
      </c>
      <c r="D1040" t="str">
        <f>VLOOKUP(A1040,npiportfolio!$A$1:$B$100,2,FALSE)</f>
        <v>schools, bar/restaurants, non essential businesses closed, quarantine for most vulnerable</v>
      </c>
      <c r="E1040" s="7">
        <f ca="1">VLOOKUP($A1040,npiportfolio!$A$1:$I$100,4,FALSE)*RAND()*10</f>
        <v>32.25779439733013</v>
      </c>
      <c r="F1040" s="7">
        <f ca="1">VLOOKUP($A1040,npiportfolio!$A$1:$I$100,4,FALSE)*RAND()*10</f>
        <v>3.0327673397922794</v>
      </c>
      <c r="G1040" s="7">
        <f ca="1">VLOOKUP($A1040,npiportfolio!$A$1:$I$100,4,FALSE)*RAND()*10</f>
        <v>37.500399559881679</v>
      </c>
    </row>
    <row r="1041" spans="1:7" x14ac:dyDescent="0.25">
      <c r="A1041">
        <v>6</v>
      </c>
      <c r="B1041" t="s">
        <v>848</v>
      </c>
      <c r="C1041">
        <v>32</v>
      </c>
      <c r="D1041" t="str">
        <f>VLOOKUP(A1041,npiportfolio!$A$1:$B$100,2,FALSE)</f>
        <v>schools, bar/restaurants, non essential businesses closed, quarantine for all</v>
      </c>
      <c r="E1041" s="7">
        <f ca="1">VLOOKUP($A1041,npiportfolio!$A$1:$I$100,4,FALSE)*RAND()*10</f>
        <v>18.74246445451762</v>
      </c>
      <c r="F1041" s="7">
        <f ca="1">VLOOKUP($A1041,npiportfolio!$A$1:$I$100,4,FALSE)*RAND()*10</f>
        <v>45.890128555275673</v>
      </c>
      <c r="G1041" s="7">
        <f ca="1">VLOOKUP($A1041,npiportfolio!$A$1:$I$100,4,FALSE)*RAND()*10</f>
        <v>37.192360709221013</v>
      </c>
    </row>
    <row r="1042" spans="1:7" x14ac:dyDescent="0.25">
      <c r="A1042">
        <v>7</v>
      </c>
      <c r="B1042" t="s">
        <v>848</v>
      </c>
      <c r="C1042">
        <v>32</v>
      </c>
      <c r="D1042" t="str">
        <f>VLOOKUP(A1042,npiportfolio!$A$1:$B$100,2,FALSE)</f>
        <v>new normal after schools closing</v>
      </c>
      <c r="E1042" s="7">
        <f ca="1">VLOOKUP($A1042,npiportfolio!$A$1:$I$100,4,FALSE)*RAND()*10</f>
        <v>2.4356983999889681</v>
      </c>
      <c r="F1042" s="7">
        <f ca="1">VLOOKUP($A1042,npiportfolio!$A$1:$I$100,4,FALSE)*RAND()*10</f>
        <v>7.88361187793606</v>
      </c>
      <c r="G1042" s="7">
        <f ca="1">VLOOKUP($A1042,npiportfolio!$A$1:$I$100,4,FALSE)*RAND()*10</f>
        <v>3.8023902260736575</v>
      </c>
    </row>
    <row r="1043" spans="1:7" x14ac:dyDescent="0.25">
      <c r="A1043">
        <v>8</v>
      </c>
      <c r="B1043" t="s">
        <v>848</v>
      </c>
      <c r="C1043">
        <v>32</v>
      </c>
      <c r="D1043" t="str">
        <f>VLOOKUP(A1043,npiportfolio!$A$1:$B$100,2,FALSE)</f>
        <v>new normal after schools, bar/restaurants closed</v>
      </c>
      <c r="E1043" s="7">
        <f ca="1">VLOOKUP($A1043,npiportfolio!$A$1:$I$100,4,FALSE)*RAND()*10</f>
        <v>5.2888946118238049</v>
      </c>
      <c r="F1043" s="7">
        <f ca="1">VLOOKUP($A1043,npiportfolio!$A$1:$I$100,4,FALSE)*RAND()*10</f>
        <v>15.744704533756886</v>
      </c>
      <c r="G1043" s="7">
        <f ca="1">VLOOKUP($A1043,npiportfolio!$A$1:$I$100,4,FALSE)*RAND()*10</f>
        <v>4.9117456872839345</v>
      </c>
    </row>
    <row r="1044" spans="1:7" x14ac:dyDescent="0.25">
      <c r="A1044">
        <v>9</v>
      </c>
      <c r="B1044" t="s">
        <v>848</v>
      </c>
      <c r="C1044">
        <v>32</v>
      </c>
      <c r="D1044" t="str">
        <f>VLOOKUP(A1044,npiportfolio!$A$1:$B$100,2,FALSE)</f>
        <v>new normal after schools, bar/restaurants, non essential businesses closed</v>
      </c>
      <c r="E1044" s="7">
        <f ca="1">VLOOKUP($A1044,npiportfolio!$A$1:$I$100,4,FALSE)*RAND()*10</f>
        <v>2.9438067727217443</v>
      </c>
      <c r="F1044" s="7">
        <f ca="1">VLOOKUP($A1044,npiportfolio!$A$1:$I$100,4,FALSE)*RAND()*10</f>
        <v>28.878781862611426</v>
      </c>
      <c r="G1044" s="7">
        <f ca="1">VLOOKUP($A1044,npiportfolio!$A$1:$I$100,4,FALSE)*RAND()*10</f>
        <v>6.0026051283291038</v>
      </c>
    </row>
    <row r="1045" spans="1:7" x14ac:dyDescent="0.25">
      <c r="A1045">
        <v>10</v>
      </c>
      <c r="B1045" t="s">
        <v>848</v>
      </c>
      <c r="C1045">
        <v>32</v>
      </c>
      <c r="D1045" t="str">
        <f>VLOOKUP(A1045,npiportfolio!$A$1:$B$100,2,FALSE)</f>
        <v>new normal after schools, bar/restaurants, non essential businesses closed, quarantine for most vulnerable</v>
      </c>
      <c r="E1045" s="7">
        <f ca="1">VLOOKUP($A1045,npiportfolio!$A$1:$I$100,4,FALSE)*RAND()*10</f>
        <v>33.776519393841383</v>
      </c>
      <c r="F1045" s="7">
        <f ca="1">VLOOKUP($A1045,npiportfolio!$A$1:$I$100,4,FALSE)*RAND()*10</f>
        <v>18.65742279248645</v>
      </c>
      <c r="G1045" s="7">
        <f ca="1">VLOOKUP($A1045,npiportfolio!$A$1:$I$100,4,FALSE)*RAND()*10</f>
        <v>10.79452273247151</v>
      </c>
    </row>
    <row r="1046" spans="1:7" x14ac:dyDescent="0.25">
      <c r="A1046">
        <v>11</v>
      </c>
      <c r="B1046" t="s">
        <v>848</v>
      </c>
      <c r="C1046">
        <v>32</v>
      </c>
      <c r="D1046" t="str">
        <f>VLOOKUP(A1046,npiportfolio!$A$1:$B$100,2,FALSE)</f>
        <v>new normal after schools, bar/restaurants, non essential businesses closed, quarantine for all</v>
      </c>
      <c r="E1046" s="7">
        <f ca="1">VLOOKUP($A1046,npiportfolio!$A$1:$I$100,4,FALSE)*RAND()*10</f>
        <v>14.424984964892724</v>
      </c>
      <c r="F1046" s="7">
        <f ca="1">VLOOKUP($A1046,npiportfolio!$A$1:$I$100,4,FALSE)*RAND()*10</f>
        <v>18.984058770696365</v>
      </c>
      <c r="G1046" s="7">
        <f ca="1">VLOOKUP($A1046,npiportfolio!$A$1:$I$100,4,FALSE)*RAND()*10</f>
        <v>33.19834306879202</v>
      </c>
    </row>
    <row r="1047" spans="1:7" x14ac:dyDescent="0.25">
      <c r="A1047">
        <v>1</v>
      </c>
      <c r="B1047" t="s">
        <v>849</v>
      </c>
      <c r="C1047">
        <v>32</v>
      </c>
      <c r="D1047" t="str">
        <f>VLOOKUP(A1047,npiportfolio!$A$1:$B$100,2,FALSE)</f>
        <v>no Interventions</v>
      </c>
      <c r="E1047" s="7">
        <f ca="1">VLOOKUP($A1047,npiportfolio!$A$1:$I$100,4,FALSE)*RAND()*10</f>
        <v>0</v>
      </c>
      <c r="F1047" s="7">
        <f ca="1">VLOOKUP($A1047,npiportfolio!$A$1:$I$100,4,FALSE)*RAND()*10</f>
        <v>0</v>
      </c>
      <c r="G1047" s="7">
        <f ca="1">VLOOKUP($A1047,npiportfolio!$A$1:$I$100,4,FALSE)*RAND()*10</f>
        <v>0</v>
      </c>
    </row>
    <row r="1048" spans="1:7" x14ac:dyDescent="0.25">
      <c r="A1048">
        <v>2</v>
      </c>
      <c r="B1048" t="s">
        <v>849</v>
      </c>
      <c r="C1048">
        <v>32</v>
      </c>
      <c r="D1048" t="str">
        <f>VLOOKUP(A1048,npiportfolio!$A$1:$B$100,2,FALSE)</f>
        <v>schools closing</v>
      </c>
      <c r="E1048" s="7">
        <f ca="1">VLOOKUP($A1048,npiportfolio!$A$1:$I$100,4,FALSE)*RAND()*10</f>
        <v>1.9679082520563729</v>
      </c>
      <c r="F1048" s="7">
        <f ca="1">VLOOKUP($A1048,npiportfolio!$A$1:$I$100,4,FALSE)*RAND()*10</f>
        <v>2.3879768112592004</v>
      </c>
      <c r="G1048" s="7">
        <f ca="1">VLOOKUP($A1048,npiportfolio!$A$1:$I$100,4,FALSE)*RAND()*10</f>
        <v>3.7927847772186132</v>
      </c>
    </row>
    <row r="1049" spans="1:7" x14ac:dyDescent="0.25">
      <c r="A1049">
        <v>3</v>
      </c>
      <c r="B1049" t="s">
        <v>849</v>
      </c>
      <c r="C1049">
        <v>32</v>
      </c>
      <c r="D1049" t="str">
        <f>VLOOKUP(A1049,npiportfolio!$A$1:$B$100,2,FALSE)</f>
        <v>schools, bar/restaurants closed</v>
      </c>
      <c r="E1049" s="7">
        <f ca="1">VLOOKUP($A1049,npiportfolio!$A$1:$I$100,4,FALSE)*RAND()*10</f>
        <v>10.929126282776863</v>
      </c>
      <c r="F1049" s="7">
        <f ca="1">VLOOKUP($A1049,npiportfolio!$A$1:$I$100,4,FALSE)*RAND()*10</f>
        <v>0.62326788583972448</v>
      </c>
      <c r="G1049" s="7">
        <f ca="1">VLOOKUP($A1049,npiportfolio!$A$1:$I$100,4,FALSE)*RAND()*10</f>
        <v>11.312593091018748</v>
      </c>
    </row>
    <row r="1050" spans="1:7" x14ac:dyDescent="0.25">
      <c r="A1050">
        <v>4</v>
      </c>
      <c r="B1050" t="s">
        <v>849</v>
      </c>
      <c r="C1050">
        <v>32</v>
      </c>
      <c r="D1050" t="str">
        <f>VLOOKUP(A1050,npiportfolio!$A$1:$B$100,2,FALSE)</f>
        <v>schools, bar/restaurants, non essential businesses closed</v>
      </c>
      <c r="E1050" s="7">
        <f ca="1">VLOOKUP($A1050,npiportfolio!$A$1:$I$100,4,FALSE)*RAND()*10</f>
        <v>22.707730222329715</v>
      </c>
      <c r="F1050" s="7">
        <f ca="1">VLOOKUP($A1050,npiportfolio!$A$1:$I$100,4,FALSE)*RAND()*10</f>
        <v>22.366661980786944</v>
      </c>
      <c r="G1050" s="7">
        <f ca="1">VLOOKUP($A1050,npiportfolio!$A$1:$I$100,4,FALSE)*RAND()*10</f>
        <v>24.43470040416323</v>
      </c>
    </row>
    <row r="1051" spans="1:7" x14ac:dyDescent="0.25">
      <c r="A1051">
        <v>5</v>
      </c>
      <c r="B1051" t="s">
        <v>849</v>
      </c>
      <c r="C1051">
        <v>32</v>
      </c>
      <c r="D1051" t="str">
        <f>VLOOKUP(A1051,npiportfolio!$A$1:$B$100,2,FALSE)</f>
        <v>schools, bar/restaurants, non essential businesses closed, quarantine for most vulnerable</v>
      </c>
      <c r="E1051" s="7">
        <f ca="1">VLOOKUP($A1051,npiportfolio!$A$1:$I$100,4,FALSE)*RAND()*10</f>
        <v>12.614688745294211</v>
      </c>
      <c r="F1051" s="7">
        <f ca="1">VLOOKUP($A1051,npiportfolio!$A$1:$I$100,4,FALSE)*RAND()*10</f>
        <v>32.326980934253314</v>
      </c>
      <c r="G1051" s="7">
        <f ca="1">VLOOKUP($A1051,npiportfolio!$A$1:$I$100,4,FALSE)*RAND()*10</f>
        <v>9.6404255746176268</v>
      </c>
    </row>
    <row r="1052" spans="1:7" x14ac:dyDescent="0.25">
      <c r="A1052">
        <v>6</v>
      </c>
      <c r="B1052" t="s">
        <v>849</v>
      </c>
      <c r="C1052">
        <v>32</v>
      </c>
      <c r="D1052" t="str">
        <f>VLOOKUP(A1052,npiportfolio!$A$1:$B$100,2,FALSE)</f>
        <v>schools, bar/restaurants, non essential businesses closed, quarantine for all</v>
      </c>
      <c r="E1052" s="7">
        <f ca="1">VLOOKUP($A1052,npiportfolio!$A$1:$I$100,4,FALSE)*RAND()*10</f>
        <v>47.565243269397556</v>
      </c>
      <c r="F1052" s="7">
        <f ca="1">VLOOKUP($A1052,npiportfolio!$A$1:$I$100,4,FALSE)*RAND()*10</f>
        <v>15.718867970654875</v>
      </c>
      <c r="G1052" s="7">
        <f ca="1">VLOOKUP($A1052,npiportfolio!$A$1:$I$100,4,FALSE)*RAND()*10</f>
        <v>40.655058654142962</v>
      </c>
    </row>
    <row r="1053" spans="1:7" x14ac:dyDescent="0.25">
      <c r="A1053">
        <v>7</v>
      </c>
      <c r="B1053" t="s">
        <v>849</v>
      </c>
      <c r="C1053">
        <v>32</v>
      </c>
      <c r="D1053" t="str">
        <f>VLOOKUP(A1053,npiportfolio!$A$1:$B$100,2,FALSE)</f>
        <v>new normal after schools closing</v>
      </c>
      <c r="E1053" s="7">
        <f ca="1">VLOOKUP($A1053,npiportfolio!$A$1:$I$100,4,FALSE)*RAND()*10</f>
        <v>1.2058095942290992</v>
      </c>
      <c r="F1053" s="7">
        <f ca="1">VLOOKUP($A1053,npiportfolio!$A$1:$I$100,4,FALSE)*RAND()*10</f>
        <v>2.0743059193607225</v>
      </c>
      <c r="G1053" s="7">
        <f ca="1">VLOOKUP($A1053,npiportfolio!$A$1:$I$100,4,FALSE)*RAND()*10</f>
        <v>0.11723169755285312</v>
      </c>
    </row>
    <row r="1054" spans="1:7" x14ac:dyDescent="0.25">
      <c r="A1054">
        <v>8</v>
      </c>
      <c r="B1054" t="s">
        <v>849</v>
      </c>
      <c r="C1054">
        <v>32</v>
      </c>
      <c r="D1054" t="str">
        <f>VLOOKUP(A1054,npiportfolio!$A$1:$B$100,2,FALSE)</f>
        <v>new normal after schools, bar/restaurants closed</v>
      </c>
      <c r="E1054" s="7">
        <f ca="1">VLOOKUP($A1054,npiportfolio!$A$1:$I$100,4,FALSE)*RAND()*10</f>
        <v>16.524788775237663</v>
      </c>
      <c r="F1054" s="7">
        <f ca="1">VLOOKUP($A1054,npiportfolio!$A$1:$I$100,4,FALSE)*RAND()*10</f>
        <v>11.169862511799922</v>
      </c>
      <c r="G1054" s="7">
        <f ca="1">VLOOKUP($A1054,npiportfolio!$A$1:$I$100,4,FALSE)*RAND()*10</f>
        <v>19.621248783914059</v>
      </c>
    </row>
    <row r="1055" spans="1:7" x14ac:dyDescent="0.25">
      <c r="A1055">
        <v>9</v>
      </c>
      <c r="B1055" t="s">
        <v>849</v>
      </c>
      <c r="C1055">
        <v>32</v>
      </c>
      <c r="D1055" t="str">
        <f>VLOOKUP(A1055,npiportfolio!$A$1:$B$100,2,FALSE)</f>
        <v>new normal after schools, bar/restaurants, non essential businesses closed</v>
      </c>
      <c r="E1055" s="7">
        <f ca="1">VLOOKUP($A1055,npiportfolio!$A$1:$I$100,4,FALSE)*RAND()*10</f>
        <v>24.864523669444779</v>
      </c>
      <c r="F1055" s="7">
        <f ca="1">VLOOKUP($A1055,npiportfolio!$A$1:$I$100,4,FALSE)*RAND()*10</f>
        <v>5.9308754022786996</v>
      </c>
      <c r="G1055" s="7">
        <f ca="1">VLOOKUP($A1055,npiportfolio!$A$1:$I$100,4,FALSE)*RAND()*10</f>
        <v>6.2540233911401284</v>
      </c>
    </row>
    <row r="1056" spans="1:7" x14ac:dyDescent="0.25">
      <c r="A1056">
        <v>10</v>
      </c>
      <c r="B1056" t="s">
        <v>849</v>
      </c>
      <c r="C1056">
        <v>32</v>
      </c>
      <c r="D1056" t="str">
        <f>VLOOKUP(A1056,npiportfolio!$A$1:$B$100,2,FALSE)</f>
        <v>new normal after schools, bar/restaurants, non essential businesses closed, quarantine for most vulnerable</v>
      </c>
      <c r="E1056" s="7">
        <f ca="1">VLOOKUP($A1056,npiportfolio!$A$1:$I$100,4,FALSE)*RAND()*10</f>
        <v>33.162343821892385</v>
      </c>
      <c r="F1056" s="7">
        <f ca="1">VLOOKUP($A1056,npiportfolio!$A$1:$I$100,4,FALSE)*RAND()*10</f>
        <v>6.4645663615593474</v>
      </c>
      <c r="G1056" s="7">
        <f ca="1">VLOOKUP($A1056,npiportfolio!$A$1:$I$100,4,FALSE)*RAND()*10</f>
        <v>35.499361086361553</v>
      </c>
    </row>
    <row r="1057" spans="1:7" x14ac:dyDescent="0.25">
      <c r="A1057">
        <v>11</v>
      </c>
      <c r="B1057" t="s">
        <v>849</v>
      </c>
      <c r="C1057">
        <v>32</v>
      </c>
      <c r="D1057" t="str">
        <f>VLOOKUP(A1057,npiportfolio!$A$1:$B$100,2,FALSE)</f>
        <v>new normal after schools, bar/restaurants, non essential businesses closed, quarantine for all</v>
      </c>
      <c r="E1057" s="7">
        <f ca="1">VLOOKUP($A1057,npiportfolio!$A$1:$I$100,4,FALSE)*RAND()*10</f>
        <v>13.350329028168177</v>
      </c>
      <c r="F1057" s="7">
        <f ca="1">VLOOKUP($A1057,npiportfolio!$A$1:$I$100,4,FALSE)*RAND()*10</f>
        <v>35.928871849846246</v>
      </c>
      <c r="G1057" s="7">
        <f ca="1">VLOOKUP($A1057,npiportfolio!$A$1:$I$100,4,FALSE)*RAND()*10</f>
        <v>8.1504139128053605</v>
      </c>
    </row>
    <row r="1058" spans="1:7" x14ac:dyDescent="0.25">
      <c r="A1058">
        <v>1</v>
      </c>
      <c r="B1058" t="s">
        <v>847</v>
      </c>
      <c r="C1058">
        <v>33</v>
      </c>
      <c r="D1058" t="str">
        <f>VLOOKUP(A1058,npiportfolio!$A$1:$B$100,2,FALSE)</f>
        <v>no Interventions</v>
      </c>
      <c r="E1058" s="7">
        <f ca="1">VLOOKUP($A1058,npiportfolio!$A$1:$I$100,4,FALSE)*RAND()*10</f>
        <v>0</v>
      </c>
      <c r="F1058" s="7">
        <f ca="1">VLOOKUP($A1058,npiportfolio!$A$1:$I$100,4,FALSE)*RAND()*10</f>
        <v>0</v>
      </c>
      <c r="G1058" s="7">
        <f ca="1">VLOOKUP($A1058,npiportfolio!$A$1:$I$100,4,FALSE)*RAND()*10</f>
        <v>0</v>
      </c>
    </row>
    <row r="1059" spans="1:7" x14ac:dyDescent="0.25">
      <c r="A1059">
        <v>2</v>
      </c>
      <c r="B1059" t="s">
        <v>847</v>
      </c>
      <c r="C1059">
        <v>33</v>
      </c>
      <c r="D1059" t="str">
        <f>VLOOKUP(A1059,npiportfolio!$A$1:$B$100,2,FALSE)</f>
        <v>schools closing</v>
      </c>
      <c r="E1059" s="7">
        <f ca="1">VLOOKUP($A1059,npiportfolio!$A$1:$I$100,4,FALSE)*RAND()*10</f>
        <v>5.1970426220121748</v>
      </c>
      <c r="F1059" s="7">
        <f ca="1">VLOOKUP($A1059,npiportfolio!$A$1:$I$100,4,FALSE)*RAND()*10</f>
        <v>5.6216026632564695</v>
      </c>
      <c r="G1059" s="7">
        <f ca="1">VLOOKUP($A1059,npiportfolio!$A$1:$I$100,4,FALSE)*RAND()*10</f>
        <v>6.0384280803560308</v>
      </c>
    </row>
    <row r="1060" spans="1:7" x14ac:dyDescent="0.25">
      <c r="A1060">
        <v>3</v>
      </c>
      <c r="B1060" t="s">
        <v>847</v>
      </c>
      <c r="C1060">
        <v>33</v>
      </c>
      <c r="D1060" t="str">
        <f>VLOOKUP(A1060,npiportfolio!$A$1:$B$100,2,FALSE)</f>
        <v>schools, bar/restaurants closed</v>
      </c>
      <c r="E1060" s="7">
        <f ca="1">VLOOKUP($A1060,npiportfolio!$A$1:$I$100,4,FALSE)*RAND()*10</f>
        <v>0.62723978672986069</v>
      </c>
      <c r="F1060" s="7">
        <f ca="1">VLOOKUP($A1060,npiportfolio!$A$1:$I$100,4,FALSE)*RAND()*10</f>
        <v>11.675348708724052</v>
      </c>
      <c r="G1060" s="7">
        <f ca="1">VLOOKUP($A1060,npiportfolio!$A$1:$I$100,4,FALSE)*RAND()*10</f>
        <v>13.229931076406006</v>
      </c>
    </row>
    <row r="1061" spans="1:7" x14ac:dyDescent="0.25">
      <c r="A1061">
        <v>4</v>
      </c>
      <c r="B1061" t="s">
        <v>847</v>
      </c>
      <c r="C1061">
        <v>33</v>
      </c>
      <c r="D1061" t="str">
        <f>VLOOKUP(A1061,npiportfolio!$A$1:$B$100,2,FALSE)</f>
        <v>schools, bar/restaurants, non essential businesses closed</v>
      </c>
      <c r="E1061" s="7">
        <f ca="1">VLOOKUP($A1061,npiportfolio!$A$1:$I$100,4,FALSE)*RAND()*10</f>
        <v>5.1118654321597052</v>
      </c>
      <c r="F1061" s="7">
        <f ca="1">VLOOKUP($A1061,npiportfolio!$A$1:$I$100,4,FALSE)*RAND()*10</f>
        <v>21.667009664547269</v>
      </c>
      <c r="G1061" s="7">
        <f ca="1">VLOOKUP($A1061,npiportfolio!$A$1:$I$100,4,FALSE)*RAND()*10</f>
        <v>8.5300495196532111</v>
      </c>
    </row>
    <row r="1062" spans="1:7" x14ac:dyDescent="0.25">
      <c r="A1062">
        <v>5</v>
      </c>
      <c r="B1062" t="s">
        <v>847</v>
      </c>
      <c r="C1062">
        <v>33</v>
      </c>
      <c r="D1062" t="str">
        <f>VLOOKUP(A1062,npiportfolio!$A$1:$B$100,2,FALSE)</f>
        <v>schools, bar/restaurants, non essential businesses closed, quarantine for most vulnerable</v>
      </c>
      <c r="E1062" s="7">
        <f ca="1">VLOOKUP($A1062,npiportfolio!$A$1:$I$100,4,FALSE)*RAND()*10</f>
        <v>20.491200749544095</v>
      </c>
      <c r="F1062" s="7">
        <f ca="1">VLOOKUP($A1062,npiportfolio!$A$1:$I$100,4,FALSE)*RAND()*10</f>
        <v>24.095760338206592</v>
      </c>
      <c r="G1062" s="7">
        <f ca="1">VLOOKUP($A1062,npiportfolio!$A$1:$I$100,4,FALSE)*RAND()*10</f>
        <v>35.734299382858957</v>
      </c>
    </row>
    <row r="1063" spans="1:7" x14ac:dyDescent="0.25">
      <c r="A1063">
        <v>6</v>
      </c>
      <c r="B1063" t="s">
        <v>847</v>
      </c>
      <c r="C1063">
        <v>33</v>
      </c>
      <c r="D1063" t="str">
        <f>VLOOKUP(A1063,npiportfolio!$A$1:$B$100,2,FALSE)</f>
        <v>schools, bar/restaurants, non essential businesses closed, quarantine for all</v>
      </c>
      <c r="E1063" s="7">
        <f ca="1">VLOOKUP($A1063,npiportfolio!$A$1:$I$100,4,FALSE)*RAND()*10</f>
        <v>18.667188937165946</v>
      </c>
      <c r="F1063" s="7">
        <f ca="1">VLOOKUP($A1063,npiportfolio!$A$1:$I$100,4,FALSE)*RAND()*10</f>
        <v>49.175973120165175</v>
      </c>
      <c r="G1063" s="7">
        <f ca="1">VLOOKUP($A1063,npiportfolio!$A$1:$I$100,4,FALSE)*RAND()*10</f>
        <v>5.8886771347425038</v>
      </c>
    </row>
    <row r="1064" spans="1:7" x14ac:dyDescent="0.25">
      <c r="A1064">
        <v>7</v>
      </c>
      <c r="B1064" t="s">
        <v>847</v>
      </c>
      <c r="C1064">
        <v>33</v>
      </c>
      <c r="D1064" t="str">
        <f>VLOOKUP(A1064,npiportfolio!$A$1:$B$100,2,FALSE)</f>
        <v>new normal after schools closing</v>
      </c>
      <c r="E1064" s="7">
        <f ca="1">VLOOKUP($A1064,npiportfolio!$A$1:$I$100,4,FALSE)*RAND()*10</f>
        <v>4.4619642066174139</v>
      </c>
      <c r="F1064" s="7">
        <f ca="1">VLOOKUP($A1064,npiportfolio!$A$1:$I$100,4,FALSE)*RAND()*10</f>
        <v>9.2926830719336877</v>
      </c>
      <c r="G1064" s="7">
        <f ca="1">VLOOKUP($A1064,npiportfolio!$A$1:$I$100,4,FALSE)*RAND()*10</f>
        <v>7.9024928171194286</v>
      </c>
    </row>
    <row r="1065" spans="1:7" x14ac:dyDescent="0.25">
      <c r="A1065">
        <v>8</v>
      </c>
      <c r="B1065" t="s">
        <v>847</v>
      </c>
      <c r="C1065">
        <v>33</v>
      </c>
      <c r="D1065" t="str">
        <f>VLOOKUP(A1065,npiportfolio!$A$1:$B$100,2,FALSE)</f>
        <v>new normal after schools, bar/restaurants closed</v>
      </c>
      <c r="E1065" s="7">
        <f ca="1">VLOOKUP($A1065,npiportfolio!$A$1:$I$100,4,FALSE)*RAND()*10</f>
        <v>3.7651732223896617</v>
      </c>
      <c r="F1065" s="7">
        <f ca="1">VLOOKUP($A1065,npiportfolio!$A$1:$I$100,4,FALSE)*RAND()*10</f>
        <v>8.5168577080676666</v>
      </c>
      <c r="G1065" s="7">
        <f ca="1">VLOOKUP($A1065,npiportfolio!$A$1:$I$100,4,FALSE)*RAND()*10</f>
        <v>15.026707251819658</v>
      </c>
    </row>
    <row r="1066" spans="1:7" x14ac:dyDescent="0.25">
      <c r="A1066">
        <v>9</v>
      </c>
      <c r="B1066" t="s">
        <v>847</v>
      </c>
      <c r="C1066">
        <v>33</v>
      </c>
      <c r="D1066" t="str">
        <f>VLOOKUP(A1066,npiportfolio!$A$1:$B$100,2,FALSE)</f>
        <v>new normal after schools, bar/restaurants, non essential businesses closed</v>
      </c>
      <c r="E1066" s="7">
        <f ca="1">VLOOKUP($A1066,npiportfolio!$A$1:$I$100,4,FALSE)*RAND()*10</f>
        <v>16.985750031892856</v>
      </c>
      <c r="F1066" s="7">
        <f ca="1">VLOOKUP($A1066,npiportfolio!$A$1:$I$100,4,FALSE)*RAND()*10</f>
        <v>25.332559128341849</v>
      </c>
      <c r="G1066" s="7">
        <f ca="1">VLOOKUP($A1066,npiportfolio!$A$1:$I$100,4,FALSE)*RAND()*10</f>
        <v>24.880068679974542</v>
      </c>
    </row>
    <row r="1067" spans="1:7" x14ac:dyDescent="0.25">
      <c r="A1067">
        <v>10</v>
      </c>
      <c r="B1067" t="s">
        <v>847</v>
      </c>
      <c r="C1067">
        <v>33</v>
      </c>
      <c r="D1067" t="str">
        <f>VLOOKUP(A1067,npiportfolio!$A$1:$B$100,2,FALSE)</f>
        <v>new normal after schools, bar/restaurants, non essential businesses closed, quarantine for most vulnerable</v>
      </c>
      <c r="E1067" s="7">
        <f ca="1">VLOOKUP($A1067,npiportfolio!$A$1:$I$100,4,FALSE)*RAND()*10</f>
        <v>37.86075692414741</v>
      </c>
      <c r="F1067" s="7">
        <f ca="1">VLOOKUP($A1067,npiportfolio!$A$1:$I$100,4,FALSE)*RAND()*10</f>
        <v>23.843977057050935</v>
      </c>
      <c r="G1067" s="7">
        <f ca="1">VLOOKUP($A1067,npiportfolio!$A$1:$I$100,4,FALSE)*RAND()*10</f>
        <v>32.874543545737261</v>
      </c>
    </row>
    <row r="1068" spans="1:7" x14ac:dyDescent="0.25">
      <c r="A1068">
        <v>11</v>
      </c>
      <c r="B1068" t="s">
        <v>847</v>
      </c>
      <c r="C1068">
        <v>33</v>
      </c>
      <c r="D1068" t="str">
        <f>VLOOKUP(A1068,npiportfolio!$A$1:$B$100,2,FALSE)</f>
        <v>new normal after schools, bar/restaurants, non essential businesses closed, quarantine for all</v>
      </c>
      <c r="E1068" s="7">
        <f ca="1">VLOOKUP($A1068,npiportfolio!$A$1:$I$100,4,FALSE)*RAND()*10</f>
        <v>27.706469420920943</v>
      </c>
      <c r="F1068" s="7">
        <f ca="1">VLOOKUP($A1068,npiportfolio!$A$1:$I$100,4,FALSE)*RAND()*10</f>
        <v>29.407953083558166</v>
      </c>
      <c r="G1068" s="7">
        <f ca="1">VLOOKUP($A1068,npiportfolio!$A$1:$I$100,4,FALSE)*RAND()*10</f>
        <v>11.361516304004521</v>
      </c>
    </row>
    <row r="1069" spans="1:7" x14ac:dyDescent="0.25">
      <c r="A1069">
        <v>1</v>
      </c>
      <c r="B1069" t="s">
        <v>848</v>
      </c>
      <c r="C1069">
        <v>33</v>
      </c>
      <c r="D1069" t="str">
        <f>VLOOKUP(A1069,npiportfolio!$A$1:$B$100,2,FALSE)</f>
        <v>no Interventions</v>
      </c>
      <c r="E1069" s="7">
        <f ca="1">VLOOKUP($A1069,npiportfolio!$A$1:$I$100,4,FALSE)*RAND()*10</f>
        <v>0</v>
      </c>
      <c r="F1069" s="7">
        <f ca="1">VLOOKUP($A1069,npiportfolio!$A$1:$I$100,4,FALSE)*RAND()*10</f>
        <v>0</v>
      </c>
      <c r="G1069" s="7">
        <f ca="1">VLOOKUP($A1069,npiportfolio!$A$1:$I$100,4,FALSE)*RAND()*10</f>
        <v>0</v>
      </c>
    </row>
    <row r="1070" spans="1:7" x14ac:dyDescent="0.25">
      <c r="A1070">
        <v>2</v>
      </c>
      <c r="B1070" t="s">
        <v>848</v>
      </c>
      <c r="C1070">
        <v>33</v>
      </c>
      <c r="D1070" t="str">
        <f>VLOOKUP(A1070,npiportfolio!$A$1:$B$100,2,FALSE)</f>
        <v>schools closing</v>
      </c>
      <c r="E1070" s="7">
        <f ca="1">VLOOKUP($A1070,npiportfolio!$A$1:$I$100,4,FALSE)*RAND()*10</f>
        <v>5.5000666789806987</v>
      </c>
      <c r="F1070" s="7">
        <f ca="1">VLOOKUP($A1070,npiportfolio!$A$1:$I$100,4,FALSE)*RAND()*10</f>
        <v>7.3542798400730565</v>
      </c>
      <c r="G1070" s="7">
        <f ca="1">VLOOKUP($A1070,npiportfolio!$A$1:$I$100,4,FALSE)*RAND()*10</f>
        <v>3.4699458357754862</v>
      </c>
    </row>
    <row r="1071" spans="1:7" x14ac:dyDescent="0.25">
      <c r="A1071">
        <v>3</v>
      </c>
      <c r="B1071" t="s">
        <v>848</v>
      </c>
      <c r="C1071">
        <v>33</v>
      </c>
      <c r="D1071" t="str">
        <f>VLOOKUP(A1071,npiportfolio!$A$1:$B$100,2,FALSE)</f>
        <v>schools, bar/restaurants closed</v>
      </c>
      <c r="E1071" s="7">
        <f ca="1">VLOOKUP($A1071,npiportfolio!$A$1:$I$100,4,FALSE)*RAND()*10</f>
        <v>10.311373432093474</v>
      </c>
      <c r="F1071" s="7">
        <f ca="1">VLOOKUP($A1071,npiportfolio!$A$1:$I$100,4,FALSE)*RAND()*10</f>
        <v>5.0969925187269656</v>
      </c>
      <c r="G1071" s="7">
        <f ca="1">VLOOKUP($A1071,npiportfolio!$A$1:$I$100,4,FALSE)*RAND()*10</f>
        <v>19.426116165973017</v>
      </c>
    </row>
    <row r="1072" spans="1:7" x14ac:dyDescent="0.25">
      <c r="A1072">
        <v>4</v>
      </c>
      <c r="B1072" t="s">
        <v>848</v>
      </c>
      <c r="C1072">
        <v>33</v>
      </c>
      <c r="D1072" t="str">
        <f>VLOOKUP(A1072,npiportfolio!$A$1:$B$100,2,FALSE)</f>
        <v>schools, bar/restaurants, non essential businesses closed</v>
      </c>
      <c r="E1072" s="7">
        <f ca="1">VLOOKUP($A1072,npiportfolio!$A$1:$I$100,4,FALSE)*RAND()*10</f>
        <v>17.583005707198133</v>
      </c>
      <c r="F1072" s="7">
        <f ca="1">VLOOKUP($A1072,npiportfolio!$A$1:$I$100,4,FALSE)*RAND()*10</f>
        <v>14.476293072717866</v>
      </c>
      <c r="G1072" s="7">
        <f ca="1">VLOOKUP($A1072,npiportfolio!$A$1:$I$100,4,FALSE)*RAND()*10</f>
        <v>3.4527398744734006</v>
      </c>
    </row>
    <row r="1073" spans="1:7" x14ac:dyDescent="0.25">
      <c r="A1073">
        <v>5</v>
      </c>
      <c r="B1073" t="s">
        <v>848</v>
      </c>
      <c r="C1073">
        <v>33</v>
      </c>
      <c r="D1073" t="str">
        <f>VLOOKUP(A1073,npiportfolio!$A$1:$B$100,2,FALSE)</f>
        <v>schools, bar/restaurants, non essential businesses closed, quarantine for most vulnerable</v>
      </c>
      <c r="E1073" s="7">
        <f ca="1">VLOOKUP($A1073,npiportfolio!$A$1:$I$100,4,FALSE)*RAND()*10</f>
        <v>13.023599051160716</v>
      </c>
      <c r="F1073" s="7">
        <f ca="1">VLOOKUP($A1073,npiportfolio!$A$1:$I$100,4,FALSE)*RAND()*10</f>
        <v>6.5025880370510158</v>
      </c>
      <c r="G1073" s="7">
        <f ca="1">VLOOKUP($A1073,npiportfolio!$A$1:$I$100,4,FALSE)*RAND()*10</f>
        <v>31.354514042086272</v>
      </c>
    </row>
    <row r="1074" spans="1:7" x14ac:dyDescent="0.25">
      <c r="A1074">
        <v>6</v>
      </c>
      <c r="B1074" t="s">
        <v>848</v>
      </c>
      <c r="C1074">
        <v>33</v>
      </c>
      <c r="D1074" t="str">
        <f>VLOOKUP(A1074,npiportfolio!$A$1:$B$100,2,FALSE)</f>
        <v>schools, bar/restaurants, non essential businesses closed, quarantine for all</v>
      </c>
      <c r="E1074" s="7">
        <f ca="1">VLOOKUP($A1074,npiportfolio!$A$1:$I$100,4,FALSE)*RAND()*10</f>
        <v>48.472409457229674</v>
      </c>
      <c r="F1074" s="7">
        <f ca="1">VLOOKUP($A1074,npiportfolio!$A$1:$I$100,4,FALSE)*RAND()*10</f>
        <v>35.036850813193915</v>
      </c>
      <c r="G1074" s="7">
        <f ca="1">VLOOKUP($A1074,npiportfolio!$A$1:$I$100,4,FALSE)*RAND()*10</f>
        <v>16.352640026463323</v>
      </c>
    </row>
    <row r="1075" spans="1:7" x14ac:dyDescent="0.25">
      <c r="A1075">
        <v>7</v>
      </c>
      <c r="B1075" t="s">
        <v>848</v>
      </c>
      <c r="C1075">
        <v>33</v>
      </c>
      <c r="D1075" t="str">
        <f>VLOOKUP(A1075,npiportfolio!$A$1:$B$100,2,FALSE)</f>
        <v>new normal after schools closing</v>
      </c>
      <c r="E1075" s="7">
        <f ca="1">VLOOKUP($A1075,npiportfolio!$A$1:$I$100,4,FALSE)*RAND()*10</f>
        <v>2.4431628601855646</v>
      </c>
      <c r="F1075" s="7">
        <f ca="1">VLOOKUP($A1075,npiportfolio!$A$1:$I$100,4,FALSE)*RAND()*10</f>
        <v>2.834762429550286</v>
      </c>
      <c r="G1075" s="7">
        <f ca="1">VLOOKUP($A1075,npiportfolio!$A$1:$I$100,4,FALSE)*RAND()*10</f>
        <v>2.1775760800563635</v>
      </c>
    </row>
    <row r="1076" spans="1:7" x14ac:dyDescent="0.25">
      <c r="A1076">
        <v>8</v>
      </c>
      <c r="B1076" t="s">
        <v>848</v>
      </c>
      <c r="C1076">
        <v>33</v>
      </c>
      <c r="D1076" t="str">
        <f>VLOOKUP(A1076,npiportfolio!$A$1:$B$100,2,FALSE)</f>
        <v>new normal after schools, bar/restaurants closed</v>
      </c>
      <c r="E1076" s="7">
        <f ca="1">VLOOKUP($A1076,npiportfolio!$A$1:$I$100,4,FALSE)*RAND()*10</f>
        <v>3.4518554067966889</v>
      </c>
      <c r="F1076" s="7">
        <f ca="1">VLOOKUP($A1076,npiportfolio!$A$1:$I$100,4,FALSE)*RAND()*10</f>
        <v>16.038535996964228</v>
      </c>
      <c r="G1076" s="7">
        <f ca="1">VLOOKUP($A1076,npiportfolio!$A$1:$I$100,4,FALSE)*RAND()*10</f>
        <v>17.326997326837912</v>
      </c>
    </row>
    <row r="1077" spans="1:7" x14ac:dyDescent="0.25">
      <c r="A1077">
        <v>9</v>
      </c>
      <c r="B1077" t="s">
        <v>848</v>
      </c>
      <c r="C1077">
        <v>33</v>
      </c>
      <c r="D1077" t="str">
        <f>VLOOKUP(A1077,npiportfolio!$A$1:$B$100,2,FALSE)</f>
        <v>new normal after schools, bar/restaurants, non essential businesses closed</v>
      </c>
      <c r="E1077" s="7">
        <f ca="1">VLOOKUP($A1077,npiportfolio!$A$1:$I$100,4,FALSE)*RAND()*10</f>
        <v>2.8298698894237182</v>
      </c>
      <c r="F1077" s="7">
        <f ca="1">VLOOKUP($A1077,npiportfolio!$A$1:$I$100,4,FALSE)*RAND()*10</f>
        <v>0.13601446603436207</v>
      </c>
      <c r="G1077" s="7">
        <f ca="1">VLOOKUP($A1077,npiportfolio!$A$1:$I$100,4,FALSE)*RAND()*10</f>
        <v>21.542758399936858</v>
      </c>
    </row>
    <row r="1078" spans="1:7" x14ac:dyDescent="0.25">
      <c r="A1078">
        <v>10</v>
      </c>
      <c r="B1078" t="s">
        <v>848</v>
      </c>
      <c r="C1078">
        <v>33</v>
      </c>
      <c r="D1078" t="str">
        <f>VLOOKUP(A1078,npiportfolio!$A$1:$B$100,2,FALSE)</f>
        <v>new normal after schools, bar/restaurants, non essential businesses closed, quarantine for most vulnerable</v>
      </c>
      <c r="E1078" s="7">
        <f ca="1">VLOOKUP($A1078,npiportfolio!$A$1:$I$100,4,FALSE)*RAND()*10</f>
        <v>31.23434771998307</v>
      </c>
      <c r="F1078" s="7">
        <f ca="1">VLOOKUP($A1078,npiportfolio!$A$1:$I$100,4,FALSE)*RAND()*10</f>
        <v>12.833260296016142</v>
      </c>
      <c r="G1078" s="7">
        <f ca="1">VLOOKUP($A1078,npiportfolio!$A$1:$I$100,4,FALSE)*RAND()*10</f>
        <v>8.859226278030885</v>
      </c>
    </row>
    <row r="1079" spans="1:7" x14ac:dyDescent="0.25">
      <c r="A1079">
        <v>11</v>
      </c>
      <c r="B1079" t="s">
        <v>848</v>
      </c>
      <c r="C1079">
        <v>33</v>
      </c>
      <c r="D1079" t="str">
        <f>VLOOKUP(A1079,npiportfolio!$A$1:$B$100,2,FALSE)</f>
        <v>new normal after schools, bar/restaurants, non essential businesses closed, quarantine for all</v>
      </c>
      <c r="E1079" s="7">
        <f ca="1">VLOOKUP($A1079,npiportfolio!$A$1:$I$100,4,FALSE)*RAND()*10</f>
        <v>47.335964172558818</v>
      </c>
      <c r="F1079" s="7">
        <f ca="1">VLOOKUP($A1079,npiportfolio!$A$1:$I$100,4,FALSE)*RAND()*10</f>
        <v>15.039781993013769</v>
      </c>
      <c r="G1079" s="7">
        <f ca="1">VLOOKUP($A1079,npiportfolio!$A$1:$I$100,4,FALSE)*RAND()*10</f>
        <v>32.371044783128283</v>
      </c>
    </row>
    <row r="1080" spans="1:7" x14ac:dyDescent="0.25">
      <c r="A1080">
        <v>1</v>
      </c>
      <c r="B1080" t="s">
        <v>849</v>
      </c>
      <c r="C1080">
        <v>33</v>
      </c>
      <c r="D1080" t="str">
        <f>VLOOKUP(A1080,npiportfolio!$A$1:$B$100,2,FALSE)</f>
        <v>no Interventions</v>
      </c>
      <c r="E1080" s="7">
        <f ca="1">VLOOKUP($A1080,npiportfolio!$A$1:$I$100,4,FALSE)*RAND()*10</f>
        <v>0</v>
      </c>
      <c r="F1080" s="7">
        <f ca="1">VLOOKUP($A1080,npiportfolio!$A$1:$I$100,4,FALSE)*RAND()*10</f>
        <v>0</v>
      </c>
      <c r="G1080" s="7">
        <f ca="1">VLOOKUP($A1080,npiportfolio!$A$1:$I$100,4,FALSE)*RAND()*10</f>
        <v>0</v>
      </c>
    </row>
    <row r="1081" spans="1:7" x14ac:dyDescent="0.25">
      <c r="A1081">
        <v>2</v>
      </c>
      <c r="B1081" t="s">
        <v>849</v>
      </c>
      <c r="C1081">
        <v>33</v>
      </c>
      <c r="D1081" t="str">
        <f>VLOOKUP(A1081,npiportfolio!$A$1:$B$100,2,FALSE)</f>
        <v>schools closing</v>
      </c>
      <c r="E1081" s="7">
        <f ca="1">VLOOKUP($A1081,npiportfolio!$A$1:$I$100,4,FALSE)*RAND()*10</f>
        <v>6.8546578843125765</v>
      </c>
      <c r="F1081" s="7">
        <f ca="1">VLOOKUP($A1081,npiportfolio!$A$1:$I$100,4,FALSE)*RAND()*10</f>
        <v>2.5828386003981674</v>
      </c>
      <c r="G1081" s="7">
        <f ca="1">VLOOKUP($A1081,npiportfolio!$A$1:$I$100,4,FALSE)*RAND()*10</f>
        <v>7.2404695816150708</v>
      </c>
    </row>
    <row r="1082" spans="1:7" x14ac:dyDescent="0.25">
      <c r="A1082">
        <v>3</v>
      </c>
      <c r="B1082" t="s">
        <v>849</v>
      </c>
      <c r="C1082">
        <v>33</v>
      </c>
      <c r="D1082" t="str">
        <f>VLOOKUP(A1082,npiportfolio!$A$1:$B$100,2,FALSE)</f>
        <v>schools, bar/restaurants closed</v>
      </c>
      <c r="E1082" s="7">
        <f ca="1">VLOOKUP($A1082,npiportfolio!$A$1:$I$100,4,FALSE)*RAND()*10</f>
        <v>12.752969409545678</v>
      </c>
      <c r="F1082" s="7">
        <f ca="1">VLOOKUP($A1082,npiportfolio!$A$1:$I$100,4,FALSE)*RAND()*10</f>
        <v>7.5541759102332273</v>
      </c>
      <c r="G1082" s="7">
        <f ca="1">VLOOKUP($A1082,npiportfolio!$A$1:$I$100,4,FALSE)*RAND()*10</f>
        <v>10.296750805293494</v>
      </c>
    </row>
    <row r="1083" spans="1:7" x14ac:dyDescent="0.25">
      <c r="A1083">
        <v>4</v>
      </c>
      <c r="B1083" t="s">
        <v>849</v>
      </c>
      <c r="C1083">
        <v>33</v>
      </c>
      <c r="D1083" t="str">
        <f>VLOOKUP(A1083,npiportfolio!$A$1:$B$100,2,FALSE)</f>
        <v>schools, bar/restaurants, non essential businesses closed</v>
      </c>
      <c r="E1083" s="7">
        <f ca="1">VLOOKUP($A1083,npiportfolio!$A$1:$I$100,4,FALSE)*RAND()*10</f>
        <v>2.8685812365167775</v>
      </c>
      <c r="F1083" s="7">
        <f ca="1">VLOOKUP($A1083,npiportfolio!$A$1:$I$100,4,FALSE)*RAND()*10</f>
        <v>10.034778933313696</v>
      </c>
      <c r="G1083" s="7">
        <f ca="1">VLOOKUP($A1083,npiportfolio!$A$1:$I$100,4,FALSE)*RAND()*10</f>
        <v>27.986196780685361</v>
      </c>
    </row>
    <row r="1084" spans="1:7" x14ac:dyDescent="0.25">
      <c r="A1084">
        <v>5</v>
      </c>
      <c r="B1084" t="s">
        <v>849</v>
      </c>
      <c r="C1084">
        <v>33</v>
      </c>
      <c r="D1084" t="str">
        <f>VLOOKUP(A1084,npiportfolio!$A$1:$B$100,2,FALSE)</f>
        <v>schools, bar/restaurants, non essential businesses closed, quarantine for most vulnerable</v>
      </c>
      <c r="E1084" s="7">
        <f ca="1">VLOOKUP($A1084,npiportfolio!$A$1:$I$100,4,FALSE)*RAND()*10</f>
        <v>25.96864653390729</v>
      </c>
      <c r="F1084" s="7">
        <f ca="1">VLOOKUP($A1084,npiportfolio!$A$1:$I$100,4,FALSE)*RAND()*10</f>
        <v>11.814326454183043</v>
      </c>
      <c r="G1084" s="7">
        <f ca="1">VLOOKUP($A1084,npiportfolio!$A$1:$I$100,4,FALSE)*RAND()*10</f>
        <v>18.415536441617505</v>
      </c>
    </row>
    <row r="1085" spans="1:7" x14ac:dyDescent="0.25">
      <c r="A1085">
        <v>6</v>
      </c>
      <c r="B1085" t="s">
        <v>849</v>
      </c>
      <c r="C1085">
        <v>33</v>
      </c>
      <c r="D1085" t="str">
        <f>VLOOKUP(A1085,npiportfolio!$A$1:$B$100,2,FALSE)</f>
        <v>schools, bar/restaurants, non essential businesses closed, quarantine for all</v>
      </c>
      <c r="E1085" s="7">
        <f ca="1">VLOOKUP($A1085,npiportfolio!$A$1:$I$100,4,FALSE)*RAND()*10</f>
        <v>31.554851481536865</v>
      </c>
      <c r="F1085" s="7">
        <f ca="1">VLOOKUP($A1085,npiportfolio!$A$1:$I$100,4,FALSE)*RAND()*10</f>
        <v>45.875008861157376</v>
      </c>
      <c r="G1085" s="7">
        <f ca="1">VLOOKUP($A1085,npiportfolio!$A$1:$I$100,4,FALSE)*RAND()*10</f>
        <v>3.3684532371634823</v>
      </c>
    </row>
    <row r="1086" spans="1:7" x14ac:dyDescent="0.25">
      <c r="A1086">
        <v>7</v>
      </c>
      <c r="B1086" t="s">
        <v>849</v>
      </c>
      <c r="C1086">
        <v>33</v>
      </c>
      <c r="D1086" t="str">
        <f>VLOOKUP(A1086,npiportfolio!$A$1:$B$100,2,FALSE)</f>
        <v>new normal after schools closing</v>
      </c>
      <c r="E1086" s="7">
        <f ca="1">VLOOKUP($A1086,npiportfolio!$A$1:$I$100,4,FALSE)*RAND()*10</f>
        <v>2.3899825697466834</v>
      </c>
      <c r="F1086" s="7">
        <f ca="1">VLOOKUP($A1086,npiportfolio!$A$1:$I$100,4,FALSE)*RAND()*10</f>
        <v>8.2960891856046111</v>
      </c>
      <c r="G1086" s="7">
        <f ca="1">VLOOKUP($A1086,npiportfolio!$A$1:$I$100,4,FALSE)*RAND()*10</f>
        <v>0.87717798077655118</v>
      </c>
    </row>
    <row r="1087" spans="1:7" x14ac:dyDescent="0.25">
      <c r="A1087">
        <v>8</v>
      </c>
      <c r="B1087" t="s">
        <v>849</v>
      </c>
      <c r="C1087">
        <v>33</v>
      </c>
      <c r="D1087" t="str">
        <f>VLOOKUP(A1087,npiportfolio!$A$1:$B$100,2,FALSE)</f>
        <v>new normal after schools, bar/restaurants closed</v>
      </c>
      <c r="E1087" s="7">
        <f ca="1">VLOOKUP($A1087,npiportfolio!$A$1:$I$100,4,FALSE)*RAND()*10</f>
        <v>8.3230911886220049</v>
      </c>
      <c r="F1087" s="7">
        <f ca="1">VLOOKUP($A1087,npiportfolio!$A$1:$I$100,4,FALSE)*RAND()*10</f>
        <v>14.344796515245859</v>
      </c>
      <c r="G1087" s="7">
        <f ca="1">VLOOKUP($A1087,npiportfolio!$A$1:$I$100,4,FALSE)*RAND()*10</f>
        <v>14.302827810562697</v>
      </c>
    </row>
    <row r="1088" spans="1:7" x14ac:dyDescent="0.25">
      <c r="A1088">
        <v>9</v>
      </c>
      <c r="B1088" t="s">
        <v>849</v>
      </c>
      <c r="C1088">
        <v>33</v>
      </c>
      <c r="D1088" t="str">
        <f>VLOOKUP(A1088,npiportfolio!$A$1:$B$100,2,FALSE)</f>
        <v>new normal after schools, bar/restaurants, non essential businesses closed</v>
      </c>
      <c r="E1088" s="7">
        <f ca="1">VLOOKUP($A1088,npiportfolio!$A$1:$I$100,4,FALSE)*RAND()*10</f>
        <v>24.3782050983069</v>
      </c>
      <c r="F1088" s="7">
        <f ca="1">VLOOKUP($A1088,npiportfolio!$A$1:$I$100,4,FALSE)*RAND()*10</f>
        <v>3.8226707088961742</v>
      </c>
      <c r="G1088" s="7">
        <f ca="1">VLOOKUP($A1088,npiportfolio!$A$1:$I$100,4,FALSE)*RAND()*10</f>
        <v>20.994296179908943</v>
      </c>
    </row>
    <row r="1089" spans="1:7" x14ac:dyDescent="0.25">
      <c r="A1089">
        <v>10</v>
      </c>
      <c r="B1089" t="s">
        <v>849</v>
      </c>
      <c r="C1089">
        <v>33</v>
      </c>
      <c r="D1089" t="str">
        <f>VLOOKUP(A1089,npiportfolio!$A$1:$B$100,2,FALSE)</f>
        <v>new normal after schools, bar/restaurants, non essential businesses closed, quarantine for most vulnerable</v>
      </c>
      <c r="E1089" s="7">
        <f ca="1">VLOOKUP($A1089,npiportfolio!$A$1:$I$100,4,FALSE)*RAND()*10</f>
        <v>21.275072381128716</v>
      </c>
      <c r="F1089" s="7">
        <f ca="1">VLOOKUP($A1089,npiportfolio!$A$1:$I$100,4,FALSE)*RAND()*10</f>
        <v>13.790794291923753</v>
      </c>
      <c r="G1089" s="7">
        <f ca="1">VLOOKUP($A1089,npiportfolio!$A$1:$I$100,4,FALSE)*RAND()*10</f>
        <v>26.361187649876555</v>
      </c>
    </row>
    <row r="1090" spans="1:7" x14ac:dyDescent="0.25">
      <c r="A1090">
        <v>11</v>
      </c>
      <c r="B1090" t="s">
        <v>849</v>
      </c>
      <c r="C1090">
        <v>33</v>
      </c>
      <c r="D1090" t="str">
        <f>VLOOKUP(A1090,npiportfolio!$A$1:$B$100,2,FALSE)</f>
        <v>new normal after schools, bar/restaurants, non essential businesses closed, quarantine for all</v>
      </c>
      <c r="E1090" s="7">
        <f ca="1">VLOOKUP($A1090,npiportfolio!$A$1:$I$100,4,FALSE)*RAND()*10</f>
        <v>36.102073437620497</v>
      </c>
      <c r="F1090" s="7">
        <f ca="1">VLOOKUP($A1090,npiportfolio!$A$1:$I$100,4,FALSE)*RAND()*10</f>
        <v>46.56757898519043</v>
      </c>
      <c r="G1090" s="7">
        <f ca="1">VLOOKUP($A1090,npiportfolio!$A$1:$I$100,4,FALSE)*RAND()*10</f>
        <v>19.733235246611368</v>
      </c>
    </row>
    <row r="1091" spans="1:7" x14ac:dyDescent="0.25">
      <c r="A1091">
        <v>1</v>
      </c>
      <c r="B1091" t="s">
        <v>847</v>
      </c>
      <c r="C1091">
        <v>34</v>
      </c>
      <c r="D1091" t="str">
        <f>VLOOKUP(A1091,npiportfolio!$A$1:$B$100,2,FALSE)</f>
        <v>no Interventions</v>
      </c>
      <c r="E1091" s="7">
        <f ca="1">VLOOKUP($A1091,npiportfolio!$A$1:$I$100,4,FALSE)*RAND()*10</f>
        <v>0</v>
      </c>
      <c r="F1091" s="7">
        <f ca="1">VLOOKUP($A1091,npiportfolio!$A$1:$I$100,4,FALSE)*RAND()*10</f>
        <v>0</v>
      </c>
      <c r="G1091" s="7">
        <f ca="1">VLOOKUP($A1091,npiportfolio!$A$1:$I$100,4,FALSE)*RAND()*10</f>
        <v>0</v>
      </c>
    </row>
    <row r="1092" spans="1:7" x14ac:dyDescent="0.25">
      <c r="A1092">
        <v>2</v>
      </c>
      <c r="B1092" t="s">
        <v>847</v>
      </c>
      <c r="C1092">
        <v>34</v>
      </c>
      <c r="D1092" t="str">
        <f>VLOOKUP(A1092,npiportfolio!$A$1:$B$100,2,FALSE)</f>
        <v>schools closing</v>
      </c>
      <c r="E1092" s="7">
        <f ca="1">VLOOKUP($A1092,npiportfolio!$A$1:$I$100,4,FALSE)*RAND()*10</f>
        <v>0.76501633698779936</v>
      </c>
      <c r="F1092" s="7">
        <f ca="1">VLOOKUP($A1092,npiportfolio!$A$1:$I$100,4,FALSE)*RAND()*10</f>
        <v>6.5916572701758067</v>
      </c>
      <c r="G1092" s="7">
        <f ca="1">VLOOKUP($A1092,npiportfolio!$A$1:$I$100,4,FALSE)*RAND()*10</f>
        <v>3.8534016368719168</v>
      </c>
    </row>
    <row r="1093" spans="1:7" x14ac:dyDescent="0.25">
      <c r="A1093">
        <v>3</v>
      </c>
      <c r="B1093" t="s">
        <v>847</v>
      </c>
      <c r="C1093">
        <v>34</v>
      </c>
      <c r="D1093" t="str">
        <f>VLOOKUP(A1093,npiportfolio!$A$1:$B$100,2,FALSE)</f>
        <v>schools, bar/restaurants closed</v>
      </c>
      <c r="E1093" s="7">
        <f ca="1">VLOOKUP($A1093,npiportfolio!$A$1:$I$100,4,FALSE)*RAND()*10</f>
        <v>11.220755542870936</v>
      </c>
      <c r="F1093" s="7">
        <f ca="1">VLOOKUP($A1093,npiportfolio!$A$1:$I$100,4,FALSE)*RAND()*10</f>
        <v>4.6928824024365223</v>
      </c>
      <c r="G1093" s="7">
        <f ca="1">VLOOKUP($A1093,npiportfolio!$A$1:$I$100,4,FALSE)*RAND()*10</f>
        <v>7.7058486873271921</v>
      </c>
    </row>
    <row r="1094" spans="1:7" x14ac:dyDescent="0.25">
      <c r="A1094">
        <v>4</v>
      </c>
      <c r="B1094" t="s">
        <v>847</v>
      </c>
      <c r="C1094">
        <v>34</v>
      </c>
      <c r="D1094" t="str">
        <f>VLOOKUP(A1094,npiportfolio!$A$1:$B$100,2,FALSE)</f>
        <v>schools, bar/restaurants, non essential businesses closed</v>
      </c>
      <c r="E1094" s="7">
        <f ca="1">VLOOKUP($A1094,npiportfolio!$A$1:$I$100,4,FALSE)*RAND()*10</f>
        <v>17.710772178710322</v>
      </c>
      <c r="F1094" s="7">
        <f ca="1">VLOOKUP($A1094,npiportfolio!$A$1:$I$100,4,FALSE)*RAND()*10</f>
        <v>0.50807730664951922</v>
      </c>
      <c r="G1094" s="7">
        <f ca="1">VLOOKUP($A1094,npiportfolio!$A$1:$I$100,4,FALSE)*RAND()*10</f>
        <v>8.5939902187752093</v>
      </c>
    </row>
    <row r="1095" spans="1:7" x14ac:dyDescent="0.25">
      <c r="A1095">
        <v>5</v>
      </c>
      <c r="B1095" t="s">
        <v>847</v>
      </c>
      <c r="C1095">
        <v>34</v>
      </c>
      <c r="D1095" t="str">
        <f>VLOOKUP(A1095,npiportfolio!$A$1:$B$100,2,FALSE)</f>
        <v>schools, bar/restaurants, non essential businesses closed, quarantine for most vulnerable</v>
      </c>
      <c r="E1095" s="7">
        <f ca="1">VLOOKUP($A1095,npiportfolio!$A$1:$I$100,4,FALSE)*RAND()*10</f>
        <v>20.471519620941571</v>
      </c>
      <c r="F1095" s="7">
        <f ca="1">VLOOKUP($A1095,npiportfolio!$A$1:$I$100,4,FALSE)*RAND()*10</f>
        <v>16.009163496297244</v>
      </c>
      <c r="G1095" s="7">
        <f ca="1">VLOOKUP($A1095,npiportfolio!$A$1:$I$100,4,FALSE)*RAND()*10</f>
        <v>18.236762941745756</v>
      </c>
    </row>
    <row r="1096" spans="1:7" x14ac:dyDescent="0.25">
      <c r="A1096">
        <v>6</v>
      </c>
      <c r="B1096" t="s">
        <v>847</v>
      </c>
      <c r="C1096">
        <v>34</v>
      </c>
      <c r="D1096" t="str">
        <f>VLOOKUP(A1096,npiportfolio!$A$1:$B$100,2,FALSE)</f>
        <v>schools, bar/restaurants, non essential businesses closed, quarantine for all</v>
      </c>
      <c r="E1096" s="7">
        <f ca="1">VLOOKUP($A1096,npiportfolio!$A$1:$I$100,4,FALSE)*RAND()*10</f>
        <v>44.773925035841685</v>
      </c>
      <c r="F1096" s="7">
        <f ca="1">VLOOKUP($A1096,npiportfolio!$A$1:$I$100,4,FALSE)*RAND()*10</f>
        <v>36.783378406918359</v>
      </c>
      <c r="G1096" s="7">
        <f ca="1">VLOOKUP($A1096,npiportfolio!$A$1:$I$100,4,FALSE)*RAND()*10</f>
        <v>31.512291580722511</v>
      </c>
    </row>
    <row r="1097" spans="1:7" x14ac:dyDescent="0.25">
      <c r="A1097">
        <v>7</v>
      </c>
      <c r="B1097" t="s">
        <v>847</v>
      </c>
      <c r="C1097">
        <v>34</v>
      </c>
      <c r="D1097" t="str">
        <f>VLOOKUP(A1097,npiportfolio!$A$1:$B$100,2,FALSE)</f>
        <v>new normal after schools closing</v>
      </c>
      <c r="E1097" s="7">
        <f ca="1">VLOOKUP($A1097,npiportfolio!$A$1:$I$100,4,FALSE)*RAND()*10</f>
        <v>8.9880501098502368</v>
      </c>
      <c r="F1097" s="7">
        <f ca="1">VLOOKUP($A1097,npiportfolio!$A$1:$I$100,4,FALSE)*RAND()*10</f>
        <v>5.0914467762189535</v>
      </c>
      <c r="G1097" s="7">
        <f ca="1">VLOOKUP($A1097,npiportfolio!$A$1:$I$100,4,FALSE)*RAND()*10</f>
        <v>3.967513976076058</v>
      </c>
    </row>
    <row r="1098" spans="1:7" x14ac:dyDescent="0.25">
      <c r="A1098">
        <v>8</v>
      </c>
      <c r="B1098" t="s">
        <v>847</v>
      </c>
      <c r="C1098">
        <v>34</v>
      </c>
      <c r="D1098" t="str">
        <f>VLOOKUP(A1098,npiportfolio!$A$1:$B$100,2,FALSE)</f>
        <v>new normal after schools, bar/restaurants closed</v>
      </c>
      <c r="E1098" s="7">
        <f ca="1">VLOOKUP($A1098,npiportfolio!$A$1:$I$100,4,FALSE)*RAND()*10</f>
        <v>7.488355058460221</v>
      </c>
      <c r="F1098" s="7">
        <f ca="1">VLOOKUP($A1098,npiportfolio!$A$1:$I$100,4,FALSE)*RAND()*10</f>
        <v>1.2519732834520303</v>
      </c>
      <c r="G1098" s="7">
        <f ca="1">VLOOKUP($A1098,npiportfolio!$A$1:$I$100,4,FALSE)*RAND()*10</f>
        <v>6.4536228685032881</v>
      </c>
    </row>
    <row r="1099" spans="1:7" x14ac:dyDescent="0.25">
      <c r="A1099">
        <v>9</v>
      </c>
      <c r="B1099" t="s">
        <v>847</v>
      </c>
      <c r="C1099">
        <v>34</v>
      </c>
      <c r="D1099" t="str">
        <f>VLOOKUP(A1099,npiportfolio!$A$1:$B$100,2,FALSE)</f>
        <v>new normal after schools, bar/restaurants, non essential businesses closed</v>
      </c>
      <c r="E1099" s="7">
        <f ca="1">VLOOKUP($A1099,npiportfolio!$A$1:$I$100,4,FALSE)*RAND()*10</f>
        <v>26.410093180753766</v>
      </c>
      <c r="F1099" s="7">
        <f ca="1">VLOOKUP($A1099,npiportfolio!$A$1:$I$100,4,FALSE)*RAND()*10</f>
        <v>6.169894351444869</v>
      </c>
      <c r="G1099" s="7">
        <f ca="1">VLOOKUP($A1099,npiportfolio!$A$1:$I$100,4,FALSE)*RAND()*10</f>
        <v>21.828965758186833</v>
      </c>
    </row>
    <row r="1100" spans="1:7" x14ac:dyDescent="0.25">
      <c r="A1100">
        <v>10</v>
      </c>
      <c r="B1100" t="s">
        <v>847</v>
      </c>
      <c r="C1100">
        <v>34</v>
      </c>
      <c r="D1100" t="str">
        <f>VLOOKUP(A1100,npiportfolio!$A$1:$B$100,2,FALSE)</f>
        <v>new normal after schools, bar/restaurants, non essential businesses closed, quarantine for most vulnerable</v>
      </c>
      <c r="E1100" s="7">
        <f ca="1">VLOOKUP($A1100,npiportfolio!$A$1:$I$100,4,FALSE)*RAND()*10</f>
        <v>22.494971075111604</v>
      </c>
      <c r="F1100" s="7">
        <f ca="1">VLOOKUP($A1100,npiportfolio!$A$1:$I$100,4,FALSE)*RAND()*10</f>
        <v>23.905985092080005</v>
      </c>
      <c r="G1100" s="7">
        <f ca="1">VLOOKUP($A1100,npiportfolio!$A$1:$I$100,4,FALSE)*RAND()*10</f>
        <v>5.3936266841037073</v>
      </c>
    </row>
    <row r="1101" spans="1:7" x14ac:dyDescent="0.25">
      <c r="A1101">
        <v>11</v>
      </c>
      <c r="B1101" t="s">
        <v>847</v>
      </c>
      <c r="C1101">
        <v>34</v>
      </c>
      <c r="D1101" t="str">
        <f>VLOOKUP(A1101,npiportfolio!$A$1:$B$100,2,FALSE)</f>
        <v>new normal after schools, bar/restaurants, non essential businesses closed, quarantine for all</v>
      </c>
      <c r="E1101" s="7">
        <f ca="1">VLOOKUP($A1101,npiportfolio!$A$1:$I$100,4,FALSE)*RAND()*10</f>
        <v>26.81514327226968</v>
      </c>
      <c r="F1101" s="7">
        <f ca="1">VLOOKUP($A1101,npiportfolio!$A$1:$I$100,4,FALSE)*RAND()*10</f>
        <v>47.932691006361949</v>
      </c>
      <c r="G1101" s="7">
        <f ca="1">VLOOKUP($A1101,npiportfolio!$A$1:$I$100,4,FALSE)*RAND()*10</f>
        <v>14.647209687532525</v>
      </c>
    </row>
    <row r="1102" spans="1:7" x14ac:dyDescent="0.25">
      <c r="A1102">
        <v>1</v>
      </c>
      <c r="B1102" t="s">
        <v>848</v>
      </c>
      <c r="C1102">
        <v>34</v>
      </c>
      <c r="D1102" t="str">
        <f>VLOOKUP(A1102,npiportfolio!$A$1:$B$100,2,FALSE)</f>
        <v>no Interventions</v>
      </c>
      <c r="E1102" s="7">
        <f ca="1">VLOOKUP($A1102,npiportfolio!$A$1:$I$100,4,FALSE)*RAND()*10</f>
        <v>0</v>
      </c>
      <c r="F1102" s="7">
        <f ca="1">VLOOKUP($A1102,npiportfolio!$A$1:$I$100,4,FALSE)*RAND()*10</f>
        <v>0</v>
      </c>
      <c r="G1102" s="7">
        <f ca="1">VLOOKUP($A1102,npiportfolio!$A$1:$I$100,4,FALSE)*RAND()*10</f>
        <v>0</v>
      </c>
    </row>
    <row r="1103" spans="1:7" x14ac:dyDescent="0.25">
      <c r="A1103">
        <v>2</v>
      </c>
      <c r="B1103" t="s">
        <v>848</v>
      </c>
      <c r="C1103">
        <v>34</v>
      </c>
      <c r="D1103" t="str">
        <f>VLOOKUP(A1103,npiportfolio!$A$1:$B$100,2,FALSE)</f>
        <v>schools closing</v>
      </c>
      <c r="E1103" s="7">
        <f ca="1">VLOOKUP($A1103,npiportfolio!$A$1:$I$100,4,FALSE)*RAND()*10</f>
        <v>8.6277138264874083</v>
      </c>
      <c r="F1103" s="7">
        <f ca="1">VLOOKUP($A1103,npiportfolio!$A$1:$I$100,4,FALSE)*RAND()*10</f>
        <v>9.2721807556992388</v>
      </c>
      <c r="G1103" s="7">
        <f ca="1">VLOOKUP($A1103,npiportfolio!$A$1:$I$100,4,FALSE)*RAND()*10</f>
        <v>8.4413422919810124</v>
      </c>
    </row>
    <row r="1104" spans="1:7" x14ac:dyDescent="0.25">
      <c r="A1104">
        <v>3</v>
      </c>
      <c r="B1104" t="s">
        <v>848</v>
      </c>
      <c r="C1104">
        <v>34</v>
      </c>
      <c r="D1104" t="str">
        <f>VLOOKUP(A1104,npiportfolio!$A$1:$B$100,2,FALSE)</f>
        <v>schools, bar/restaurants closed</v>
      </c>
      <c r="E1104" s="7">
        <f ca="1">VLOOKUP($A1104,npiportfolio!$A$1:$I$100,4,FALSE)*RAND()*10</f>
        <v>10.320444545449126</v>
      </c>
      <c r="F1104" s="7">
        <f ca="1">VLOOKUP($A1104,npiportfolio!$A$1:$I$100,4,FALSE)*RAND()*10</f>
        <v>18.779083081871807</v>
      </c>
      <c r="G1104" s="7">
        <f ca="1">VLOOKUP($A1104,npiportfolio!$A$1:$I$100,4,FALSE)*RAND()*10</f>
        <v>13.245302763214099</v>
      </c>
    </row>
    <row r="1105" spans="1:7" x14ac:dyDescent="0.25">
      <c r="A1105">
        <v>4</v>
      </c>
      <c r="B1105" t="s">
        <v>848</v>
      </c>
      <c r="C1105">
        <v>34</v>
      </c>
      <c r="D1105" t="str">
        <f>VLOOKUP(A1105,npiportfolio!$A$1:$B$100,2,FALSE)</f>
        <v>schools, bar/restaurants, non essential businesses closed</v>
      </c>
      <c r="E1105" s="7">
        <f ca="1">VLOOKUP($A1105,npiportfolio!$A$1:$I$100,4,FALSE)*RAND()*10</f>
        <v>14.942991645538177</v>
      </c>
      <c r="F1105" s="7">
        <f ca="1">VLOOKUP($A1105,npiportfolio!$A$1:$I$100,4,FALSE)*RAND()*10</f>
        <v>4.9677043134633436</v>
      </c>
      <c r="G1105" s="7">
        <f ca="1">VLOOKUP($A1105,npiportfolio!$A$1:$I$100,4,FALSE)*RAND()*10</f>
        <v>16.133651185002449</v>
      </c>
    </row>
    <row r="1106" spans="1:7" x14ac:dyDescent="0.25">
      <c r="A1106">
        <v>5</v>
      </c>
      <c r="B1106" t="s">
        <v>848</v>
      </c>
      <c r="C1106">
        <v>34</v>
      </c>
      <c r="D1106" t="str">
        <f>VLOOKUP(A1106,npiportfolio!$A$1:$B$100,2,FALSE)</f>
        <v>schools, bar/restaurants, non essential businesses closed, quarantine for most vulnerable</v>
      </c>
      <c r="E1106" s="7">
        <f ca="1">VLOOKUP($A1106,npiportfolio!$A$1:$I$100,4,FALSE)*RAND()*10</f>
        <v>39.430442856741706</v>
      </c>
      <c r="F1106" s="7">
        <f ca="1">VLOOKUP($A1106,npiportfolio!$A$1:$I$100,4,FALSE)*RAND()*10</f>
        <v>39.699056388158795</v>
      </c>
      <c r="G1106" s="7">
        <f ca="1">VLOOKUP($A1106,npiportfolio!$A$1:$I$100,4,FALSE)*RAND()*10</f>
        <v>18.445363483607622</v>
      </c>
    </row>
    <row r="1107" spans="1:7" x14ac:dyDescent="0.25">
      <c r="A1107">
        <v>6</v>
      </c>
      <c r="B1107" t="s">
        <v>848</v>
      </c>
      <c r="C1107">
        <v>34</v>
      </c>
      <c r="D1107" t="str">
        <f>VLOOKUP(A1107,npiportfolio!$A$1:$B$100,2,FALSE)</f>
        <v>schools, bar/restaurants, non essential businesses closed, quarantine for all</v>
      </c>
      <c r="E1107" s="7">
        <f ca="1">VLOOKUP($A1107,npiportfolio!$A$1:$I$100,4,FALSE)*RAND()*10</f>
        <v>16.09432329019242</v>
      </c>
      <c r="F1107" s="7">
        <f ca="1">VLOOKUP($A1107,npiportfolio!$A$1:$I$100,4,FALSE)*RAND()*10</f>
        <v>37.198641314066563</v>
      </c>
      <c r="G1107" s="7">
        <f ca="1">VLOOKUP($A1107,npiportfolio!$A$1:$I$100,4,FALSE)*RAND()*10</f>
        <v>17.400388671634275</v>
      </c>
    </row>
    <row r="1108" spans="1:7" x14ac:dyDescent="0.25">
      <c r="A1108">
        <v>7</v>
      </c>
      <c r="B1108" t="s">
        <v>848</v>
      </c>
      <c r="C1108">
        <v>34</v>
      </c>
      <c r="D1108" t="str">
        <f>VLOOKUP(A1108,npiportfolio!$A$1:$B$100,2,FALSE)</f>
        <v>new normal after schools closing</v>
      </c>
      <c r="E1108" s="7">
        <f ca="1">VLOOKUP($A1108,npiportfolio!$A$1:$I$100,4,FALSE)*RAND()*10</f>
        <v>8.1466916350279988</v>
      </c>
      <c r="F1108" s="7">
        <f ca="1">VLOOKUP($A1108,npiportfolio!$A$1:$I$100,4,FALSE)*RAND()*10</f>
        <v>7.9583241017228019</v>
      </c>
      <c r="G1108" s="7">
        <f ca="1">VLOOKUP($A1108,npiportfolio!$A$1:$I$100,4,FALSE)*RAND()*10</f>
        <v>8.8077671610960913</v>
      </c>
    </row>
    <row r="1109" spans="1:7" x14ac:dyDescent="0.25">
      <c r="A1109">
        <v>8</v>
      </c>
      <c r="B1109" t="s">
        <v>848</v>
      </c>
      <c r="C1109">
        <v>34</v>
      </c>
      <c r="D1109" t="str">
        <f>VLOOKUP(A1109,npiportfolio!$A$1:$B$100,2,FALSE)</f>
        <v>new normal after schools, bar/restaurants closed</v>
      </c>
      <c r="E1109" s="7">
        <f ca="1">VLOOKUP($A1109,npiportfolio!$A$1:$I$100,4,FALSE)*RAND()*10</f>
        <v>19.130068644863048</v>
      </c>
      <c r="F1109" s="7">
        <f ca="1">VLOOKUP($A1109,npiportfolio!$A$1:$I$100,4,FALSE)*RAND()*10</f>
        <v>4.450872907305059</v>
      </c>
      <c r="G1109" s="7">
        <f ca="1">VLOOKUP($A1109,npiportfolio!$A$1:$I$100,4,FALSE)*RAND()*10</f>
        <v>9.4260913623197151</v>
      </c>
    </row>
    <row r="1110" spans="1:7" x14ac:dyDescent="0.25">
      <c r="A1110">
        <v>9</v>
      </c>
      <c r="B1110" t="s">
        <v>848</v>
      </c>
      <c r="C1110">
        <v>34</v>
      </c>
      <c r="D1110" t="str">
        <f>VLOOKUP(A1110,npiportfolio!$A$1:$B$100,2,FALSE)</f>
        <v>new normal after schools, bar/restaurants, non essential businesses closed</v>
      </c>
      <c r="E1110" s="7">
        <f ca="1">VLOOKUP($A1110,npiportfolio!$A$1:$I$100,4,FALSE)*RAND()*10</f>
        <v>6.1970379669918803</v>
      </c>
      <c r="F1110" s="7">
        <f ca="1">VLOOKUP($A1110,npiportfolio!$A$1:$I$100,4,FALSE)*RAND()*10</f>
        <v>13.301999089221528</v>
      </c>
      <c r="G1110" s="7">
        <f ca="1">VLOOKUP($A1110,npiportfolio!$A$1:$I$100,4,FALSE)*RAND()*10</f>
        <v>14.764609963546068</v>
      </c>
    </row>
    <row r="1111" spans="1:7" x14ac:dyDescent="0.25">
      <c r="A1111">
        <v>10</v>
      </c>
      <c r="B1111" t="s">
        <v>848</v>
      </c>
      <c r="C1111">
        <v>34</v>
      </c>
      <c r="D1111" t="str">
        <f>VLOOKUP(A1111,npiportfolio!$A$1:$B$100,2,FALSE)</f>
        <v>new normal after schools, bar/restaurants, non essential businesses closed, quarantine for most vulnerable</v>
      </c>
      <c r="E1111" s="7">
        <f ca="1">VLOOKUP($A1111,npiportfolio!$A$1:$I$100,4,FALSE)*RAND()*10</f>
        <v>16.203738231789284</v>
      </c>
      <c r="F1111" s="7">
        <f ca="1">VLOOKUP($A1111,npiportfolio!$A$1:$I$100,4,FALSE)*RAND()*10</f>
        <v>18.577430873056461</v>
      </c>
      <c r="G1111" s="7">
        <f ca="1">VLOOKUP($A1111,npiportfolio!$A$1:$I$100,4,FALSE)*RAND()*10</f>
        <v>9.0727087983458521</v>
      </c>
    </row>
    <row r="1112" spans="1:7" x14ac:dyDescent="0.25">
      <c r="A1112">
        <v>11</v>
      </c>
      <c r="B1112" t="s">
        <v>848</v>
      </c>
      <c r="C1112">
        <v>34</v>
      </c>
      <c r="D1112" t="str">
        <f>VLOOKUP(A1112,npiportfolio!$A$1:$B$100,2,FALSE)</f>
        <v>new normal after schools, bar/restaurants, non essential businesses closed, quarantine for all</v>
      </c>
      <c r="E1112" s="7">
        <f ca="1">VLOOKUP($A1112,npiportfolio!$A$1:$I$100,4,FALSE)*RAND()*10</f>
        <v>7.8292296555276035</v>
      </c>
      <c r="F1112" s="7">
        <f ca="1">VLOOKUP($A1112,npiportfolio!$A$1:$I$100,4,FALSE)*RAND()*10</f>
        <v>38.638865568710983</v>
      </c>
      <c r="G1112" s="7">
        <f ca="1">VLOOKUP($A1112,npiportfolio!$A$1:$I$100,4,FALSE)*RAND()*10</f>
        <v>12.725936451765358</v>
      </c>
    </row>
    <row r="1113" spans="1:7" x14ac:dyDescent="0.25">
      <c r="A1113">
        <v>1</v>
      </c>
      <c r="B1113" t="s">
        <v>849</v>
      </c>
      <c r="C1113">
        <v>34</v>
      </c>
      <c r="D1113" t="str">
        <f>VLOOKUP(A1113,npiportfolio!$A$1:$B$100,2,FALSE)</f>
        <v>no Interventions</v>
      </c>
      <c r="E1113" s="7">
        <f ca="1">VLOOKUP($A1113,npiportfolio!$A$1:$I$100,4,FALSE)*RAND()*10</f>
        <v>0</v>
      </c>
      <c r="F1113" s="7">
        <f ca="1">VLOOKUP($A1113,npiportfolio!$A$1:$I$100,4,FALSE)*RAND()*10</f>
        <v>0</v>
      </c>
      <c r="G1113" s="7">
        <f ca="1">VLOOKUP($A1113,npiportfolio!$A$1:$I$100,4,FALSE)*RAND()*10</f>
        <v>0</v>
      </c>
    </row>
    <row r="1114" spans="1:7" x14ac:dyDescent="0.25">
      <c r="A1114">
        <v>2</v>
      </c>
      <c r="B1114" t="s">
        <v>849</v>
      </c>
      <c r="C1114">
        <v>34</v>
      </c>
      <c r="D1114" t="str">
        <f>VLOOKUP(A1114,npiportfolio!$A$1:$B$100,2,FALSE)</f>
        <v>schools closing</v>
      </c>
      <c r="E1114" s="7">
        <f ca="1">VLOOKUP($A1114,npiportfolio!$A$1:$I$100,4,FALSE)*RAND()*10</f>
        <v>5.3147140700817985</v>
      </c>
      <c r="F1114" s="7">
        <f ca="1">VLOOKUP($A1114,npiportfolio!$A$1:$I$100,4,FALSE)*RAND()*10</f>
        <v>4.6594869113812107</v>
      </c>
      <c r="G1114" s="7">
        <f ca="1">VLOOKUP($A1114,npiportfolio!$A$1:$I$100,4,FALSE)*RAND()*10</f>
        <v>4.6676804451148275</v>
      </c>
    </row>
    <row r="1115" spans="1:7" x14ac:dyDescent="0.25">
      <c r="A1115">
        <v>3</v>
      </c>
      <c r="B1115" t="s">
        <v>849</v>
      </c>
      <c r="C1115">
        <v>34</v>
      </c>
      <c r="D1115" t="str">
        <f>VLOOKUP(A1115,npiportfolio!$A$1:$B$100,2,FALSE)</f>
        <v>schools, bar/restaurants closed</v>
      </c>
      <c r="E1115" s="7">
        <f ca="1">VLOOKUP($A1115,npiportfolio!$A$1:$I$100,4,FALSE)*RAND()*10</f>
        <v>9.0352134306038359</v>
      </c>
      <c r="F1115" s="7">
        <f ca="1">VLOOKUP($A1115,npiportfolio!$A$1:$I$100,4,FALSE)*RAND()*10</f>
        <v>0.24146324709833911</v>
      </c>
      <c r="G1115" s="7">
        <f ca="1">VLOOKUP($A1115,npiportfolio!$A$1:$I$100,4,FALSE)*RAND()*10</f>
        <v>2.8722845842040345</v>
      </c>
    </row>
    <row r="1116" spans="1:7" x14ac:dyDescent="0.25">
      <c r="A1116">
        <v>4</v>
      </c>
      <c r="B1116" t="s">
        <v>849</v>
      </c>
      <c r="C1116">
        <v>34</v>
      </c>
      <c r="D1116" t="str">
        <f>VLOOKUP(A1116,npiportfolio!$A$1:$B$100,2,FALSE)</f>
        <v>schools, bar/restaurants, non essential businesses closed</v>
      </c>
      <c r="E1116" s="7">
        <f ca="1">VLOOKUP($A1116,npiportfolio!$A$1:$I$100,4,FALSE)*RAND()*10</f>
        <v>5.3621151522464539</v>
      </c>
      <c r="F1116" s="7">
        <f ca="1">VLOOKUP($A1116,npiportfolio!$A$1:$I$100,4,FALSE)*RAND()*10</f>
        <v>18.251775469122386</v>
      </c>
      <c r="G1116" s="7">
        <f ca="1">VLOOKUP($A1116,npiportfolio!$A$1:$I$100,4,FALSE)*RAND()*10</f>
        <v>11.228949032246797</v>
      </c>
    </row>
    <row r="1117" spans="1:7" x14ac:dyDescent="0.25">
      <c r="A1117">
        <v>5</v>
      </c>
      <c r="B1117" t="s">
        <v>849</v>
      </c>
      <c r="C1117">
        <v>34</v>
      </c>
      <c r="D1117" t="str">
        <f>VLOOKUP(A1117,npiportfolio!$A$1:$B$100,2,FALSE)</f>
        <v>schools, bar/restaurants, non essential businesses closed, quarantine for most vulnerable</v>
      </c>
      <c r="E1117" s="7">
        <f ca="1">VLOOKUP($A1117,npiportfolio!$A$1:$I$100,4,FALSE)*RAND()*10</f>
        <v>15.453426847095798</v>
      </c>
      <c r="F1117" s="7">
        <f ca="1">VLOOKUP($A1117,npiportfolio!$A$1:$I$100,4,FALSE)*RAND()*10</f>
        <v>4.0551310749635361</v>
      </c>
      <c r="G1117" s="7">
        <f ca="1">VLOOKUP($A1117,npiportfolio!$A$1:$I$100,4,FALSE)*RAND()*10</f>
        <v>0.1923882010141309</v>
      </c>
    </row>
    <row r="1118" spans="1:7" x14ac:dyDescent="0.25">
      <c r="A1118">
        <v>6</v>
      </c>
      <c r="B1118" t="s">
        <v>849</v>
      </c>
      <c r="C1118">
        <v>34</v>
      </c>
      <c r="D1118" t="str">
        <f>VLOOKUP(A1118,npiportfolio!$A$1:$B$100,2,FALSE)</f>
        <v>schools, bar/restaurants, non essential businesses closed, quarantine for all</v>
      </c>
      <c r="E1118" s="7">
        <f ca="1">VLOOKUP($A1118,npiportfolio!$A$1:$I$100,4,FALSE)*RAND()*10</f>
        <v>48.735439369586295</v>
      </c>
      <c r="F1118" s="7">
        <f ca="1">VLOOKUP($A1118,npiportfolio!$A$1:$I$100,4,FALSE)*RAND()*10</f>
        <v>47.633171049317625</v>
      </c>
      <c r="G1118" s="7">
        <f ca="1">VLOOKUP($A1118,npiportfolio!$A$1:$I$100,4,FALSE)*RAND()*10</f>
        <v>9.5369741180828527</v>
      </c>
    </row>
    <row r="1119" spans="1:7" x14ac:dyDescent="0.25">
      <c r="A1119">
        <v>7</v>
      </c>
      <c r="B1119" t="s">
        <v>849</v>
      </c>
      <c r="C1119">
        <v>34</v>
      </c>
      <c r="D1119" t="str">
        <f>VLOOKUP(A1119,npiportfolio!$A$1:$B$100,2,FALSE)</f>
        <v>new normal after schools closing</v>
      </c>
      <c r="E1119" s="7">
        <f ca="1">VLOOKUP($A1119,npiportfolio!$A$1:$I$100,4,FALSE)*RAND()*10</f>
        <v>6.4028602089293951</v>
      </c>
      <c r="F1119" s="7">
        <f ca="1">VLOOKUP($A1119,npiportfolio!$A$1:$I$100,4,FALSE)*RAND()*10</f>
        <v>5.3780102775893788</v>
      </c>
      <c r="G1119" s="7">
        <f ca="1">VLOOKUP($A1119,npiportfolio!$A$1:$I$100,4,FALSE)*RAND()*10</f>
        <v>4.2850679731711665</v>
      </c>
    </row>
    <row r="1120" spans="1:7" x14ac:dyDescent="0.25">
      <c r="A1120">
        <v>8</v>
      </c>
      <c r="B1120" t="s">
        <v>849</v>
      </c>
      <c r="C1120">
        <v>34</v>
      </c>
      <c r="D1120" t="str">
        <f>VLOOKUP(A1120,npiportfolio!$A$1:$B$100,2,FALSE)</f>
        <v>new normal after schools, bar/restaurants closed</v>
      </c>
      <c r="E1120" s="7">
        <f ca="1">VLOOKUP($A1120,npiportfolio!$A$1:$I$100,4,FALSE)*RAND()*10</f>
        <v>9.1537666235544908</v>
      </c>
      <c r="F1120" s="7">
        <f ca="1">VLOOKUP($A1120,npiportfolio!$A$1:$I$100,4,FALSE)*RAND()*10</f>
        <v>1.8930847332669565</v>
      </c>
      <c r="G1120" s="7">
        <f ca="1">VLOOKUP($A1120,npiportfolio!$A$1:$I$100,4,FALSE)*RAND()*10</f>
        <v>0.7177380995117022</v>
      </c>
    </row>
    <row r="1121" spans="1:7" x14ac:dyDescent="0.25">
      <c r="A1121">
        <v>9</v>
      </c>
      <c r="B1121" t="s">
        <v>849</v>
      </c>
      <c r="C1121">
        <v>34</v>
      </c>
      <c r="D1121" t="str">
        <f>VLOOKUP(A1121,npiportfolio!$A$1:$B$100,2,FALSE)</f>
        <v>new normal after schools, bar/restaurants, non essential businesses closed</v>
      </c>
      <c r="E1121" s="7">
        <f ca="1">VLOOKUP($A1121,npiportfolio!$A$1:$I$100,4,FALSE)*RAND()*10</f>
        <v>25.165938797720734</v>
      </c>
      <c r="F1121" s="7">
        <f ca="1">VLOOKUP($A1121,npiportfolio!$A$1:$I$100,4,FALSE)*RAND()*10</f>
        <v>14.60427642963705</v>
      </c>
      <c r="G1121" s="7">
        <f ca="1">VLOOKUP($A1121,npiportfolio!$A$1:$I$100,4,FALSE)*RAND()*10</f>
        <v>6.9350526433690032</v>
      </c>
    </row>
    <row r="1122" spans="1:7" x14ac:dyDescent="0.25">
      <c r="A1122">
        <v>10</v>
      </c>
      <c r="B1122" t="s">
        <v>849</v>
      </c>
      <c r="C1122">
        <v>34</v>
      </c>
      <c r="D1122" t="str">
        <f>VLOOKUP(A1122,npiportfolio!$A$1:$B$100,2,FALSE)</f>
        <v>new normal after schools, bar/restaurants, non essential businesses closed, quarantine for most vulnerable</v>
      </c>
      <c r="E1122" s="7">
        <f ca="1">VLOOKUP($A1122,npiportfolio!$A$1:$I$100,4,FALSE)*RAND()*10</f>
        <v>32.056875756932911</v>
      </c>
      <c r="F1122" s="7">
        <f ca="1">VLOOKUP($A1122,npiportfolio!$A$1:$I$100,4,FALSE)*RAND()*10</f>
        <v>36.08289914295846</v>
      </c>
      <c r="G1122" s="7">
        <f ca="1">VLOOKUP($A1122,npiportfolio!$A$1:$I$100,4,FALSE)*RAND()*10</f>
        <v>27.810675261442285</v>
      </c>
    </row>
    <row r="1123" spans="1:7" x14ac:dyDescent="0.25">
      <c r="A1123">
        <v>11</v>
      </c>
      <c r="B1123" t="s">
        <v>849</v>
      </c>
      <c r="C1123">
        <v>34</v>
      </c>
      <c r="D1123" t="str">
        <f>VLOOKUP(A1123,npiportfolio!$A$1:$B$100,2,FALSE)</f>
        <v>new normal after schools, bar/restaurants, non essential businesses closed, quarantine for all</v>
      </c>
      <c r="E1123" s="7">
        <f ca="1">VLOOKUP($A1123,npiportfolio!$A$1:$I$100,4,FALSE)*RAND()*10</f>
        <v>5.6991087756643024</v>
      </c>
      <c r="F1123" s="7">
        <f ca="1">VLOOKUP($A1123,npiportfolio!$A$1:$I$100,4,FALSE)*RAND()*10</f>
        <v>35.167370601357568</v>
      </c>
      <c r="G1123" s="7">
        <f ca="1">VLOOKUP($A1123,npiportfolio!$A$1:$I$100,4,FALSE)*RAND()*10</f>
        <v>14.250829927660702</v>
      </c>
    </row>
    <row r="1124" spans="1:7" x14ac:dyDescent="0.25">
      <c r="A1124">
        <v>1</v>
      </c>
      <c r="B1124" t="s">
        <v>847</v>
      </c>
      <c r="C1124">
        <v>35</v>
      </c>
      <c r="D1124" t="str">
        <f>VLOOKUP(A1124,npiportfolio!$A$1:$B$100,2,FALSE)</f>
        <v>no Interventions</v>
      </c>
      <c r="E1124" s="7">
        <f ca="1">VLOOKUP($A1124,npiportfolio!$A$1:$I$100,4,FALSE)*RAND()*10</f>
        <v>0</v>
      </c>
      <c r="F1124" s="7">
        <f ca="1">VLOOKUP($A1124,npiportfolio!$A$1:$I$100,4,FALSE)*RAND()*10</f>
        <v>0</v>
      </c>
      <c r="G1124" s="7">
        <f ca="1">VLOOKUP($A1124,npiportfolio!$A$1:$I$100,4,FALSE)*RAND()*10</f>
        <v>0</v>
      </c>
    </row>
    <row r="1125" spans="1:7" x14ac:dyDescent="0.25">
      <c r="A1125">
        <v>2</v>
      </c>
      <c r="B1125" t="s">
        <v>847</v>
      </c>
      <c r="C1125">
        <v>35</v>
      </c>
      <c r="D1125" t="str">
        <f>VLOOKUP(A1125,npiportfolio!$A$1:$B$100,2,FALSE)</f>
        <v>schools closing</v>
      </c>
      <c r="E1125" s="7">
        <f ca="1">VLOOKUP($A1125,npiportfolio!$A$1:$I$100,4,FALSE)*RAND()*10</f>
        <v>5.4137132695138535</v>
      </c>
      <c r="F1125" s="7">
        <f ca="1">VLOOKUP($A1125,npiportfolio!$A$1:$I$100,4,FALSE)*RAND()*10</f>
        <v>0.29302439657338808</v>
      </c>
      <c r="G1125" s="7">
        <f ca="1">VLOOKUP($A1125,npiportfolio!$A$1:$I$100,4,FALSE)*RAND()*10</f>
        <v>8.9574301108655199</v>
      </c>
    </row>
    <row r="1126" spans="1:7" x14ac:dyDescent="0.25">
      <c r="A1126">
        <v>3</v>
      </c>
      <c r="B1126" t="s">
        <v>847</v>
      </c>
      <c r="C1126">
        <v>35</v>
      </c>
      <c r="D1126" t="str">
        <f>VLOOKUP(A1126,npiportfolio!$A$1:$B$100,2,FALSE)</f>
        <v>schools, bar/restaurants closed</v>
      </c>
      <c r="E1126" s="7">
        <f ca="1">VLOOKUP($A1126,npiportfolio!$A$1:$I$100,4,FALSE)*RAND()*10</f>
        <v>7.7472266684740143</v>
      </c>
      <c r="F1126" s="7">
        <f ca="1">VLOOKUP($A1126,npiportfolio!$A$1:$I$100,4,FALSE)*RAND()*10</f>
        <v>11.060630117781859</v>
      </c>
      <c r="G1126" s="7">
        <f ca="1">VLOOKUP($A1126,npiportfolio!$A$1:$I$100,4,FALSE)*RAND()*10</f>
        <v>10.677426408143196</v>
      </c>
    </row>
    <row r="1127" spans="1:7" x14ac:dyDescent="0.25">
      <c r="A1127">
        <v>4</v>
      </c>
      <c r="B1127" t="s">
        <v>847</v>
      </c>
      <c r="C1127">
        <v>35</v>
      </c>
      <c r="D1127" t="str">
        <f>VLOOKUP(A1127,npiportfolio!$A$1:$B$100,2,FALSE)</f>
        <v>schools, bar/restaurants, non essential businesses closed</v>
      </c>
      <c r="E1127" s="7">
        <f ca="1">VLOOKUP($A1127,npiportfolio!$A$1:$I$100,4,FALSE)*RAND()*10</f>
        <v>9.8906874016859163</v>
      </c>
      <c r="F1127" s="7">
        <f ca="1">VLOOKUP($A1127,npiportfolio!$A$1:$I$100,4,FALSE)*RAND()*10</f>
        <v>2.1153100066007968</v>
      </c>
      <c r="G1127" s="7">
        <f ca="1">VLOOKUP($A1127,npiportfolio!$A$1:$I$100,4,FALSE)*RAND()*10</f>
        <v>7.1464531322134306</v>
      </c>
    </row>
    <row r="1128" spans="1:7" x14ac:dyDescent="0.25">
      <c r="A1128">
        <v>5</v>
      </c>
      <c r="B1128" t="s">
        <v>847</v>
      </c>
      <c r="C1128">
        <v>35</v>
      </c>
      <c r="D1128" t="str">
        <f>VLOOKUP(A1128,npiportfolio!$A$1:$B$100,2,FALSE)</f>
        <v>schools, bar/restaurants, non essential businesses closed, quarantine for most vulnerable</v>
      </c>
      <c r="E1128" s="7">
        <f ca="1">VLOOKUP($A1128,npiportfolio!$A$1:$I$100,4,FALSE)*RAND()*10</f>
        <v>28.356575321449821</v>
      </c>
      <c r="F1128" s="7">
        <f ca="1">VLOOKUP($A1128,npiportfolio!$A$1:$I$100,4,FALSE)*RAND()*10</f>
        <v>9.022008405391917</v>
      </c>
      <c r="G1128" s="7">
        <f ca="1">VLOOKUP($A1128,npiportfolio!$A$1:$I$100,4,FALSE)*RAND()*10</f>
        <v>23.953795657914227</v>
      </c>
    </row>
    <row r="1129" spans="1:7" x14ac:dyDescent="0.25">
      <c r="A1129">
        <v>6</v>
      </c>
      <c r="B1129" t="s">
        <v>847</v>
      </c>
      <c r="C1129">
        <v>35</v>
      </c>
      <c r="D1129" t="str">
        <f>VLOOKUP(A1129,npiportfolio!$A$1:$B$100,2,FALSE)</f>
        <v>schools, bar/restaurants, non essential businesses closed, quarantine for all</v>
      </c>
      <c r="E1129" s="7">
        <f ca="1">VLOOKUP($A1129,npiportfolio!$A$1:$I$100,4,FALSE)*RAND()*10</f>
        <v>9.0226616049782216</v>
      </c>
      <c r="F1129" s="7">
        <f ca="1">VLOOKUP($A1129,npiportfolio!$A$1:$I$100,4,FALSE)*RAND()*10</f>
        <v>36.633361670888974</v>
      </c>
      <c r="G1129" s="7">
        <f ca="1">VLOOKUP($A1129,npiportfolio!$A$1:$I$100,4,FALSE)*RAND()*10</f>
        <v>35.4635632429735</v>
      </c>
    </row>
    <row r="1130" spans="1:7" x14ac:dyDescent="0.25">
      <c r="A1130">
        <v>7</v>
      </c>
      <c r="B1130" t="s">
        <v>847</v>
      </c>
      <c r="C1130">
        <v>35</v>
      </c>
      <c r="D1130" t="str">
        <f>VLOOKUP(A1130,npiportfolio!$A$1:$B$100,2,FALSE)</f>
        <v>new normal after schools closing</v>
      </c>
      <c r="E1130" s="7">
        <f ca="1">VLOOKUP($A1130,npiportfolio!$A$1:$I$100,4,FALSE)*RAND()*10</f>
        <v>1.8266910849692064</v>
      </c>
      <c r="F1130" s="7">
        <f ca="1">VLOOKUP($A1130,npiportfolio!$A$1:$I$100,4,FALSE)*RAND()*10</f>
        <v>4.5946163951786421</v>
      </c>
      <c r="G1130" s="7">
        <f ca="1">VLOOKUP($A1130,npiportfolio!$A$1:$I$100,4,FALSE)*RAND()*10</f>
        <v>9.8503020500813996</v>
      </c>
    </row>
    <row r="1131" spans="1:7" x14ac:dyDescent="0.25">
      <c r="A1131">
        <v>8</v>
      </c>
      <c r="B1131" t="s">
        <v>847</v>
      </c>
      <c r="C1131">
        <v>35</v>
      </c>
      <c r="D1131" t="str">
        <f>VLOOKUP(A1131,npiportfolio!$A$1:$B$100,2,FALSE)</f>
        <v>new normal after schools, bar/restaurants closed</v>
      </c>
      <c r="E1131" s="7">
        <f ca="1">VLOOKUP($A1131,npiportfolio!$A$1:$I$100,4,FALSE)*RAND()*10</f>
        <v>12.005633191480804</v>
      </c>
      <c r="F1131" s="7">
        <f ca="1">VLOOKUP($A1131,npiportfolio!$A$1:$I$100,4,FALSE)*RAND()*10</f>
        <v>9.8464337292539401</v>
      </c>
      <c r="G1131" s="7">
        <f ca="1">VLOOKUP($A1131,npiportfolio!$A$1:$I$100,4,FALSE)*RAND()*10</f>
        <v>13.661702019098879</v>
      </c>
    </row>
    <row r="1132" spans="1:7" x14ac:dyDescent="0.25">
      <c r="A1132">
        <v>9</v>
      </c>
      <c r="B1132" t="s">
        <v>847</v>
      </c>
      <c r="C1132">
        <v>35</v>
      </c>
      <c r="D1132" t="str">
        <f>VLOOKUP(A1132,npiportfolio!$A$1:$B$100,2,FALSE)</f>
        <v>new normal after schools, bar/restaurants, non essential businesses closed</v>
      </c>
      <c r="E1132" s="7">
        <f ca="1">VLOOKUP($A1132,npiportfolio!$A$1:$I$100,4,FALSE)*RAND()*10</f>
        <v>28.179218867877918</v>
      </c>
      <c r="F1132" s="7">
        <f ca="1">VLOOKUP($A1132,npiportfolio!$A$1:$I$100,4,FALSE)*RAND()*10</f>
        <v>9.6318942520559734</v>
      </c>
      <c r="G1132" s="7">
        <f ca="1">VLOOKUP($A1132,npiportfolio!$A$1:$I$100,4,FALSE)*RAND()*10</f>
        <v>7.0713188100800162</v>
      </c>
    </row>
    <row r="1133" spans="1:7" x14ac:dyDescent="0.25">
      <c r="A1133">
        <v>10</v>
      </c>
      <c r="B1133" t="s">
        <v>847</v>
      </c>
      <c r="C1133">
        <v>35</v>
      </c>
      <c r="D1133" t="str">
        <f>VLOOKUP(A1133,npiportfolio!$A$1:$B$100,2,FALSE)</f>
        <v>new normal after schools, bar/restaurants, non essential businesses closed, quarantine for most vulnerable</v>
      </c>
      <c r="E1133" s="7">
        <f ca="1">VLOOKUP($A1133,npiportfolio!$A$1:$I$100,4,FALSE)*RAND()*10</f>
        <v>29.18037825830584</v>
      </c>
      <c r="F1133" s="7">
        <f ca="1">VLOOKUP($A1133,npiportfolio!$A$1:$I$100,4,FALSE)*RAND()*10</f>
        <v>1.1117450757449676</v>
      </c>
      <c r="G1133" s="7">
        <f ca="1">VLOOKUP($A1133,npiportfolio!$A$1:$I$100,4,FALSE)*RAND()*10</f>
        <v>25.291641376520396</v>
      </c>
    </row>
    <row r="1134" spans="1:7" x14ac:dyDescent="0.25">
      <c r="A1134">
        <v>11</v>
      </c>
      <c r="B1134" t="s">
        <v>847</v>
      </c>
      <c r="C1134">
        <v>35</v>
      </c>
      <c r="D1134" t="str">
        <f>VLOOKUP(A1134,npiportfolio!$A$1:$B$100,2,FALSE)</f>
        <v>new normal after schools, bar/restaurants, non essential businesses closed, quarantine for all</v>
      </c>
      <c r="E1134" s="7">
        <f ca="1">VLOOKUP($A1134,npiportfolio!$A$1:$I$100,4,FALSE)*RAND()*10</f>
        <v>11.548963964676172</v>
      </c>
      <c r="F1134" s="7">
        <f ca="1">VLOOKUP($A1134,npiportfolio!$A$1:$I$100,4,FALSE)*RAND()*10</f>
        <v>13.290737262973714</v>
      </c>
      <c r="G1134" s="7">
        <f ca="1">VLOOKUP($A1134,npiportfolio!$A$1:$I$100,4,FALSE)*RAND()*10</f>
        <v>32.173597820457417</v>
      </c>
    </row>
    <row r="1135" spans="1:7" x14ac:dyDescent="0.25">
      <c r="A1135">
        <v>1</v>
      </c>
      <c r="B1135" t="s">
        <v>848</v>
      </c>
      <c r="C1135">
        <v>35</v>
      </c>
      <c r="D1135" t="str">
        <f>VLOOKUP(A1135,npiportfolio!$A$1:$B$100,2,FALSE)</f>
        <v>no Interventions</v>
      </c>
      <c r="E1135" s="7">
        <f ca="1">VLOOKUP($A1135,npiportfolio!$A$1:$I$100,4,FALSE)*RAND()*10</f>
        <v>0</v>
      </c>
      <c r="F1135" s="7">
        <f ca="1">VLOOKUP($A1135,npiportfolio!$A$1:$I$100,4,FALSE)*RAND()*10</f>
        <v>0</v>
      </c>
      <c r="G1135" s="7">
        <f ca="1">VLOOKUP($A1135,npiportfolio!$A$1:$I$100,4,FALSE)*RAND()*10</f>
        <v>0</v>
      </c>
    </row>
    <row r="1136" spans="1:7" x14ac:dyDescent="0.25">
      <c r="A1136">
        <v>2</v>
      </c>
      <c r="B1136" t="s">
        <v>848</v>
      </c>
      <c r="C1136">
        <v>35</v>
      </c>
      <c r="D1136" t="str">
        <f>VLOOKUP(A1136,npiportfolio!$A$1:$B$100,2,FALSE)</f>
        <v>schools closing</v>
      </c>
      <c r="E1136" s="7">
        <f ca="1">VLOOKUP($A1136,npiportfolio!$A$1:$I$100,4,FALSE)*RAND()*10</f>
        <v>4.4935380964343885</v>
      </c>
      <c r="F1136" s="7">
        <f ca="1">VLOOKUP($A1136,npiportfolio!$A$1:$I$100,4,FALSE)*RAND()*10</f>
        <v>8.5025850061525681</v>
      </c>
      <c r="G1136" s="7">
        <f ca="1">VLOOKUP($A1136,npiportfolio!$A$1:$I$100,4,FALSE)*RAND()*10</f>
        <v>2.3488911789138998</v>
      </c>
    </row>
    <row r="1137" spans="1:7" x14ac:dyDescent="0.25">
      <c r="A1137">
        <v>3</v>
      </c>
      <c r="B1137" t="s">
        <v>848</v>
      </c>
      <c r="C1137">
        <v>35</v>
      </c>
      <c r="D1137" t="str">
        <f>VLOOKUP(A1137,npiportfolio!$A$1:$B$100,2,FALSE)</f>
        <v>schools, bar/restaurants closed</v>
      </c>
      <c r="E1137" s="7">
        <f ca="1">VLOOKUP($A1137,npiportfolio!$A$1:$I$100,4,FALSE)*RAND()*10</f>
        <v>12.245219380502055</v>
      </c>
      <c r="F1137" s="7">
        <f ca="1">VLOOKUP($A1137,npiportfolio!$A$1:$I$100,4,FALSE)*RAND()*10</f>
        <v>12.078610432700458</v>
      </c>
      <c r="G1137" s="7">
        <f ca="1">VLOOKUP($A1137,npiportfolio!$A$1:$I$100,4,FALSE)*RAND()*10</f>
        <v>2.5689566511025586</v>
      </c>
    </row>
    <row r="1138" spans="1:7" x14ac:dyDescent="0.25">
      <c r="A1138">
        <v>4</v>
      </c>
      <c r="B1138" t="s">
        <v>848</v>
      </c>
      <c r="C1138">
        <v>35</v>
      </c>
      <c r="D1138" t="str">
        <f>VLOOKUP(A1138,npiportfolio!$A$1:$B$100,2,FALSE)</f>
        <v>schools, bar/restaurants, non essential businesses closed</v>
      </c>
      <c r="E1138" s="7">
        <f ca="1">VLOOKUP($A1138,npiportfolio!$A$1:$I$100,4,FALSE)*RAND()*10</f>
        <v>4.7959094358951493</v>
      </c>
      <c r="F1138" s="7">
        <f ca="1">VLOOKUP($A1138,npiportfolio!$A$1:$I$100,4,FALSE)*RAND()*10</f>
        <v>13.176170515333187</v>
      </c>
      <c r="G1138" s="7">
        <f ca="1">VLOOKUP($A1138,npiportfolio!$A$1:$I$100,4,FALSE)*RAND()*10</f>
        <v>0.96373381706998273</v>
      </c>
    </row>
    <row r="1139" spans="1:7" x14ac:dyDescent="0.25">
      <c r="A1139">
        <v>5</v>
      </c>
      <c r="B1139" t="s">
        <v>848</v>
      </c>
      <c r="C1139">
        <v>35</v>
      </c>
      <c r="D1139" t="str">
        <f>VLOOKUP(A1139,npiportfolio!$A$1:$B$100,2,FALSE)</f>
        <v>schools, bar/restaurants, non essential businesses closed, quarantine for most vulnerable</v>
      </c>
      <c r="E1139" s="7">
        <f ca="1">VLOOKUP($A1139,npiportfolio!$A$1:$I$100,4,FALSE)*RAND()*10</f>
        <v>14.556764900204886</v>
      </c>
      <c r="F1139" s="7">
        <f ca="1">VLOOKUP($A1139,npiportfolio!$A$1:$I$100,4,FALSE)*RAND()*10</f>
        <v>1.7609934541264494</v>
      </c>
      <c r="G1139" s="7">
        <f ca="1">VLOOKUP($A1139,npiportfolio!$A$1:$I$100,4,FALSE)*RAND()*10</f>
        <v>12.378679302563626</v>
      </c>
    </row>
    <row r="1140" spans="1:7" x14ac:dyDescent="0.25">
      <c r="A1140">
        <v>6</v>
      </c>
      <c r="B1140" t="s">
        <v>848</v>
      </c>
      <c r="C1140">
        <v>35</v>
      </c>
      <c r="D1140" t="str">
        <f>VLOOKUP(A1140,npiportfolio!$A$1:$B$100,2,FALSE)</f>
        <v>schools, bar/restaurants, non essential businesses closed, quarantine for all</v>
      </c>
      <c r="E1140" s="7">
        <f ca="1">VLOOKUP($A1140,npiportfolio!$A$1:$I$100,4,FALSE)*RAND()*10</f>
        <v>20.561418653070124</v>
      </c>
      <c r="F1140" s="7">
        <f ca="1">VLOOKUP($A1140,npiportfolio!$A$1:$I$100,4,FALSE)*RAND()*10</f>
        <v>47.56360328338441</v>
      </c>
      <c r="G1140" s="7">
        <f ca="1">VLOOKUP($A1140,npiportfolio!$A$1:$I$100,4,FALSE)*RAND()*10</f>
        <v>27.00884256140565</v>
      </c>
    </row>
    <row r="1141" spans="1:7" x14ac:dyDescent="0.25">
      <c r="A1141">
        <v>7</v>
      </c>
      <c r="B1141" t="s">
        <v>848</v>
      </c>
      <c r="C1141">
        <v>35</v>
      </c>
      <c r="D1141" t="str">
        <f>VLOOKUP(A1141,npiportfolio!$A$1:$B$100,2,FALSE)</f>
        <v>new normal after schools closing</v>
      </c>
      <c r="E1141" s="7">
        <f ca="1">VLOOKUP($A1141,npiportfolio!$A$1:$I$100,4,FALSE)*RAND()*10</f>
        <v>9.2481857849881788</v>
      </c>
      <c r="F1141" s="7">
        <f ca="1">VLOOKUP($A1141,npiportfolio!$A$1:$I$100,4,FALSE)*RAND()*10</f>
        <v>6.2803210130140759</v>
      </c>
      <c r="G1141" s="7">
        <f ca="1">VLOOKUP($A1141,npiportfolio!$A$1:$I$100,4,FALSE)*RAND()*10</f>
        <v>2.7144854622463779</v>
      </c>
    </row>
    <row r="1142" spans="1:7" x14ac:dyDescent="0.25">
      <c r="A1142">
        <v>8</v>
      </c>
      <c r="B1142" t="s">
        <v>848</v>
      </c>
      <c r="C1142">
        <v>35</v>
      </c>
      <c r="D1142" t="str">
        <f>VLOOKUP(A1142,npiportfolio!$A$1:$B$100,2,FALSE)</f>
        <v>new normal after schools, bar/restaurants closed</v>
      </c>
      <c r="E1142" s="7">
        <f ca="1">VLOOKUP($A1142,npiportfolio!$A$1:$I$100,4,FALSE)*RAND()*10</f>
        <v>8.5889995669669421</v>
      </c>
      <c r="F1142" s="7">
        <f ca="1">VLOOKUP($A1142,npiportfolio!$A$1:$I$100,4,FALSE)*RAND()*10</f>
        <v>4.8156225699815058</v>
      </c>
      <c r="G1142" s="7">
        <f ca="1">VLOOKUP($A1142,npiportfolio!$A$1:$I$100,4,FALSE)*RAND()*10</f>
        <v>13.104239004037233</v>
      </c>
    </row>
    <row r="1143" spans="1:7" x14ac:dyDescent="0.25">
      <c r="A1143">
        <v>9</v>
      </c>
      <c r="B1143" t="s">
        <v>848</v>
      </c>
      <c r="C1143">
        <v>35</v>
      </c>
      <c r="D1143" t="str">
        <f>VLOOKUP(A1143,npiportfolio!$A$1:$B$100,2,FALSE)</f>
        <v>new normal after schools, bar/restaurants, non essential businesses closed</v>
      </c>
      <c r="E1143" s="7">
        <f ca="1">VLOOKUP($A1143,npiportfolio!$A$1:$I$100,4,FALSE)*RAND()*10</f>
        <v>17.615031820895972</v>
      </c>
      <c r="F1143" s="7">
        <f ca="1">VLOOKUP($A1143,npiportfolio!$A$1:$I$100,4,FALSE)*RAND()*10</f>
        <v>14.076724449040903</v>
      </c>
      <c r="G1143" s="7">
        <f ca="1">VLOOKUP($A1143,npiportfolio!$A$1:$I$100,4,FALSE)*RAND()*10</f>
        <v>2.9817679135236541</v>
      </c>
    </row>
    <row r="1144" spans="1:7" x14ac:dyDescent="0.25">
      <c r="A1144">
        <v>10</v>
      </c>
      <c r="B1144" t="s">
        <v>848</v>
      </c>
      <c r="C1144">
        <v>35</v>
      </c>
      <c r="D1144" t="str">
        <f>VLOOKUP(A1144,npiportfolio!$A$1:$B$100,2,FALSE)</f>
        <v>new normal after schools, bar/restaurants, non essential businesses closed, quarantine for most vulnerable</v>
      </c>
      <c r="E1144" s="7">
        <f ca="1">VLOOKUP($A1144,npiportfolio!$A$1:$I$100,4,FALSE)*RAND()*10</f>
        <v>10.422998794517433</v>
      </c>
      <c r="F1144" s="7">
        <f ca="1">VLOOKUP($A1144,npiportfolio!$A$1:$I$100,4,FALSE)*RAND()*10</f>
        <v>35.569974405129003</v>
      </c>
      <c r="G1144" s="7">
        <f ca="1">VLOOKUP($A1144,npiportfolio!$A$1:$I$100,4,FALSE)*RAND()*10</f>
        <v>35.620560450769702</v>
      </c>
    </row>
    <row r="1145" spans="1:7" x14ac:dyDescent="0.25">
      <c r="A1145">
        <v>11</v>
      </c>
      <c r="B1145" t="s">
        <v>848</v>
      </c>
      <c r="C1145">
        <v>35</v>
      </c>
      <c r="D1145" t="str">
        <f>VLOOKUP(A1145,npiportfolio!$A$1:$B$100,2,FALSE)</f>
        <v>new normal after schools, bar/restaurants, non essential businesses closed, quarantine for all</v>
      </c>
      <c r="E1145" s="7">
        <f ca="1">VLOOKUP($A1145,npiportfolio!$A$1:$I$100,4,FALSE)*RAND()*10</f>
        <v>16.060923606617827</v>
      </c>
      <c r="F1145" s="7">
        <f ca="1">VLOOKUP($A1145,npiportfolio!$A$1:$I$100,4,FALSE)*RAND()*10</f>
        <v>35.752949367056431</v>
      </c>
      <c r="G1145" s="7">
        <f ca="1">VLOOKUP($A1145,npiportfolio!$A$1:$I$100,4,FALSE)*RAND()*10</f>
        <v>20.373532137741435</v>
      </c>
    </row>
    <row r="1146" spans="1:7" x14ac:dyDescent="0.25">
      <c r="A1146">
        <v>1</v>
      </c>
      <c r="B1146" t="s">
        <v>849</v>
      </c>
      <c r="C1146">
        <v>35</v>
      </c>
      <c r="D1146" t="str">
        <f>VLOOKUP(A1146,npiportfolio!$A$1:$B$100,2,FALSE)</f>
        <v>no Interventions</v>
      </c>
      <c r="E1146" s="7">
        <f ca="1">VLOOKUP($A1146,npiportfolio!$A$1:$I$100,4,FALSE)*RAND()*10</f>
        <v>0</v>
      </c>
      <c r="F1146" s="7">
        <f ca="1">VLOOKUP($A1146,npiportfolio!$A$1:$I$100,4,FALSE)*RAND()*10</f>
        <v>0</v>
      </c>
      <c r="G1146" s="7">
        <f ca="1">VLOOKUP($A1146,npiportfolio!$A$1:$I$100,4,FALSE)*RAND()*10</f>
        <v>0</v>
      </c>
    </row>
    <row r="1147" spans="1:7" x14ac:dyDescent="0.25">
      <c r="A1147">
        <v>2</v>
      </c>
      <c r="B1147" t="s">
        <v>849</v>
      </c>
      <c r="C1147">
        <v>35</v>
      </c>
      <c r="D1147" t="str">
        <f>VLOOKUP(A1147,npiportfolio!$A$1:$B$100,2,FALSE)</f>
        <v>schools closing</v>
      </c>
      <c r="E1147" s="7">
        <f ca="1">VLOOKUP($A1147,npiportfolio!$A$1:$I$100,4,FALSE)*RAND()*10</f>
        <v>3.5248829388520999</v>
      </c>
      <c r="F1147" s="7">
        <f ca="1">VLOOKUP($A1147,npiportfolio!$A$1:$I$100,4,FALSE)*RAND()*10</f>
        <v>5.0780457351511288</v>
      </c>
      <c r="G1147" s="7">
        <f ca="1">VLOOKUP($A1147,npiportfolio!$A$1:$I$100,4,FALSE)*RAND()*10</f>
        <v>2.0144081586954234</v>
      </c>
    </row>
    <row r="1148" spans="1:7" x14ac:dyDescent="0.25">
      <c r="A1148">
        <v>3</v>
      </c>
      <c r="B1148" t="s">
        <v>849</v>
      </c>
      <c r="C1148">
        <v>35</v>
      </c>
      <c r="D1148" t="str">
        <f>VLOOKUP(A1148,npiportfolio!$A$1:$B$100,2,FALSE)</f>
        <v>schools, bar/restaurants closed</v>
      </c>
      <c r="E1148" s="7">
        <f ca="1">VLOOKUP($A1148,npiportfolio!$A$1:$I$100,4,FALSE)*RAND()*10</f>
        <v>19.028079057373162</v>
      </c>
      <c r="F1148" s="7">
        <f ca="1">VLOOKUP($A1148,npiportfolio!$A$1:$I$100,4,FALSE)*RAND()*10</f>
        <v>14.010164241445544</v>
      </c>
      <c r="G1148" s="7">
        <f ca="1">VLOOKUP($A1148,npiportfolio!$A$1:$I$100,4,FALSE)*RAND()*10</f>
        <v>17.283125047745777</v>
      </c>
    </row>
    <row r="1149" spans="1:7" x14ac:dyDescent="0.25">
      <c r="A1149">
        <v>4</v>
      </c>
      <c r="B1149" t="s">
        <v>849</v>
      </c>
      <c r="C1149">
        <v>35</v>
      </c>
      <c r="D1149" t="str">
        <f>VLOOKUP(A1149,npiportfolio!$A$1:$B$100,2,FALSE)</f>
        <v>schools, bar/restaurants, non essential businesses closed</v>
      </c>
      <c r="E1149" s="7">
        <f ca="1">VLOOKUP($A1149,npiportfolio!$A$1:$I$100,4,FALSE)*RAND()*10</f>
        <v>12.828880968806766</v>
      </c>
      <c r="F1149" s="7">
        <f ca="1">VLOOKUP($A1149,npiportfolio!$A$1:$I$100,4,FALSE)*RAND()*10</f>
        <v>12.979029092637228</v>
      </c>
      <c r="G1149" s="7">
        <f ca="1">VLOOKUP($A1149,npiportfolio!$A$1:$I$100,4,FALSE)*RAND()*10</f>
        <v>12.57816676926948</v>
      </c>
    </row>
    <row r="1150" spans="1:7" x14ac:dyDescent="0.25">
      <c r="A1150">
        <v>5</v>
      </c>
      <c r="B1150" t="s">
        <v>849</v>
      </c>
      <c r="C1150">
        <v>35</v>
      </c>
      <c r="D1150" t="str">
        <f>VLOOKUP(A1150,npiportfolio!$A$1:$B$100,2,FALSE)</f>
        <v>schools, bar/restaurants, non essential businesses closed, quarantine for most vulnerable</v>
      </c>
      <c r="E1150" s="7">
        <f ca="1">VLOOKUP($A1150,npiportfolio!$A$1:$I$100,4,FALSE)*RAND()*10</f>
        <v>2.683762569843462</v>
      </c>
      <c r="F1150" s="7">
        <f ca="1">VLOOKUP($A1150,npiportfolio!$A$1:$I$100,4,FALSE)*RAND()*10</f>
        <v>37.025042969369352</v>
      </c>
      <c r="G1150" s="7">
        <f ca="1">VLOOKUP($A1150,npiportfolio!$A$1:$I$100,4,FALSE)*RAND()*10</f>
        <v>2.4334283794520584</v>
      </c>
    </row>
    <row r="1151" spans="1:7" x14ac:dyDescent="0.25">
      <c r="A1151">
        <v>6</v>
      </c>
      <c r="B1151" t="s">
        <v>849</v>
      </c>
      <c r="C1151">
        <v>35</v>
      </c>
      <c r="D1151" t="str">
        <f>VLOOKUP(A1151,npiportfolio!$A$1:$B$100,2,FALSE)</f>
        <v>schools, bar/restaurants, non essential businesses closed, quarantine for all</v>
      </c>
      <c r="E1151" s="7">
        <f ca="1">VLOOKUP($A1151,npiportfolio!$A$1:$I$100,4,FALSE)*RAND()*10</f>
        <v>5.2364185868315261</v>
      </c>
      <c r="F1151" s="7">
        <f ca="1">VLOOKUP($A1151,npiportfolio!$A$1:$I$100,4,FALSE)*RAND()*10</f>
        <v>6.897481037868058</v>
      </c>
      <c r="G1151" s="7">
        <f ca="1">VLOOKUP($A1151,npiportfolio!$A$1:$I$100,4,FALSE)*RAND()*10</f>
        <v>28.603260233455082</v>
      </c>
    </row>
    <row r="1152" spans="1:7" x14ac:dyDescent="0.25">
      <c r="A1152">
        <v>7</v>
      </c>
      <c r="B1152" t="s">
        <v>849</v>
      </c>
      <c r="C1152">
        <v>35</v>
      </c>
      <c r="D1152" t="str">
        <f>VLOOKUP(A1152,npiportfolio!$A$1:$B$100,2,FALSE)</f>
        <v>new normal after schools closing</v>
      </c>
      <c r="E1152" s="7">
        <f ca="1">VLOOKUP($A1152,npiportfolio!$A$1:$I$100,4,FALSE)*RAND()*10</f>
        <v>4.9389833977427049</v>
      </c>
      <c r="F1152" s="7">
        <f ca="1">VLOOKUP($A1152,npiportfolio!$A$1:$I$100,4,FALSE)*RAND()*10</f>
        <v>3.3270833502501764</v>
      </c>
      <c r="G1152" s="7">
        <f ca="1">VLOOKUP($A1152,npiportfolio!$A$1:$I$100,4,FALSE)*RAND()*10</f>
        <v>9.0887807245669165</v>
      </c>
    </row>
    <row r="1153" spans="1:7" x14ac:dyDescent="0.25">
      <c r="A1153">
        <v>8</v>
      </c>
      <c r="B1153" t="s">
        <v>849</v>
      </c>
      <c r="C1153">
        <v>35</v>
      </c>
      <c r="D1153" t="str">
        <f>VLOOKUP(A1153,npiportfolio!$A$1:$B$100,2,FALSE)</f>
        <v>new normal after schools, bar/restaurants closed</v>
      </c>
      <c r="E1153" s="7">
        <f ca="1">VLOOKUP($A1153,npiportfolio!$A$1:$I$100,4,FALSE)*RAND()*10</f>
        <v>4.1986754947564293</v>
      </c>
      <c r="F1153" s="7">
        <f ca="1">VLOOKUP($A1153,npiportfolio!$A$1:$I$100,4,FALSE)*RAND()*10</f>
        <v>4.5605367500395211</v>
      </c>
      <c r="G1153" s="7">
        <f ca="1">VLOOKUP($A1153,npiportfolio!$A$1:$I$100,4,FALSE)*RAND()*10</f>
        <v>15.840522243931686</v>
      </c>
    </row>
    <row r="1154" spans="1:7" x14ac:dyDescent="0.25">
      <c r="A1154">
        <v>9</v>
      </c>
      <c r="B1154" t="s">
        <v>849</v>
      </c>
      <c r="C1154">
        <v>35</v>
      </c>
      <c r="D1154" t="str">
        <f>VLOOKUP(A1154,npiportfolio!$A$1:$B$100,2,FALSE)</f>
        <v>new normal after schools, bar/restaurants, non essential businesses closed</v>
      </c>
      <c r="E1154" s="7">
        <f ca="1">VLOOKUP($A1154,npiportfolio!$A$1:$I$100,4,FALSE)*RAND()*10</f>
        <v>25.579333372477571</v>
      </c>
      <c r="F1154" s="7">
        <f ca="1">VLOOKUP($A1154,npiportfolio!$A$1:$I$100,4,FALSE)*RAND()*10</f>
        <v>28.13448519922656</v>
      </c>
      <c r="G1154" s="7">
        <f ca="1">VLOOKUP($A1154,npiportfolio!$A$1:$I$100,4,FALSE)*RAND()*10</f>
        <v>24.739854918607577</v>
      </c>
    </row>
    <row r="1155" spans="1:7" x14ac:dyDescent="0.25">
      <c r="A1155">
        <v>10</v>
      </c>
      <c r="B1155" t="s">
        <v>849</v>
      </c>
      <c r="C1155">
        <v>35</v>
      </c>
      <c r="D1155" t="str">
        <f>VLOOKUP(A1155,npiportfolio!$A$1:$B$100,2,FALSE)</f>
        <v>new normal after schools, bar/restaurants, non essential businesses closed, quarantine for most vulnerable</v>
      </c>
      <c r="E1155" s="7">
        <f ca="1">VLOOKUP($A1155,npiportfolio!$A$1:$I$100,4,FALSE)*RAND()*10</f>
        <v>8.4701988047695398</v>
      </c>
      <c r="F1155" s="7">
        <f ca="1">VLOOKUP($A1155,npiportfolio!$A$1:$I$100,4,FALSE)*RAND()*10</f>
        <v>7.1844700052050126</v>
      </c>
      <c r="G1155" s="7">
        <f ca="1">VLOOKUP($A1155,npiportfolio!$A$1:$I$100,4,FALSE)*RAND()*10</f>
        <v>39.961078896044448</v>
      </c>
    </row>
    <row r="1156" spans="1:7" x14ac:dyDescent="0.25">
      <c r="A1156">
        <v>11</v>
      </c>
      <c r="B1156" t="s">
        <v>849</v>
      </c>
      <c r="C1156">
        <v>35</v>
      </c>
      <c r="D1156" t="str">
        <f>VLOOKUP(A1156,npiportfolio!$A$1:$B$100,2,FALSE)</f>
        <v>new normal after schools, bar/restaurants, non essential businesses closed, quarantine for all</v>
      </c>
      <c r="E1156" s="7">
        <f ca="1">VLOOKUP($A1156,npiportfolio!$A$1:$I$100,4,FALSE)*RAND()*10</f>
        <v>28.868100630030867</v>
      </c>
      <c r="F1156" s="7">
        <f ca="1">VLOOKUP($A1156,npiportfolio!$A$1:$I$100,4,FALSE)*RAND()*10</f>
        <v>8.7549872811458371</v>
      </c>
      <c r="G1156" s="7">
        <f ca="1">VLOOKUP($A1156,npiportfolio!$A$1:$I$100,4,FALSE)*RAND()*10</f>
        <v>46.253826114627458</v>
      </c>
    </row>
    <row r="1157" spans="1:7" x14ac:dyDescent="0.25">
      <c r="A1157">
        <v>1</v>
      </c>
      <c r="B1157" t="s">
        <v>847</v>
      </c>
      <c r="C1157">
        <v>36</v>
      </c>
      <c r="D1157" t="str">
        <f>VLOOKUP(A1157,npiportfolio!$A$1:$B$100,2,FALSE)</f>
        <v>no Interventions</v>
      </c>
      <c r="E1157" s="7">
        <f ca="1">VLOOKUP($A1157,npiportfolio!$A$1:$I$100,4,FALSE)*RAND()*10</f>
        <v>0</v>
      </c>
      <c r="F1157" s="7">
        <f ca="1">VLOOKUP($A1157,npiportfolio!$A$1:$I$100,4,FALSE)*RAND()*10</f>
        <v>0</v>
      </c>
      <c r="G1157" s="7">
        <f ca="1">VLOOKUP($A1157,npiportfolio!$A$1:$I$100,4,FALSE)*RAND()*10</f>
        <v>0</v>
      </c>
    </row>
    <row r="1158" spans="1:7" x14ac:dyDescent="0.25">
      <c r="A1158">
        <v>2</v>
      </c>
      <c r="B1158" t="s">
        <v>847</v>
      </c>
      <c r="C1158">
        <v>36</v>
      </c>
      <c r="D1158" t="str">
        <f>VLOOKUP(A1158,npiportfolio!$A$1:$B$100,2,FALSE)</f>
        <v>schools closing</v>
      </c>
      <c r="E1158" s="7">
        <f ca="1">VLOOKUP($A1158,npiportfolio!$A$1:$I$100,4,FALSE)*RAND()*10</f>
        <v>1.8757120171795161</v>
      </c>
      <c r="F1158" s="7">
        <f ca="1">VLOOKUP($A1158,npiportfolio!$A$1:$I$100,4,FALSE)*RAND()*10</f>
        <v>8.4600408441923616</v>
      </c>
      <c r="G1158" s="7">
        <f ca="1">VLOOKUP($A1158,npiportfolio!$A$1:$I$100,4,FALSE)*RAND()*10</f>
        <v>4.9449176376967987</v>
      </c>
    </row>
    <row r="1159" spans="1:7" x14ac:dyDescent="0.25">
      <c r="A1159">
        <v>3</v>
      </c>
      <c r="B1159" t="s">
        <v>847</v>
      </c>
      <c r="C1159">
        <v>36</v>
      </c>
      <c r="D1159" t="str">
        <f>VLOOKUP(A1159,npiportfolio!$A$1:$B$100,2,FALSE)</f>
        <v>schools, bar/restaurants closed</v>
      </c>
      <c r="E1159" s="7">
        <f ca="1">VLOOKUP($A1159,npiportfolio!$A$1:$I$100,4,FALSE)*RAND()*10</f>
        <v>8.9894476547365869</v>
      </c>
      <c r="F1159" s="7">
        <f ca="1">VLOOKUP($A1159,npiportfolio!$A$1:$I$100,4,FALSE)*RAND()*10</f>
        <v>5.9605903637721465</v>
      </c>
      <c r="G1159" s="7">
        <f ca="1">VLOOKUP($A1159,npiportfolio!$A$1:$I$100,4,FALSE)*RAND()*10</f>
        <v>18.142292886987342</v>
      </c>
    </row>
    <row r="1160" spans="1:7" x14ac:dyDescent="0.25">
      <c r="A1160">
        <v>4</v>
      </c>
      <c r="B1160" t="s">
        <v>847</v>
      </c>
      <c r="C1160">
        <v>36</v>
      </c>
      <c r="D1160" t="str">
        <f>VLOOKUP(A1160,npiportfolio!$A$1:$B$100,2,FALSE)</f>
        <v>schools, bar/restaurants, non essential businesses closed</v>
      </c>
      <c r="E1160" s="7">
        <f ca="1">VLOOKUP($A1160,npiportfolio!$A$1:$I$100,4,FALSE)*RAND()*10</f>
        <v>18.302170727484338</v>
      </c>
      <c r="F1160" s="7">
        <f ca="1">VLOOKUP($A1160,npiportfolio!$A$1:$I$100,4,FALSE)*RAND()*10</f>
        <v>13.966479974178391</v>
      </c>
      <c r="G1160" s="7">
        <f ca="1">VLOOKUP($A1160,npiportfolio!$A$1:$I$100,4,FALSE)*RAND()*10</f>
        <v>20.365189102700242</v>
      </c>
    </row>
    <row r="1161" spans="1:7" x14ac:dyDescent="0.25">
      <c r="A1161">
        <v>5</v>
      </c>
      <c r="B1161" t="s">
        <v>847</v>
      </c>
      <c r="C1161">
        <v>36</v>
      </c>
      <c r="D1161" t="str">
        <f>VLOOKUP(A1161,npiportfolio!$A$1:$B$100,2,FALSE)</f>
        <v>schools, bar/restaurants, non essential businesses closed, quarantine for most vulnerable</v>
      </c>
      <c r="E1161" s="7">
        <f ca="1">VLOOKUP($A1161,npiportfolio!$A$1:$I$100,4,FALSE)*RAND()*10</f>
        <v>22.719608478408134</v>
      </c>
      <c r="F1161" s="7">
        <f ca="1">VLOOKUP($A1161,npiportfolio!$A$1:$I$100,4,FALSE)*RAND()*10</f>
        <v>35.816209822458575</v>
      </c>
      <c r="G1161" s="7">
        <f ca="1">VLOOKUP($A1161,npiportfolio!$A$1:$I$100,4,FALSE)*RAND()*10</f>
        <v>26.235244288361006</v>
      </c>
    </row>
    <row r="1162" spans="1:7" x14ac:dyDescent="0.25">
      <c r="A1162">
        <v>6</v>
      </c>
      <c r="B1162" t="s">
        <v>847</v>
      </c>
      <c r="C1162">
        <v>36</v>
      </c>
      <c r="D1162" t="str">
        <f>VLOOKUP(A1162,npiportfolio!$A$1:$B$100,2,FALSE)</f>
        <v>schools, bar/restaurants, non essential businesses closed, quarantine for all</v>
      </c>
      <c r="E1162" s="7">
        <f ca="1">VLOOKUP($A1162,npiportfolio!$A$1:$I$100,4,FALSE)*RAND()*10</f>
        <v>4.8506429193481972</v>
      </c>
      <c r="F1162" s="7">
        <f ca="1">VLOOKUP($A1162,npiportfolio!$A$1:$I$100,4,FALSE)*RAND()*10</f>
        <v>27.353576650212847</v>
      </c>
      <c r="G1162" s="7">
        <f ca="1">VLOOKUP($A1162,npiportfolio!$A$1:$I$100,4,FALSE)*RAND()*10</f>
        <v>44.002128266574076</v>
      </c>
    </row>
    <row r="1163" spans="1:7" x14ac:dyDescent="0.25">
      <c r="A1163">
        <v>7</v>
      </c>
      <c r="B1163" t="s">
        <v>847</v>
      </c>
      <c r="C1163">
        <v>36</v>
      </c>
      <c r="D1163" t="str">
        <f>VLOOKUP(A1163,npiportfolio!$A$1:$B$100,2,FALSE)</f>
        <v>new normal after schools closing</v>
      </c>
      <c r="E1163" s="7">
        <f ca="1">VLOOKUP($A1163,npiportfolio!$A$1:$I$100,4,FALSE)*RAND()*10</f>
        <v>6.7585427404048524</v>
      </c>
      <c r="F1163" s="7">
        <f ca="1">VLOOKUP($A1163,npiportfolio!$A$1:$I$100,4,FALSE)*RAND()*10</f>
        <v>9.1127045885177154</v>
      </c>
      <c r="G1163" s="7">
        <f ca="1">VLOOKUP($A1163,npiportfolio!$A$1:$I$100,4,FALSE)*RAND()*10</f>
        <v>5.725227059810897</v>
      </c>
    </row>
    <row r="1164" spans="1:7" x14ac:dyDescent="0.25">
      <c r="A1164">
        <v>8</v>
      </c>
      <c r="B1164" t="s">
        <v>847</v>
      </c>
      <c r="C1164">
        <v>36</v>
      </c>
      <c r="D1164" t="str">
        <f>VLOOKUP(A1164,npiportfolio!$A$1:$B$100,2,FALSE)</f>
        <v>new normal after schools, bar/restaurants closed</v>
      </c>
      <c r="E1164" s="7">
        <f ca="1">VLOOKUP($A1164,npiportfolio!$A$1:$I$100,4,FALSE)*RAND()*10</f>
        <v>0.91987245978978338</v>
      </c>
      <c r="F1164" s="7">
        <f ca="1">VLOOKUP($A1164,npiportfolio!$A$1:$I$100,4,FALSE)*RAND()*10</f>
        <v>13.663263965616217</v>
      </c>
      <c r="G1164" s="7">
        <f ca="1">VLOOKUP($A1164,npiportfolio!$A$1:$I$100,4,FALSE)*RAND()*10</f>
        <v>6.8589413292671271</v>
      </c>
    </row>
    <row r="1165" spans="1:7" x14ac:dyDescent="0.25">
      <c r="A1165">
        <v>9</v>
      </c>
      <c r="B1165" t="s">
        <v>847</v>
      </c>
      <c r="C1165">
        <v>36</v>
      </c>
      <c r="D1165" t="str">
        <f>VLOOKUP(A1165,npiportfolio!$A$1:$B$100,2,FALSE)</f>
        <v>new normal after schools, bar/restaurants, non essential businesses closed</v>
      </c>
      <c r="E1165" s="7">
        <f ca="1">VLOOKUP($A1165,npiportfolio!$A$1:$I$100,4,FALSE)*RAND()*10</f>
        <v>13.74593825181462</v>
      </c>
      <c r="F1165" s="7">
        <f ca="1">VLOOKUP($A1165,npiportfolio!$A$1:$I$100,4,FALSE)*RAND()*10</f>
        <v>1.4232238489427951</v>
      </c>
      <c r="G1165" s="7">
        <f ca="1">VLOOKUP($A1165,npiportfolio!$A$1:$I$100,4,FALSE)*RAND()*10</f>
        <v>28.669546237641541</v>
      </c>
    </row>
    <row r="1166" spans="1:7" x14ac:dyDescent="0.25">
      <c r="A1166">
        <v>10</v>
      </c>
      <c r="B1166" t="s">
        <v>847</v>
      </c>
      <c r="C1166">
        <v>36</v>
      </c>
      <c r="D1166" t="str">
        <f>VLOOKUP(A1166,npiportfolio!$A$1:$B$100,2,FALSE)</f>
        <v>new normal after schools, bar/restaurants, non essential businesses closed, quarantine for most vulnerable</v>
      </c>
      <c r="E1166" s="7">
        <f ca="1">VLOOKUP($A1166,npiportfolio!$A$1:$I$100,4,FALSE)*RAND()*10</f>
        <v>16.964437642232888</v>
      </c>
      <c r="F1166" s="7">
        <f ca="1">VLOOKUP($A1166,npiportfolio!$A$1:$I$100,4,FALSE)*RAND()*10</f>
        <v>23.858685561871837</v>
      </c>
      <c r="G1166" s="7">
        <f ca="1">VLOOKUP($A1166,npiportfolio!$A$1:$I$100,4,FALSE)*RAND()*10</f>
        <v>13.192735338756378</v>
      </c>
    </row>
    <row r="1167" spans="1:7" x14ac:dyDescent="0.25">
      <c r="A1167">
        <v>11</v>
      </c>
      <c r="B1167" t="s">
        <v>847</v>
      </c>
      <c r="C1167">
        <v>36</v>
      </c>
      <c r="D1167" t="str">
        <f>VLOOKUP(A1167,npiportfolio!$A$1:$B$100,2,FALSE)</f>
        <v>new normal after schools, bar/restaurants, non essential businesses closed, quarantine for all</v>
      </c>
      <c r="E1167" s="7">
        <f ca="1">VLOOKUP($A1167,npiportfolio!$A$1:$I$100,4,FALSE)*RAND()*10</f>
        <v>47.602006080104687</v>
      </c>
      <c r="F1167" s="7">
        <f ca="1">VLOOKUP($A1167,npiportfolio!$A$1:$I$100,4,FALSE)*RAND()*10</f>
        <v>4.6934004118398542</v>
      </c>
      <c r="G1167" s="7">
        <f ca="1">VLOOKUP($A1167,npiportfolio!$A$1:$I$100,4,FALSE)*RAND()*10</f>
        <v>33.05588372444727</v>
      </c>
    </row>
    <row r="1168" spans="1:7" x14ac:dyDescent="0.25">
      <c r="A1168">
        <v>1</v>
      </c>
      <c r="B1168" t="s">
        <v>848</v>
      </c>
      <c r="C1168">
        <v>36</v>
      </c>
      <c r="D1168" t="str">
        <f>VLOOKUP(A1168,npiportfolio!$A$1:$B$100,2,FALSE)</f>
        <v>no Interventions</v>
      </c>
      <c r="E1168" s="7">
        <f ca="1">VLOOKUP($A1168,npiportfolio!$A$1:$I$100,4,FALSE)*RAND()*10</f>
        <v>0</v>
      </c>
      <c r="F1168" s="7">
        <f ca="1">VLOOKUP($A1168,npiportfolio!$A$1:$I$100,4,FALSE)*RAND()*10</f>
        <v>0</v>
      </c>
      <c r="G1168" s="7">
        <f ca="1">VLOOKUP($A1168,npiportfolio!$A$1:$I$100,4,FALSE)*RAND()*10</f>
        <v>0</v>
      </c>
    </row>
    <row r="1169" spans="1:7" x14ac:dyDescent="0.25">
      <c r="A1169">
        <v>2</v>
      </c>
      <c r="B1169" t="s">
        <v>848</v>
      </c>
      <c r="C1169">
        <v>36</v>
      </c>
      <c r="D1169" t="str">
        <f>VLOOKUP(A1169,npiportfolio!$A$1:$B$100,2,FALSE)</f>
        <v>schools closing</v>
      </c>
      <c r="E1169" s="7">
        <f ca="1">VLOOKUP($A1169,npiportfolio!$A$1:$I$100,4,FALSE)*RAND()*10</f>
        <v>4.262339797829295</v>
      </c>
      <c r="F1169" s="7">
        <f ca="1">VLOOKUP($A1169,npiportfolio!$A$1:$I$100,4,FALSE)*RAND()*10</f>
        <v>9.9970089423266373</v>
      </c>
      <c r="G1169" s="7">
        <f ca="1">VLOOKUP($A1169,npiportfolio!$A$1:$I$100,4,FALSE)*RAND()*10</f>
        <v>9.8181722450396798</v>
      </c>
    </row>
    <row r="1170" spans="1:7" x14ac:dyDescent="0.25">
      <c r="A1170">
        <v>3</v>
      </c>
      <c r="B1170" t="s">
        <v>848</v>
      </c>
      <c r="C1170">
        <v>36</v>
      </c>
      <c r="D1170" t="str">
        <f>VLOOKUP(A1170,npiportfolio!$A$1:$B$100,2,FALSE)</f>
        <v>schools, bar/restaurants closed</v>
      </c>
      <c r="E1170" s="7">
        <f ca="1">VLOOKUP($A1170,npiportfolio!$A$1:$I$100,4,FALSE)*RAND()*10</f>
        <v>14.568422289865845</v>
      </c>
      <c r="F1170" s="7">
        <f ca="1">VLOOKUP($A1170,npiportfolio!$A$1:$I$100,4,FALSE)*RAND()*10</f>
        <v>10.430468463484832</v>
      </c>
      <c r="G1170" s="7">
        <f ca="1">VLOOKUP($A1170,npiportfolio!$A$1:$I$100,4,FALSE)*RAND()*10</f>
        <v>10.07170581510935</v>
      </c>
    </row>
    <row r="1171" spans="1:7" x14ac:dyDescent="0.25">
      <c r="A1171">
        <v>4</v>
      </c>
      <c r="B1171" t="s">
        <v>848</v>
      </c>
      <c r="C1171">
        <v>36</v>
      </c>
      <c r="D1171" t="str">
        <f>VLOOKUP(A1171,npiportfolio!$A$1:$B$100,2,FALSE)</f>
        <v>schools, bar/restaurants, non essential businesses closed</v>
      </c>
      <c r="E1171" s="7">
        <f ca="1">VLOOKUP($A1171,npiportfolio!$A$1:$I$100,4,FALSE)*RAND()*10</f>
        <v>1.4934301573192199</v>
      </c>
      <c r="F1171" s="7">
        <f ca="1">VLOOKUP($A1171,npiportfolio!$A$1:$I$100,4,FALSE)*RAND()*10</f>
        <v>19.228169194176782</v>
      </c>
      <c r="G1171" s="7">
        <f ca="1">VLOOKUP($A1171,npiportfolio!$A$1:$I$100,4,FALSE)*RAND()*10</f>
        <v>20.645123787613858</v>
      </c>
    </row>
    <row r="1172" spans="1:7" x14ac:dyDescent="0.25">
      <c r="A1172">
        <v>5</v>
      </c>
      <c r="B1172" t="s">
        <v>848</v>
      </c>
      <c r="C1172">
        <v>36</v>
      </c>
      <c r="D1172" t="str">
        <f>VLOOKUP(A1172,npiportfolio!$A$1:$B$100,2,FALSE)</f>
        <v>schools, bar/restaurants, non essential businesses closed, quarantine for most vulnerable</v>
      </c>
      <c r="E1172" s="7">
        <f ca="1">VLOOKUP($A1172,npiportfolio!$A$1:$I$100,4,FALSE)*RAND()*10</f>
        <v>8.2801717069345813</v>
      </c>
      <c r="F1172" s="7">
        <f ca="1">VLOOKUP($A1172,npiportfolio!$A$1:$I$100,4,FALSE)*RAND()*10</f>
        <v>38.967080870324111</v>
      </c>
      <c r="G1172" s="7">
        <f ca="1">VLOOKUP($A1172,npiportfolio!$A$1:$I$100,4,FALSE)*RAND()*10</f>
        <v>31.935804663026637</v>
      </c>
    </row>
    <row r="1173" spans="1:7" x14ac:dyDescent="0.25">
      <c r="A1173">
        <v>6</v>
      </c>
      <c r="B1173" t="s">
        <v>848</v>
      </c>
      <c r="C1173">
        <v>36</v>
      </c>
      <c r="D1173" t="str">
        <f>VLOOKUP(A1173,npiportfolio!$A$1:$B$100,2,FALSE)</f>
        <v>schools, bar/restaurants, non essential businesses closed, quarantine for all</v>
      </c>
      <c r="E1173" s="7">
        <f ca="1">VLOOKUP($A1173,npiportfolio!$A$1:$I$100,4,FALSE)*RAND()*10</f>
        <v>38.259996268988203</v>
      </c>
      <c r="F1173" s="7">
        <f ca="1">VLOOKUP($A1173,npiportfolio!$A$1:$I$100,4,FALSE)*RAND()*10</f>
        <v>33.965157355728437</v>
      </c>
      <c r="G1173" s="7">
        <f ca="1">VLOOKUP($A1173,npiportfolio!$A$1:$I$100,4,FALSE)*RAND()*10</f>
        <v>32.508956826956158</v>
      </c>
    </row>
    <row r="1174" spans="1:7" x14ac:dyDescent="0.25">
      <c r="A1174">
        <v>7</v>
      </c>
      <c r="B1174" t="s">
        <v>848</v>
      </c>
      <c r="C1174">
        <v>36</v>
      </c>
      <c r="D1174" t="str">
        <f>VLOOKUP(A1174,npiportfolio!$A$1:$B$100,2,FALSE)</f>
        <v>new normal after schools closing</v>
      </c>
      <c r="E1174" s="7">
        <f ca="1">VLOOKUP($A1174,npiportfolio!$A$1:$I$100,4,FALSE)*RAND()*10</f>
        <v>6.2073413933686075</v>
      </c>
      <c r="F1174" s="7">
        <f ca="1">VLOOKUP($A1174,npiportfolio!$A$1:$I$100,4,FALSE)*RAND()*10</f>
        <v>0.76450820780409767</v>
      </c>
      <c r="G1174" s="7">
        <f ca="1">VLOOKUP($A1174,npiportfolio!$A$1:$I$100,4,FALSE)*RAND()*10</f>
        <v>5.5666449799237743</v>
      </c>
    </row>
    <row r="1175" spans="1:7" x14ac:dyDescent="0.25">
      <c r="A1175">
        <v>8</v>
      </c>
      <c r="B1175" t="s">
        <v>848</v>
      </c>
      <c r="C1175">
        <v>36</v>
      </c>
      <c r="D1175" t="str">
        <f>VLOOKUP(A1175,npiportfolio!$A$1:$B$100,2,FALSE)</f>
        <v>new normal after schools, bar/restaurants closed</v>
      </c>
      <c r="E1175" s="7">
        <f ca="1">VLOOKUP($A1175,npiportfolio!$A$1:$I$100,4,FALSE)*RAND()*10</f>
        <v>2.7040928093396688</v>
      </c>
      <c r="F1175" s="7">
        <f ca="1">VLOOKUP($A1175,npiportfolio!$A$1:$I$100,4,FALSE)*RAND()*10</f>
        <v>4.5130186106071886</v>
      </c>
      <c r="G1175" s="7">
        <f ca="1">VLOOKUP($A1175,npiportfolio!$A$1:$I$100,4,FALSE)*RAND()*10</f>
        <v>2.9315176038126789</v>
      </c>
    </row>
    <row r="1176" spans="1:7" x14ac:dyDescent="0.25">
      <c r="A1176">
        <v>9</v>
      </c>
      <c r="B1176" t="s">
        <v>848</v>
      </c>
      <c r="C1176">
        <v>36</v>
      </c>
      <c r="D1176" t="str">
        <f>VLOOKUP(A1176,npiportfolio!$A$1:$B$100,2,FALSE)</f>
        <v>new normal after schools, bar/restaurants, non essential businesses closed</v>
      </c>
      <c r="E1176" s="7">
        <f ca="1">VLOOKUP($A1176,npiportfolio!$A$1:$I$100,4,FALSE)*RAND()*10</f>
        <v>11.25016278972268</v>
      </c>
      <c r="F1176" s="7">
        <f ca="1">VLOOKUP($A1176,npiportfolio!$A$1:$I$100,4,FALSE)*RAND()*10</f>
        <v>21.012828394104922</v>
      </c>
      <c r="G1176" s="7">
        <f ca="1">VLOOKUP($A1176,npiportfolio!$A$1:$I$100,4,FALSE)*RAND()*10</f>
        <v>24.715557987929095</v>
      </c>
    </row>
    <row r="1177" spans="1:7" x14ac:dyDescent="0.25">
      <c r="A1177">
        <v>10</v>
      </c>
      <c r="B1177" t="s">
        <v>848</v>
      </c>
      <c r="C1177">
        <v>36</v>
      </c>
      <c r="D1177" t="str">
        <f>VLOOKUP(A1177,npiportfolio!$A$1:$B$100,2,FALSE)</f>
        <v>new normal after schools, bar/restaurants, non essential businesses closed, quarantine for most vulnerable</v>
      </c>
      <c r="E1177" s="7">
        <f ca="1">VLOOKUP($A1177,npiportfolio!$A$1:$I$100,4,FALSE)*RAND()*10</f>
        <v>35.901277171321169</v>
      </c>
      <c r="F1177" s="7">
        <f ca="1">VLOOKUP($A1177,npiportfolio!$A$1:$I$100,4,FALSE)*RAND()*10</f>
        <v>9.8271450658345039</v>
      </c>
      <c r="G1177" s="7">
        <f ca="1">VLOOKUP($A1177,npiportfolio!$A$1:$I$100,4,FALSE)*RAND()*10</f>
        <v>38.84327334989927</v>
      </c>
    </row>
    <row r="1178" spans="1:7" x14ac:dyDescent="0.25">
      <c r="A1178">
        <v>11</v>
      </c>
      <c r="B1178" t="s">
        <v>848</v>
      </c>
      <c r="C1178">
        <v>36</v>
      </c>
      <c r="D1178" t="str">
        <f>VLOOKUP(A1178,npiportfolio!$A$1:$B$100,2,FALSE)</f>
        <v>new normal after schools, bar/restaurants, non essential businesses closed, quarantine for all</v>
      </c>
      <c r="E1178" s="7">
        <f ca="1">VLOOKUP($A1178,npiportfolio!$A$1:$I$100,4,FALSE)*RAND()*10</f>
        <v>23.762352877278296</v>
      </c>
      <c r="F1178" s="7">
        <f ca="1">VLOOKUP($A1178,npiportfolio!$A$1:$I$100,4,FALSE)*RAND()*10</f>
        <v>42.812758825605108</v>
      </c>
      <c r="G1178" s="7">
        <f ca="1">VLOOKUP($A1178,npiportfolio!$A$1:$I$100,4,FALSE)*RAND()*10</f>
        <v>19.695538398090651</v>
      </c>
    </row>
    <row r="1179" spans="1:7" x14ac:dyDescent="0.25">
      <c r="A1179">
        <v>1</v>
      </c>
      <c r="B1179" t="s">
        <v>849</v>
      </c>
      <c r="C1179">
        <v>36</v>
      </c>
      <c r="D1179" t="str">
        <f>VLOOKUP(A1179,npiportfolio!$A$1:$B$100,2,FALSE)</f>
        <v>no Interventions</v>
      </c>
      <c r="E1179" s="7">
        <f ca="1">VLOOKUP($A1179,npiportfolio!$A$1:$I$100,4,FALSE)*RAND()*10</f>
        <v>0</v>
      </c>
      <c r="F1179" s="7">
        <f ca="1">VLOOKUP($A1179,npiportfolio!$A$1:$I$100,4,FALSE)*RAND()*10</f>
        <v>0</v>
      </c>
      <c r="G1179" s="7">
        <f ca="1">VLOOKUP($A1179,npiportfolio!$A$1:$I$100,4,FALSE)*RAND()*10</f>
        <v>0</v>
      </c>
    </row>
    <row r="1180" spans="1:7" x14ac:dyDescent="0.25">
      <c r="A1180">
        <v>2</v>
      </c>
      <c r="B1180" t="s">
        <v>849</v>
      </c>
      <c r="C1180">
        <v>36</v>
      </c>
      <c r="D1180" t="str">
        <f>VLOOKUP(A1180,npiportfolio!$A$1:$B$100,2,FALSE)</f>
        <v>schools closing</v>
      </c>
      <c r="E1180" s="7">
        <f ca="1">VLOOKUP($A1180,npiportfolio!$A$1:$I$100,4,FALSE)*RAND()*10</f>
        <v>8.1826340933377271</v>
      </c>
      <c r="F1180" s="7">
        <f ca="1">VLOOKUP($A1180,npiportfolio!$A$1:$I$100,4,FALSE)*RAND()*10</f>
        <v>4.3819953189449681</v>
      </c>
      <c r="G1180" s="7">
        <f ca="1">VLOOKUP($A1180,npiportfolio!$A$1:$I$100,4,FALSE)*RAND()*10</f>
        <v>6.1175036675348071</v>
      </c>
    </row>
    <row r="1181" spans="1:7" x14ac:dyDescent="0.25">
      <c r="A1181">
        <v>3</v>
      </c>
      <c r="B1181" t="s">
        <v>849</v>
      </c>
      <c r="C1181">
        <v>36</v>
      </c>
      <c r="D1181" t="str">
        <f>VLOOKUP(A1181,npiportfolio!$A$1:$B$100,2,FALSE)</f>
        <v>schools, bar/restaurants closed</v>
      </c>
      <c r="E1181" s="7">
        <f ca="1">VLOOKUP($A1181,npiportfolio!$A$1:$I$100,4,FALSE)*RAND()*10</f>
        <v>1.9480315537542769</v>
      </c>
      <c r="F1181" s="7">
        <f ca="1">VLOOKUP($A1181,npiportfolio!$A$1:$I$100,4,FALSE)*RAND()*10</f>
        <v>17.53697217501411</v>
      </c>
      <c r="G1181" s="7">
        <f ca="1">VLOOKUP($A1181,npiportfolio!$A$1:$I$100,4,FALSE)*RAND()*10</f>
        <v>0.44259509973596733</v>
      </c>
    </row>
    <row r="1182" spans="1:7" x14ac:dyDescent="0.25">
      <c r="A1182">
        <v>4</v>
      </c>
      <c r="B1182" t="s">
        <v>849</v>
      </c>
      <c r="C1182">
        <v>36</v>
      </c>
      <c r="D1182" t="str">
        <f>VLOOKUP(A1182,npiportfolio!$A$1:$B$100,2,FALSE)</f>
        <v>schools, bar/restaurants, non essential businesses closed</v>
      </c>
      <c r="E1182" s="7">
        <f ca="1">VLOOKUP($A1182,npiportfolio!$A$1:$I$100,4,FALSE)*RAND()*10</f>
        <v>0.38218395412163653</v>
      </c>
      <c r="F1182" s="7">
        <f ca="1">VLOOKUP($A1182,npiportfolio!$A$1:$I$100,4,FALSE)*RAND()*10</f>
        <v>13.074196451980651</v>
      </c>
      <c r="G1182" s="7">
        <f ca="1">VLOOKUP($A1182,npiportfolio!$A$1:$I$100,4,FALSE)*RAND()*10</f>
        <v>9.9045427393859118</v>
      </c>
    </row>
    <row r="1183" spans="1:7" x14ac:dyDescent="0.25">
      <c r="A1183">
        <v>5</v>
      </c>
      <c r="B1183" t="s">
        <v>849</v>
      </c>
      <c r="C1183">
        <v>36</v>
      </c>
      <c r="D1183" t="str">
        <f>VLOOKUP(A1183,npiportfolio!$A$1:$B$100,2,FALSE)</f>
        <v>schools, bar/restaurants, non essential businesses closed, quarantine for most vulnerable</v>
      </c>
      <c r="E1183" s="7">
        <f ca="1">VLOOKUP($A1183,npiportfolio!$A$1:$I$100,4,FALSE)*RAND()*10</f>
        <v>28.800841804260994</v>
      </c>
      <c r="F1183" s="7">
        <f ca="1">VLOOKUP($A1183,npiportfolio!$A$1:$I$100,4,FALSE)*RAND()*10</f>
        <v>21.816588121247399</v>
      </c>
      <c r="G1183" s="7">
        <f ca="1">VLOOKUP($A1183,npiportfolio!$A$1:$I$100,4,FALSE)*RAND()*10</f>
        <v>6.8251579244749072</v>
      </c>
    </row>
    <row r="1184" spans="1:7" x14ac:dyDescent="0.25">
      <c r="A1184">
        <v>6</v>
      </c>
      <c r="B1184" t="s">
        <v>849</v>
      </c>
      <c r="C1184">
        <v>36</v>
      </c>
      <c r="D1184" t="str">
        <f>VLOOKUP(A1184,npiportfolio!$A$1:$B$100,2,FALSE)</f>
        <v>schools, bar/restaurants, non essential businesses closed, quarantine for all</v>
      </c>
      <c r="E1184" s="7">
        <f ca="1">VLOOKUP($A1184,npiportfolio!$A$1:$I$100,4,FALSE)*RAND()*10</f>
        <v>45.333421097672826</v>
      </c>
      <c r="F1184" s="7">
        <f ca="1">VLOOKUP($A1184,npiportfolio!$A$1:$I$100,4,FALSE)*RAND()*10</f>
        <v>13.750201145651925</v>
      </c>
      <c r="G1184" s="7">
        <f ca="1">VLOOKUP($A1184,npiportfolio!$A$1:$I$100,4,FALSE)*RAND()*10</f>
        <v>9.186037448724937</v>
      </c>
    </row>
    <row r="1185" spans="1:7" x14ac:dyDescent="0.25">
      <c r="A1185">
        <v>7</v>
      </c>
      <c r="B1185" t="s">
        <v>849</v>
      </c>
      <c r="C1185">
        <v>36</v>
      </c>
      <c r="D1185" t="str">
        <f>VLOOKUP(A1185,npiportfolio!$A$1:$B$100,2,FALSE)</f>
        <v>new normal after schools closing</v>
      </c>
      <c r="E1185" s="7">
        <f ca="1">VLOOKUP($A1185,npiportfolio!$A$1:$I$100,4,FALSE)*RAND()*10</f>
        <v>2.9868536278960498</v>
      </c>
      <c r="F1185" s="7">
        <f ca="1">VLOOKUP($A1185,npiportfolio!$A$1:$I$100,4,FALSE)*RAND()*10</f>
        <v>3.229477340077306</v>
      </c>
      <c r="G1185" s="7">
        <f ca="1">VLOOKUP($A1185,npiportfolio!$A$1:$I$100,4,FALSE)*RAND()*10</f>
        <v>2.795238867782607</v>
      </c>
    </row>
    <row r="1186" spans="1:7" x14ac:dyDescent="0.25">
      <c r="A1186">
        <v>8</v>
      </c>
      <c r="B1186" t="s">
        <v>849</v>
      </c>
      <c r="C1186">
        <v>36</v>
      </c>
      <c r="D1186" t="str">
        <f>VLOOKUP(A1186,npiportfolio!$A$1:$B$100,2,FALSE)</f>
        <v>new normal after schools, bar/restaurants closed</v>
      </c>
      <c r="E1186" s="7">
        <f ca="1">VLOOKUP($A1186,npiportfolio!$A$1:$I$100,4,FALSE)*RAND()*10</f>
        <v>0.23919384444048175</v>
      </c>
      <c r="F1186" s="7">
        <f ca="1">VLOOKUP($A1186,npiportfolio!$A$1:$I$100,4,FALSE)*RAND()*10</f>
        <v>8.4277560880343376</v>
      </c>
      <c r="G1186" s="7">
        <f ca="1">VLOOKUP($A1186,npiportfolio!$A$1:$I$100,4,FALSE)*RAND()*10</f>
        <v>19.699532480396158</v>
      </c>
    </row>
    <row r="1187" spans="1:7" x14ac:dyDescent="0.25">
      <c r="A1187">
        <v>9</v>
      </c>
      <c r="B1187" t="s">
        <v>849</v>
      </c>
      <c r="C1187">
        <v>36</v>
      </c>
      <c r="D1187" t="str">
        <f>VLOOKUP(A1187,npiportfolio!$A$1:$B$100,2,FALSE)</f>
        <v>new normal after schools, bar/restaurants, non essential businesses closed</v>
      </c>
      <c r="E1187" s="7">
        <f ca="1">VLOOKUP($A1187,npiportfolio!$A$1:$I$100,4,FALSE)*RAND()*10</f>
        <v>8.2405893116981321E-2</v>
      </c>
      <c r="F1187" s="7">
        <f ca="1">VLOOKUP($A1187,npiportfolio!$A$1:$I$100,4,FALSE)*RAND()*10</f>
        <v>3.6401715517144462</v>
      </c>
      <c r="G1187" s="7">
        <f ca="1">VLOOKUP($A1187,npiportfolio!$A$1:$I$100,4,FALSE)*RAND()*10</f>
        <v>26.385381211434229</v>
      </c>
    </row>
    <row r="1188" spans="1:7" x14ac:dyDescent="0.25">
      <c r="A1188">
        <v>10</v>
      </c>
      <c r="B1188" t="s">
        <v>849</v>
      </c>
      <c r="C1188">
        <v>36</v>
      </c>
      <c r="D1188" t="str">
        <f>VLOOKUP(A1188,npiportfolio!$A$1:$B$100,2,FALSE)</f>
        <v>new normal after schools, bar/restaurants, non essential businesses closed, quarantine for most vulnerable</v>
      </c>
      <c r="E1188" s="7">
        <f ca="1">VLOOKUP($A1188,npiportfolio!$A$1:$I$100,4,FALSE)*RAND()*10</f>
        <v>34.255431099878862</v>
      </c>
      <c r="F1188" s="7">
        <f ca="1">VLOOKUP($A1188,npiportfolio!$A$1:$I$100,4,FALSE)*RAND()*10</f>
        <v>35.614453325952255</v>
      </c>
      <c r="G1188" s="7">
        <f ca="1">VLOOKUP($A1188,npiportfolio!$A$1:$I$100,4,FALSE)*RAND()*10</f>
        <v>22.384006157953298</v>
      </c>
    </row>
    <row r="1189" spans="1:7" x14ac:dyDescent="0.25">
      <c r="A1189">
        <v>11</v>
      </c>
      <c r="B1189" t="s">
        <v>849</v>
      </c>
      <c r="C1189">
        <v>36</v>
      </c>
      <c r="D1189" t="str">
        <f>VLOOKUP(A1189,npiportfolio!$A$1:$B$100,2,FALSE)</f>
        <v>new normal after schools, bar/restaurants, non essential businesses closed, quarantine for all</v>
      </c>
      <c r="E1189" s="7">
        <f ca="1">VLOOKUP($A1189,npiportfolio!$A$1:$I$100,4,FALSE)*RAND()*10</f>
        <v>26.96313423727478</v>
      </c>
      <c r="F1189" s="7">
        <f ca="1">VLOOKUP($A1189,npiportfolio!$A$1:$I$100,4,FALSE)*RAND()*10</f>
        <v>9.4045383434332557</v>
      </c>
      <c r="G1189" s="7">
        <f ca="1">VLOOKUP($A1189,npiportfolio!$A$1:$I$100,4,FALSE)*RAND()*10</f>
        <v>13.658379832488077</v>
      </c>
    </row>
    <row r="1190" spans="1:7" x14ac:dyDescent="0.25">
      <c r="A1190">
        <v>1</v>
      </c>
      <c r="B1190" t="s">
        <v>847</v>
      </c>
      <c r="C1190">
        <v>37</v>
      </c>
      <c r="D1190" t="str">
        <f>VLOOKUP(A1190,npiportfolio!$A$1:$B$100,2,FALSE)</f>
        <v>no Interventions</v>
      </c>
      <c r="E1190" s="7">
        <f ca="1">VLOOKUP($A1190,npiportfolio!$A$1:$I$100,4,FALSE)*RAND()*10</f>
        <v>0</v>
      </c>
      <c r="F1190" s="7">
        <f ca="1">VLOOKUP($A1190,npiportfolio!$A$1:$I$100,4,FALSE)*RAND()*10</f>
        <v>0</v>
      </c>
      <c r="G1190" s="7">
        <f ca="1">VLOOKUP($A1190,npiportfolio!$A$1:$I$100,4,FALSE)*RAND()*10</f>
        <v>0</v>
      </c>
    </row>
    <row r="1191" spans="1:7" x14ac:dyDescent="0.25">
      <c r="A1191">
        <v>2</v>
      </c>
      <c r="B1191" t="s">
        <v>847</v>
      </c>
      <c r="C1191">
        <v>37</v>
      </c>
      <c r="D1191" t="str">
        <f>VLOOKUP(A1191,npiportfolio!$A$1:$B$100,2,FALSE)</f>
        <v>schools closing</v>
      </c>
      <c r="E1191" s="7">
        <f ca="1">VLOOKUP($A1191,npiportfolio!$A$1:$I$100,4,FALSE)*RAND()*10</f>
        <v>0.55859439924433985</v>
      </c>
      <c r="F1191" s="7">
        <f ca="1">VLOOKUP($A1191,npiportfolio!$A$1:$I$100,4,FALSE)*RAND()*10</f>
        <v>9.2969600324162869</v>
      </c>
      <c r="G1191" s="7">
        <f ca="1">VLOOKUP($A1191,npiportfolio!$A$1:$I$100,4,FALSE)*RAND()*10</f>
        <v>6.423515415128378</v>
      </c>
    </row>
    <row r="1192" spans="1:7" x14ac:dyDescent="0.25">
      <c r="A1192">
        <v>3</v>
      </c>
      <c r="B1192" t="s">
        <v>847</v>
      </c>
      <c r="C1192">
        <v>37</v>
      </c>
      <c r="D1192" t="str">
        <f>VLOOKUP(A1192,npiportfolio!$A$1:$B$100,2,FALSE)</f>
        <v>schools, bar/restaurants closed</v>
      </c>
      <c r="E1192" s="7">
        <f ca="1">VLOOKUP($A1192,npiportfolio!$A$1:$I$100,4,FALSE)*RAND()*10</f>
        <v>6.4124586562339214</v>
      </c>
      <c r="F1192" s="7">
        <f ca="1">VLOOKUP($A1192,npiportfolio!$A$1:$I$100,4,FALSE)*RAND()*10</f>
        <v>2.3391085561242231</v>
      </c>
      <c r="G1192" s="7">
        <f ca="1">VLOOKUP($A1192,npiportfolio!$A$1:$I$100,4,FALSE)*RAND()*10</f>
        <v>10.200409061683569</v>
      </c>
    </row>
    <row r="1193" spans="1:7" x14ac:dyDescent="0.25">
      <c r="A1193">
        <v>4</v>
      </c>
      <c r="B1193" t="s">
        <v>847</v>
      </c>
      <c r="C1193">
        <v>37</v>
      </c>
      <c r="D1193" t="str">
        <f>VLOOKUP(A1193,npiportfolio!$A$1:$B$100,2,FALSE)</f>
        <v>schools, bar/restaurants, non essential businesses closed</v>
      </c>
      <c r="E1193" s="7">
        <f ca="1">VLOOKUP($A1193,npiportfolio!$A$1:$I$100,4,FALSE)*RAND()*10</f>
        <v>16.170080132882688</v>
      </c>
      <c r="F1193" s="7">
        <f ca="1">VLOOKUP($A1193,npiportfolio!$A$1:$I$100,4,FALSE)*RAND()*10</f>
        <v>6.5665326964947308</v>
      </c>
      <c r="G1193" s="7">
        <f ca="1">VLOOKUP($A1193,npiportfolio!$A$1:$I$100,4,FALSE)*RAND()*10</f>
        <v>5.9931353725497329</v>
      </c>
    </row>
    <row r="1194" spans="1:7" x14ac:dyDescent="0.25">
      <c r="A1194">
        <v>5</v>
      </c>
      <c r="B1194" t="s">
        <v>847</v>
      </c>
      <c r="C1194">
        <v>37</v>
      </c>
      <c r="D1194" t="str">
        <f>VLOOKUP(A1194,npiportfolio!$A$1:$B$100,2,FALSE)</f>
        <v>schools, bar/restaurants, non essential businesses closed, quarantine for most vulnerable</v>
      </c>
      <c r="E1194" s="7">
        <f ca="1">VLOOKUP($A1194,npiportfolio!$A$1:$I$100,4,FALSE)*RAND()*10</f>
        <v>25.492401260625819</v>
      </c>
      <c r="F1194" s="7">
        <f ca="1">VLOOKUP($A1194,npiportfolio!$A$1:$I$100,4,FALSE)*RAND()*10</f>
        <v>8.7535867395023548</v>
      </c>
      <c r="G1194" s="7">
        <f ca="1">VLOOKUP($A1194,npiportfolio!$A$1:$I$100,4,FALSE)*RAND()*10</f>
        <v>38.140280124007873</v>
      </c>
    </row>
    <row r="1195" spans="1:7" x14ac:dyDescent="0.25">
      <c r="A1195">
        <v>6</v>
      </c>
      <c r="B1195" t="s">
        <v>847</v>
      </c>
      <c r="C1195">
        <v>37</v>
      </c>
      <c r="D1195" t="str">
        <f>VLOOKUP(A1195,npiportfolio!$A$1:$B$100,2,FALSE)</f>
        <v>schools, bar/restaurants, non essential businesses closed, quarantine for all</v>
      </c>
      <c r="E1195" s="7">
        <f ca="1">VLOOKUP($A1195,npiportfolio!$A$1:$I$100,4,FALSE)*RAND()*10</f>
        <v>20.035384947917318</v>
      </c>
      <c r="F1195" s="7">
        <f ca="1">VLOOKUP($A1195,npiportfolio!$A$1:$I$100,4,FALSE)*RAND()*10</f>
        <v>24.665141163990675</v>
      </c>
      <c r="G1195" s="7">
        <f ca="1">VLOOKUP($A1195,npiportfolio!$A$1:$I$100,4,FALSE)*RAND()*10</f>
        <v>49.775996016694528</v>
      </c>
    </row>
    <row r="1196" spans="1:7" x14ac:dyDescent="0.25">
      <c r="A1196">
        <v>7</v>
      </c>
      <c r="B1196" t="s">
        <v>847</v>
      </c>
      <c r="C1196">
        <v>37</v>
      </c>
      <c r="D1196" t="str">
        <f>VLOOKUP(A1196,npiportfolio!$A$1:$B$100,2,FALSE)</f>
        <v>new normal after schools closing</v>
      </c>
      <c r="E1196" s="7">
        <f ca="1">VLOOKUP($A1196,npiportfolio!$A$1:$I$100,4,FALSE)*RAND()*10</f>
        <v>8.7673694560356115</v>
      </c>
      <c r="F1196" s="7">
        <f ca="1">VLOOKUP($A1196,npiportfolio!$A$1:$I$100,4,FALSE)*RAND()*10</f>
        <v>8.4161347487605216</v>
      </c>
      <c r="G1196" s="7">
        <f ca="1">VLOOKUP($A1196,npiportfolio!$A$1:$I$100,4,FALSE)*RAND()*10</f>
        <v>6.1440234129297533</v>
      </c>
    </row>
    <row r="1197" spans="1:7" x14ac:dyDescent="0.25">
      <c r="A1197">
        <v>8</v>
      </c>
      <c r="B1197" t="s">
        <v>847</v>
      </c>
      <c r="C1197">
        <v>37</v>
      </c>
      <c r="D1197" t="str">
        <f>VLOOKUP(A1197,npiportfolio!$A$1:$B$100,2,FALSE)</f>
        <v>new normal after schools, bar/restaurants closed</v>
      </c>
      <c r="E1197" s="7">
        <f ca="1">VLOOKUP($A1197,npiportfolio!$A$1:$I$100,4,FALSE)*RAND()*10</f>
        <v>3.9735146309183866</v>
      </c>
      <c r="F1197" s="7">
        <f ca="1">VLOOKUP($A1197,npiportfolio!$A$1:$I$100,4,FALSE)*RAND()*10</f>
        <v>15.797509910807726</v>
      </c>
      <c r="G1197" s="7">
        <f ca="1">VLOOKUP($A1197,npiportfolio!$A$1:$I$100,4,FALSE)*RAND()*10</f>
        <v>2.1733786702911506</v>
      </c>
    </row>
    <row r="1198" spans="1:7" x14ac:dyDescent="0.25">
      <c r="A1198">
        <v>9</v>
      </c>
      <c r="B1198" t="s">
        <v>847</v>
      </c>
      <c r="C1198">
        <v>37</v>
      </c>
      <c r="D1198" t="str">
        <f>VLOOKUP(A1198,npiportfolio!$A$1:$B$100,2,FALSE)</f>
        <v>new normal after schools, bar/restaurants, non essential businesses closed</v>
      </c>
      <c r="E1198" s="7">
        <f ca="1">VLOOKUP($A1198,npiportfolio!$A$1:$I$100,4,FALSE)*RAND()*10</f>
        <v>10.478140976685086</v>
      </c>
      <c r="F1198" s="7">
        <f ca="1">VLOOKUP($A1198,npiportfolio!$A$1:$I$100,4,FALSE)*RAND()*10</f>
        <v>8.628686680330409</v>
      </c>
      <c r="G1198" s="7">
        <f ca="1">VLOOKUP($A1198,npiportfolio!$A$1:$I$100,4,FALSE)*RAND()*10</f>
        <v>25.469162447035039</v>
      </c>
    </row>
    <row r="1199" spans="1:7" x14ac:dyDescent="0.25">
      <c r="A1199">
        <v>10</v>
      </c>
      <c r="B1199" t="s">
        <v>847</v>
      </c>
      <c r="C1199">
        <v>37</v>
      </c>
      <c r="D1199" t="str">
        <f>VLOOKUP(A1199,npiportfolio!$A$1:$B$100,2,FALSE)</f>
        <v>new normal after schools, bar/restaurants, non essential businesses closed, quarantine for most vulnerable</v>
      </c>
      <c r="E1199" s="7">
        <f ca="1">VLOOKUP($A1199,npiportfolio!$A$1:$I$100,4,FALSE)*RAND()*10</f>
        <v>27.202621624076016</v>
      </c>
      <c r="F1199" s="7">
        <f ca="1">VLOOKUP($A1199,npiportfolio!$A$1:$I$100,4,FALSE)*RAND()*10</f>
        <v>16.158312534802718</v>
      </c>
      <c r="G1199" s="7">
        <f ca="1">VLOOKUP($A1199,npiportfolio!$A$1:$I$100,4,FALSE)*RAND()*10</f>
        <v>1.0343648821051765E-2</v>
      </c>
    </row>
    <row r="1200" spans="1:7" x14ac:dyDescent="0.25">
      <c r="A1200">
        <v>11</v>
      </c>
      <c r="B1200" t="s">
        <v>847</v>
      </c>
      <c r="C1200">
        <v>37</v>
      </c>
      <c r="D1200" t="str">
        <f>VLOOKUP(A1200,npiportfolio!$A$1:$B$100,2,FALSE)</f>
        <v>new normal after schools, bar/restaurants, non essential businesses closed, quarantine for all</v>
      </c>
      <c r="E1200" s="7">
        <f ca="1">VLOOKUP($A1200,npiportfolio!$A$1:$I$100,4,FALSE)*RAND()*10</f>
        <v>49.914410780811018</v>
      </c>
      <c r="F1200" s="7">
        <f ca="1">VLOOKUP($A1200,npiportfolio!$A$1:$I$100,4,FALSE)*RAND()*10</f>
        <v>1.655544910263318</v>
      </c>
      <c r="G1200" s="7">
        <f ca="1">VLOOKUP($A1200,npiportfolio!$A$1:$I$100,4,FALSE)*RAND()*10</f>
        <v>13.371331583805519</v>
      </c>
    </row>
    <row r="1201" spans="1:7" x14ac:dyDescent="0.25">
      <c r="A1201">
        <v>1</v>
      </c>
      <c r="B1201" t="s">
        <v>848</v>
      </c>
      <c r="C1201">
        <v>37</v>
      </c>
      <c r="D1201" t="str">
        <f>VLOOKUP(A1201,npiportfolio!$A$1:$B$100,2,FALSE)</f>
        <v>no Interventions</v>
      </c>
      <c r="E1201" s="7">
        <f ca="1">VLOOKUP($A1201,npiportfolio!$A$1:$I$100,4,FALSE)*RAND()*10</f>
        <v>0</v>
      </c>
      <c r="F1201" s="7">
        <f ca="1">VLOOKUP($A1201,npiportfolio!$A$1:$I$100,4,FALSE)*RAND()*10</f>
        <v>0</v>
      </c>
      <c r="G1201" s="7">
        <f ca="1">VLOOKUP($A1201,npiportfolio!$A$1:$I$100,4,FALSE)*RAND()*10</f>
        <v>0</v>
      </c>
    </row>
    <row r="1202" spans="1:7" x14ac:dyDescent="0.25">
      <c r="A1202">
        <v>2</v>
      </c>
      <c r="B1202" t="s">
        <v>848</v>
      </c>
      <c r="C1202">
        <v>37</v>
      </c>
      <c r="D1202" t="str">
        <f>VLOOKUP(A1202,npiportfolio!$A$1:$B$100,2,FALSE)</f>
        <v>schools closing</v>
      </c>
      <c r="E1202" s="7">
        <f ca="1">VLOOKUP($A1202,npiportfolio!$A$1:$I$100,4,FALSE)*RAND()*10</f>
        <v>0.83581590245204507</v>
      </c>
      <c r="F1202" s="7">
        <f ca="1">VLOOKUP($A1202,npiportfolio!$A$1:$I$100,4,FALSE)*RAND()*10</f>
        <v>6.7289914357227731</v>
      </c>
      <c r="G1202" s="7">
        <f ca="1">VLOOKUP($A1202,npiportfolio!$A$1:$I$100,4,FALSE)*RAND()*10</f>
        <v>8.2006122046623169</v>
      </c>
    </row>
    <row r="1203" spans="1:7" x14ac:dyDescent="0.25">
      <c r="A1203">
        <v>3</v>
      </c>
      <c r="B1203" t="s">
        <v>848</v>
      </c>
      <c r="C1203">
        <v>37</v>
      </c>
      <c r="D1203" t="str">
        <f>VLOOKUP(A1203,npiportfolio!$A$1:$B$100,2,FALSE)</f>
        <v>schools, bar/restaurants closed</v>
      </c>
      <c r="E1203" s="7">
        <f ca="1">VLOOKUP($A1203,npiportfolio!$A$1:$I$100,4,FALSE)*RAND()*10</f>
        <v>19.30384516303701</v>
      </c>
      <c r="F1203" s="7">
        <f ca="1">VLOOKUP($A1203,npiportfolio!$A$1:$I$100,4,FALSE)*RAND()*10</f>
        <v>1.1973367161523751</v>
      </c>
      <c r="G1203" s="7">
        <f ca="1">VLOOKUP($A1203,npiportfolio!$A$1:$I$100,4,FALSE)*RAND()*10</f>
        <v>10.898996643305029</v>
      </c>
    </row>
    <row r="1204" spans="1:7" x14ac:dyDescent="0.25">
      <c r="A1204">
        <v>4</v>
      </c>
      <c r="B1204" t="s">
        <v>848</v>
      </c>
      <c r="C1204">
        <v>37</v>
      </c>
      <c r="D1204" t="str">
        <f>VLOOKUP(A1204,npiportfolio!$A$1:$B$100,2,FALSE)</f>
        <v>schools, bar/restaurants, non essential businesses closed</v>
      </c>
      <c r="E1204" s="7">
        <f ca="1">VLOOKUP($A1204,npiportfolio!$A$1:$I$100,4,FALSE)*RAND()*10</f>
        <v>14.394972887535538</v>
      </c>
      <c r="F1204" s="7">
        <f ca="1">VLOOKUP($A1204,npiportfolio!$A$1:$I$100,4,FALSE)*RAND()*10</f>
        <v>8.6307588520823373</v>
      </c>
      <c r="G1204" s="7">
        <f ca="1">VLOOKUP($A1204,npiportfolio!$A$1:$I$100,4,FALSE)*RAND()*10</f>
        <v>3.9062010889337473</v>
      </c>
    </row>
    <row r="1205" spans="1:7" x14ac:dyDescent="0.25">
      <c r="A1205">
        <v>5</v>
      </c>
      <c r="B1205" t="s">
        <v>848</v>
      </c>
      <c r="C1205">
        <v>37</v>
      </c>
      <c r="D1205" t="str">
        <f>VLOOKUP(A1205,npiportfolio!$A$1:$B$100,2,FALSE)</f>
        <v>schools, bar/restaurants, non essential businesses closed, quarantine for most vulnerable</v>
      </c>
      <c r="E1205" s="7">
        <f ca="1">VLOOKUP($A1205,npiportfolio!$A$1:$I$100,4,FALSE)*RAND()*10</f>
        <v>22.697676496834699</v>
      </c>
      <c r="F1205" s="7">
        <f ca="1">VLOOKUP($A1205,npiportfolio!$A$1:$I$100,4,FALSE)*RAND()*10</f>
        <v>31.964668080926376</v>
      </c>
      <c r="G1205" s="7">
        <f ca="1">VLOOKUP($A1205,npiportfolio!$A$1:$I$100,4,FALSE)*RAND()*10</f>
        <v>20.966749216272515</v>
      </c>
    </row>
    <row r="1206" spans="1:7" x14ac:dyDescent="0.25">
      <c r="A1206">
        <v>6</v>
      </c>
      <c r="B1206" t="s">
        <v>848</v>
      </c>
      <c r="C1206">
        <v>37</v>
      </c>
      <c r="D1206" t="str">
        <f>VLOOKUP(A1206,npiportfolio!$A$1:$B$100,2,FALSE)</f>
        <v>schools, bar/restaurants, non essential businesses closed, quarantine for all</v>
      </c>
      <c r="E1206" s="7">
        <f ca="1">VLOOKUP($A1206,npiportfolio!$A$1:$I$100,4,FALSE)*RAND()*10</f>
        <v>24.256884720390239</v>
      </c>
      <c r="F1206" s="7">
        <f ca="1">VLOOKUP($A1206,npiportfolio!$A$1:$I$100,4,FALSE)*RAND()*10</f>
        <v>40.091388556001029</v>
      </c>
      <c r="G1206" s="7">
        <f ca="1">VLOOKUP($A1206,npiportfolio!$A$1:$I$100,4,FALSE)*RAND()*10</f>
        <v>2.2568982355570419</v>
      </c>
    </row>
    <row r="1207" spans="1:7" x14ac:dyDescent="0.25">
      <c r="A1207">
        <v>7</v>
      </c>
      <c r="B1207" t="s">
        <v>848</v>
      </c>
      <c r="C1207">
        <v>37</v>
      </c>
      <c r="D1207" t="str">
        <f>VLOOKUP(A1207,npiportfolio!$A$1:$B$100,2,FALSE)</f>
        <v>new normal after schools closing</v>
      </c>
      <c r="E1207" s="7">
        <f ca="1">VLOOKUP($A1207,npiportfolio!$A$1:$I$100,4,FALSE)*RAND()*10</f>
        <v>8.1105246075628816</v>
      </c>
      <c r="F1207" s="7">
        <f ca="1">VLOOKUP($A1207,npiportfolio!$A$1:$I$100,4,FALSE)*RAND()*10</f>
        <v>6.3645207792324108</v>
      </c>
      <c r="G1207" s="7">
        <f ca="1">VLOOKUP($A1207,npiportfolio!$A$1:$I$100,4,FALSE)*RAND()*10</f>
        <v>9.5514431491176204</v>
      </c>
    </row>
    <row r="1208" spans="1:7" x14ac:dyDescent="0.25">
      <c r="A1208">
        <v>8</v>
      </c>
      <c r="B1208" t="s">
        <v>848</v>
      </c>
      <c r="C1208">
        <v>37</v>
      </c>
      <c r="D1208" t="str">
        <f>VLOOKUP(A1208,npiportfolio!$A$1:$B$100,2,FALSE)</f>
        <v>new normal after schools, bar/restaurants closed</v>
      </c>
      <c r="E1208" s="7">
        <f ca="1">VLOOKUP($A1208,npiportfolio!$A$1:$I$100,4,FALSE)*RAND()*10</f>
        <v>10.269082492092172</v>
      </c>
      <c r="F1208" s="7">
        <f ca="1">VLOOKUP($A1208,npiportfolio!$A$1:$I$100,4,FALSE)*RAND()*10</f>
        <v>18.389847133858886</v>
      </c>
      <c r="G1208" s="7">
        <f ca="1">VLOOKUP($A1208,npiportfolio!$A$1:$I$100,4,FALSE)*RAND()*10</f>
        <v>19.486570632147519</v>
      </c>
    </row>
    <row r="1209" spans="1:7" x14ac:dyDescent="0.25">
      <c r="A1209">
        <v>9</v>
      </c>
      <c r="B1209" t="s">
        <v>848</v>
      </c>
      <c r="C1209">
        <v>37</v>
      </c>
      <c r="D1209" t="str">
        <f>VLOOKUP(A1209,npiportfolio!$A$1:$B$100,2,FALSE)</f>
        <v>new normal after schools, bar/restaurants, non essential businesses closed</v>
      </c>
      <c r="E1209" s="7">
        <f ca="1">VLOOKUP($A1209,npiportfolio!$A$1:$I$100,4,FALSE)*RAND()*10</f>
        <v>27.433276641419255</v>
      </c>
      <c r="F1209" s="7">
        <f ca="1">VLOOKUP($A1209,npiportfolio!$A$1:$I$100,4,FALSE)*RAND()*10</f>
        <v>12.889654614387265</v>
      </c>
      <c r="G1209" s="7">
        <f ca="1">VLOOKUP($A1209,npiportfolio!$A$1:$I$100,4,FALSE)*RAND()*10</f>
        <v>23.563191153098757</v>
      </c>
    </row>
    <row r="1210" spans="1:7" x14ac:dyDescent="0.25">
      <c r="A1210">
        <v>10</v>
      </c>
      <c r="B1210" t="s">
        <v>848</v>
      </c>
      <c r="C1210">
        <v>37</v>
      </c>
      <c r="D1210" t="str">
        <f>VLOOKUP(A1210,npiportfolio!$A$1:$B$100,2,FALSE)</f>
        <v>new normal after schools, bar/restaurants, non essential businesses closed, quarantine for most vulnerable</v>
      </c>
      <c r="E1210" s="7">
        <f ca="1">VLOOKUP($A1210,npiportfolio!$A$1:$I$100,4,FALSE)*RAND()*10</f>
        <v>36.951359386955247</v>
      </c>
      <c r="F1210" s="7">
        <f ca="1">VLOOKUP($A1210,npiportfolio!$A$1:$I$100,4,FALSE)*RAND()*10</f>
        <v>3.0813188498557409E-2</v>
      </c>
      <c r="G1210" s="7">
        <f ca="1">VLOOKUP($A1210,npiportfolio!$A$1:$I$100,4,FALSE)*RAND()*10</f>
        <v>23.241069138711975</v>
      </c>
    </row>
    <row r="1211" spans="1:7" x14ac:dyDescent="0.25">
      <c r="A1211">
        <v>11</v>
      </c>
      <c r="B1211" t="s">
        <v>848</v>
      </c>
      <c r="C1211">
        <v>37</v>
      </c>
      <c r="D1211" t="str">
        <f>VLOOKUP(A1211,npiportfolio!$A$1:$B$100,2,FALSE)</f>
        <v>new normal after schools, bar/restaurants, non essential businesses closed, quarantine for all</v>
      </c>
      <c r="E1211" s="7">
        <f ca="1">VLOOKUP($A1211,npiportfolio!$A$1:$I$100,4,FALSE)*RAND()*10</f>
        <v>14.957492430527935</v>
      </c>
      <c r="F1211" s="7">
        <f ca="1">VLOOKUP($A1211,npiportfolio!$A$1:$I$100,4,FALSE)*RAND()*10</f>
        <v>47.2770900142269</v>
      </c>
      <c r="G1211" s="7">
        <f ca="1">VLOOKUP($A1211,npiportfolio!$A$1:$I$100,4,FALSE)*RAND()*10</f>
        <v>26.094702279761172</v>
      </c>
    </row>
    <row r="1212" spans="1:7" x14ac:dyDescent="0.25">
      <c r="A1212">
        <v>1</v>
      </c>
      <c r="B1212" t="s">
        <v>849</v>
      </c>
      <c r="C1212">
        <v>37</v>
      </c>
      <c r="D1212" t="str">
        <f>VLOOKUP(A1212,npiportfolio!$A$1:$B$100,2,FALSE)</f>
        <v>no Interventions</v>
      </c>
      <c r="E1212" s="7">
        <f ca="1">VLOOKUP($A1212,npiportfolio!$A$1:$I$100,4,FALSE)*RAND()*10</f>
        <v>0</v>
      </c>
      <c r="F1212" s="7">
        <f ca="1">VLOOKUP($A1212,npiportfolio!$A$1:$I$100,4,FALSE)*RAND()*10</f>
        <v>0</v>
      </c>
      <c r="G1212" s="7">
        <f ca="1">VLOOKUP($A1212,npiportfolio!$A$1:$I$100,4,FALSE)*RAND()*10</f>
        <v>0</v>
      </c>
    </row>
    <row r="1213" spans="1:7" x14ac:dyDescent="0.25">
      <c r="A1213">
        <v>2</v>
      </c>
      <c r="B1213" t="s">
        <v>849</v>
      </c>
      <c r="C1213">
        <v>37</v>
      </c>
      <c r="D1213" t="str">
        <f>VLOOKUP(A1213,npiportfolio!$A$1:$B$100,2,FALSE)</f>
        <v>schools closing</v>
      </c>
      <c r="E1213" s="7">
        <f ca="1">VLOOKUP($A1213,npiportfolio!$A$1:$I$100,4,FALSE)*RAND()*10</f>
        <v>3.8018774633518082</v>
      </c>
      <c r="F1213" s="7">
        <f ca="1">VLOOKUP($A1213,npiportfolio!$A$1:$I$100,4,FALSE)*RAND()*10</f>
        <v>4.4430701979463532</v>
      </c>
      <c r="G1213" s="7">
        <f ca="1">VLOOKUP($A1213,npiportfolio!$A$1:$I$100,4,FALSE)*RAND()*10</f>
        <v>3.7269529320669004</v>
      </c>
    </row>
    <row r="1214" spans="1:7" x14ac:dyDescent="0.25">
      <c r="A1214">
        <v>3</v>
      </c>
      <c r="B1214" t="s">
        <v>849</v>
      </c>
      <c r="C1214">
        <v>37</v>
      </c>
      <c r="D1214" t="str">
        <f>VLOOKUP(A1214,npiportfolio!$A$1:$B$100,2,FALSE)</f>
        <v>schools, bar/restaurants closed</v>
      </c>
      <c r="E1214" s="7">
        <f ca="1">VLOOKUP($A1214,npiportfolio!$A$1:$I$100,4,FALSE)*RAND()*10</f>
        <v>5.156810528706675</v>
      </c>
      <c r="F1214" s="7">
        <f ca="1">VLOOKUP($A1214,npiportfolio!$A$1:$I$100,4,FALSE)*RAND()*10</f>
        <v>16.393067966471534</v>
      </c>
      <c r="G1214" s="7">
        <f ca="1">VLOOKUP($A1214,npiportfolio!$A$1:$I$100,4,FALSE)*RAND()*10</f>
        <v>12.317965893429911</v>
      </c>
    </row>
    <row r="1215" spans="1:7" x14ac:dyDescent="0.25">
      <c r="A1215">
        <v>4</v>
      </c>
      <c r="B1215" t="s">
        <v>849</v>
      </c>
      <c r="C1215">
        <v>37</v>
      </c>
      <c r="D1215" t="str">
        <f>VLOOKUP(A1215,npiportfolio!$A$1:$B$100,2,FALSE)</f>
        <v>schools, bar/restaurants, non essential businesses closed</v>
      </c>
      <c r="E1215" s="7">
        <f ca="1">VLOOKUP($A1215,npiportfolio!$A$1:$I$100,4,FALSE)*RAND()*10</f>
        <v>14.357558038974716</v>
      </c>
      <c r="F1215" s="7">
        <f ca="1">VLOOKUP($A1215,npiportfolio!$A$1:$I$100,4,FALSE)*RAND()*10</f>
        <v>1.0933341629336302</v>
      </c>
      <c r="G1215" s="7">
        <f ca="1">VLOOKUP($A1215,npiportfolio!$A$1:$I$100,4,FALSE)*RAND()*10</f>
        <v>18.661038072955058</v>
      </c>
    </row>
    <row r="1216" spans="1:7" x14ac:dyDescent="0.25">
      <c r="A1216">
        <v>5</v>
      </c>
      <c r="B1216" t="s">
        <v>849</v>
      </c>
      <c r="C1216">
        <v>37</v>
      </c>
      <c r="D1216" t="str">
        <f>VLOOKUP(A1216,npiportfolio!$A$1:$B$100,2,FALSE)</f>
        <v>schools, bar/restaurants, non essential businesses closed, quarantine for most vulnerable</v>
      </c>
      <c r="E1216" s="7">
        <f ca="1">VLOOKUP($A1216,npiportfolio!$A$1:$I$100,4,FALSE)*RAND()*10</f>
        <v>14.946503214874326</v>
      </c>
      <c r="F1216" s="7">
        <f ca="1">VLOOKUP($A1216,npiportfolio!$A$1:$I$100,4,FALSE)*RAND()*10</f>
        <v>12.665098719810874</v>
      </c>
      <c r="G1216" s="7">
        <f ca="1">VLOOKUP($A1216,npiportfolio!$A$1:$I$100,4,FALSE)*RAND()*10</f>
        <v>11.520389330930033</v>
      </c>
    </row>
    <row r="1217" spans="1:7" x14ac:dyDescent="0.25">
      <c r="A1217">
        <v>6</v>
      </c>
      <c r="B1217" t="s">
        <v>849</v>
      </c>
      <c r="C1217">
        <v>37</v>
      </c>
      <c r="D1217" t="str">
        <f>VLOOKUP(A1217,npiportfolio!$A$1:$B$100,2,FALSE)</f>
        <v>schools, bar/restaurants, non essential businesses closed, quarantine for all</v>
      </c>
      <c r="E1217" s="7">
        <f ca="1">VLOOKUP($A1217,npiportfolio!$A$1:$I$100,4,FALSE)*RAND()*10</f>
        <v>10.003403879216178</v>
      </c>
      <c r="F1217" s="7">
        <f ca="1">VLOOKUP($A1217,npiportfolio!$A$1:$I$100,4,FALSE)*RAND()*10</f>
        <v>30.65109260317131</v>
      </c>
      <c r="G1217" s="7">
        <f ca="1">VLOOKUP($A1217,npiportfolio!$A$1:$I$100,4,FALSE)*RAND()*10</f>
        <v>46.109649558404193</v>
      </c>
    </row>
    <row r="1218" spans="1:7" x14ac:dyDescent="0.25">
      <c r="A1218">
        <v>7</v>
      </c>
      <c r="B1218" t="s">
        <v>849</v>
      </c>
      <c r="C1218">
        <v>37</v>
      </c>
      <c r="D1218" t="str">
        <f>VLOOKUP(A1218,npiportfolio!$A$1:$B$100,2,FALSE)</f>
        <v>new normal after schools closing</v>
      </c>
      <c r="E1218" s="7">
        <f ca="1">VLOOKUP($A1218,npiportfolio!$A$1:$I$100,4,FALSE)*RAND()*10</f>
        <v>6.2312062552567529</v>
      </c>
      <c r="F1218" s="7">
        <f ca="1">VLOOKUP($A1218,npiportfolio!$A$1:$I$100,4,FALSE)*RAND()*10</f>
        <v>4.8287619307251495</v>
      </c>
      <c r="G1218" s="7">
        <f ca="1">VLOOKUP($A1218,npiportfolio!$A$1:$I$100,4,FALSE)*RAND()*10</f>
        <v>1.953867236705561</v>
      </c>
    </row>
    <row r="1219" spans="1:7" x14ac:dyDescent="0.25">
      <c r="A1219">
        <v>8</v>
      </c>
      <c r="B1219" t="s">
        <v>849</v>
      </c>
      <c r="C1219">
        <v>37</v>
      </c>
      <c r="D1219" t="str">
        <f>VLOOKUP(A1219,npiportfolio!$A$1:$B$100,2,FALSE)</f>
        <v>new normal after schools, bar/restaurants closed</v>
      </c>
      <c r="E1219" s="7">
        <f ca="1">VLOOKUP($A1219,npiportfolio!$A$1:$I$100,4,FALSE)*RAND()*10</f>
        <v>16.198301297401226</v>
      </c>
      <c r="F1219" s="7">
        <f ca="1">VLOOKUP($A1219,npiportfolio!$A$1:$I$100,4,FALSE)*RAND()*10</f>
        <v>11.099968265642255</v>
      </c>
      <c r="G1219" s="7">
        <f ca="1">VLOOKUP($A1219,npiportfolio!$A$1:$I$100,4,FALSE)*RAND()*10</f>
        <v>3.7353043342189274</v>
      </c>
    </row>
    <row r="1220" spans="1:7" x14ac:dyDescent="0.25">
      <c r="A1220">
        <v>9</v>
      </c>
      <c r="B1220" t="s">
        <v>849</v>
      </c>
      <c r="C1220">
        <v>37</v>
      </c>
      <c r="D1220" t="str">
        <f>VLOOKUP(A1220,npiportfolio!$A$1:$B$100,2,FALSE)</f>
        <v>new normal after schools, bar/restaurants, non essential businesses closed</v>
      </c>
      <c r="E1220" s="7">
        <f ca="1">VLOOKUP($A1220,npiportfolio!$A$1:$I$100,4,FALSE)*RAND()*10</f>
        <v>16.959569569021944</v>
      </c>
      <c r="F1220" s="7">
        <f ca="1">VLOOKUP($A1220,npiportfolio!$A$1:$I$100,4,FALSE)*RAND()*10</f>
        <v>9.2512348411580572</v>
      </c>
      <c r="G1220" s="7">
        <f ca="1">VLOOKUP($A1220,npiportfolio!$A$1:$I$100,4,FALSE)*RAND()*10</f>
        <v>3.6746423816973373</v>
      </c>
    </row>
    <row r="1221" spans="1:7" x14ac:dyDescent="0.25">
      <c r="A1221">
        <v>10</v>
      </c>
      <c r="B1221" t="s">
        <v>849</v>
      </c>
      <c r="C1221">
        <v>37</v>
      </c>
      <c r="D1221" t="str">
        <f>VLOOKUP(A1221,npiportfolio!$A$1:$B$100,2,FALSE)</f>
        <v>new normal after schools, bar/restaurants, non essential businesses closed, quarantine for most vulnerable</v>
      </c>
      <c r="E1221" s="7">
        <f ca="1">VLOOKUP($A1221,npiportfolio!$A$1:$I$100,4,FALSE)*RAND()*10</f>
        <v>21.725478321612339</v>
      </c>
      <c r="F1221" s="7">
        <f ca="1">VLOOKUP($A1221,npiportfolio!$A$1:$I$100,4,FALSE)*RAND()*10</f>
        <v>31.118519598643989</v>
      </c>
      <c r="G1221" s="7">
        <f ca="1">VLOOKUP($A1221,npiportfolio!$A$1:$I$100,4,FALSE)*RAND()*10</f>
        <v>22.510263142754514</v>
      </c>
    </row>
    <row r="1222" spans="1:7" x14ac:dyDescent="0.25">
      <c r="A1222">
        <v>11</v>
      </c>
      <c r="B1222" t="s">
        <v>849</v>
      </c>
      <c r="C1222">
        <v>37</v>
      </c>
      <c r="D1222" t="str">
        <f>VLOOKUP(A1222,npiportfolio!$A$1:$B$100,2,FALSE)</f>
        <v>new normal after schools, bar/restaurants, non essential businesses closed, quarantine for all</v>
      </c>
      <c r="E1222" s="7">
        <f ca="1">VLOOKUP($A1222,npiportfolio!$A$1:$I$100,4,FALSE)*RAND()*10</f>
        <v>17.212839294313895</v>
      </c>
      <c r="F1222" s="7">
        <f ca="1">VLOOKUP($A1222,npiportfolio!$A$1:$I$100,4,FALSE)*RAND()*10</f>
        <v>19.791219489765371</v>
      </c>
      <c r="G1222" s="7">
        <f ca="1">VLOOKUP($A1222,npiportfolio!$A$1:$I$100,4,FALSE)*RAND()*10</f>
        <v>30.558087791690536</v>
      </c>
    </row>
    <row r="1223" spans="1:7" x14ac:dyDescent="0.25">
      <c r="A1223">
        <v>1</v>
      </c>
      <c r="B1223" t="s">
        <v>847</v>
      </c>
      <c r="C1223">
        <v>38</v>
      </c>
      <c r="D1223" t="str">
        <f>VLOOKUP(A1223,npiportfolio!$A$1:$B$100,2,FALSE)</f>
        <v>no Interventions</v>
      </c>
      <c r="E1223" s="7">
        <f ca="1">VLOOKUP($A1223,npiportfolio!$A$1:$I$100,4,FALSE)*RAND()*10</f>
        <v>0</v>
      </c>
      <c r="F1223" s="7">
        <f ca="1">VLOOKUP($A1223,npiportfolio!$A$1:$I$100,4,FALSE)*RAND()*10</f>
        <v>0</v>
      </c>
      <c r="G1223" s="7">
        <f ca="1">VLOOKUP($A1223,npiportfolio!$A$1:$I$100,4,FALSE)*RAND()*10</f>
        <v>0</v>
      </c>
    </row>
    <row r="1224" spans="1:7" x14ac:dyDescent="0.25">
      <c r="A1224">
        <v>2</v>
      </c>
      <c r="B1224" t="s">
        <v>847</v>
      </c>
      <c r="C1224">
        <v>38</v>
      </c>
      <c r="D1224" t="str">
        <f>VLOOKUP(A1224,npiportfolio!$A$1:$B$100,2,FALSE)</f>
        <v>schools closing</v>
      </c>
      <c r="E1224" s="7">
        <f ca="1">VLOOKUP($A1224,npiportfolio!$A$1:$I$100,4,FALSE)*RAND()*10</f>
        <v>3.0317704939105972</v>
      </c>
      <c r="F1224" s="7">
        <f ca="1">VLOOKUP($A1224,npiportfolio!$A$1:$I$100,4,FALSE)*RAND()*10</f>
        <v>8.3374415163444855</v>
      </c>
      <c r="G1224" s="7">
        <f ca="1">VLOOKUP($A1224,npiportfolio!$A$1:$I$100,4,FALSE)*RAND()*10</f>
        <v>2.3623591990619386</v>
      </c>
    </row>
    <row r="1225" spans="1:7" x14ac:dyDescent="0.25">
      <c r="A1225">
        <v>3</v>
      </c>
      <c r="B1225" t="s">
        <v>847</v>
      </c>
      <c r="C1225">
        <v>38</v>
      </c>
      <c r="D1225" t="str">
        <f>VLOOKUP(A1225,npiportfolio!$A$1:$B$100,2,FALSE)</f>
        <v>schools, bar/restaurants closed</v>
      </c>
      <c r="E1225" s="7">
        <f ca="1">VLOOKUP($A1225,npiportfolio!$A$1:$I$100,4,FALSE)*RAND()*10</f>
        <v>17.864264834800213</v>
      </c>
      <c r="F1225" s="7">
        <f ca="1">VLOOKUP($A1225,npiportfolio!$A$1:$I$100,4,FALSE)*RAND()*10</f>
        <v>16.899994893051623</v>
      </c>
      <c r="G1225" s="7">
        <f ca="1">VLOOKUP($A1225,npiportfolio!$A$1:$I$100,4,FALSE)*RAND()*10</f>
        <v>0.93690853850991074</v>
      </c>
    </row>
    <row r="1226" spans="1:7" x14ac:dyDescent="0.25">
      <c r="A1226">
        <v>4</v>
      </c>
      <c r="B1226" t="s">
        <v>847</v>
      </c>
      <c r="C1226">
        <v>38</v>
      </c>
      <c r="D1226" t="str">
        <f>VLOOKUP(A1226,npiportfolio!$A$1:$B$100,2,FALSE)</f>
        <v>schools, bar/restaurants, non essential businesses closed</v>
      </c>
      <c r="E1226" s="7">
        <f ca="1">VLOOKUP($A1226,npiportfolio!$A$1:$I$100,4,FALSE)*RAND()*10</f>
        <v>24.22532459179137</v>
      </c>
      <c r="F1226" s="7">
        <f ca="1">VLOOKUP($A1226,npiportfolio!$A$1:$I$100,4,FALSE)*RAND()*10</f>
        <v>3.5780551304798403</v>
      </c>
      <c r="G1226" s="7">
        <f ca="1">VLOOKUP($A1226,npiportfolio!$A$1:$I$100,4,FALSE)*RAND()*10</f>
        <v>16.593723151360408</v>
      </c>
    </row>
    <row r="1227" spans="1:7" x14ac:dyDescent="0.25">
      <c r="A1227">
        <v>5</v>
      </c>
      <c r="B1227" t="s">
        <v>847</v>
      </c>
      <c r="C1227">
        <v>38</v>
      </c>
      <c r="D1227" t="str">
        <f>VLOOKUP(A1227,npiportfolio!$A$1:$B$100,2,FALSE)</f>
        <v>schools, bar/restaurants, non essential businesses closed, quarantine for most vulnerable</v>
      </c>
      <c r="E1227" s="7">
        <f ca="1">VLOOKUP($A1227,npiportfolio!$A$1:$I$100,4,FALSE)*RAND()*10</f>
        <v>34.603318367618833</v>
      </c>
      <c r="F1227" s="7">
        <f ca="1">VLOOKUP($A1227,npiportfolio!$A$1:$I$100,4,FALSE)*RAND()*10</f>
        <v>19.98760240695848</v>
      </c>
      <c r="G1227" s="7">
        <f ca="1">VLOOKUP($A1227,npiportfolio!$A$1:$I$100,4,FALSE)*RAND()*10</f>
        <v>5.7105374996399805</v>
      </c>
    </row>
    <row r="1228" spans="1:7" x14ac:dyDescent="0.25">
      <c r="A1228">
        <v>6</v>
      </c>
      <c r="B1228" t="s">
        <v>847</v>
      </c>
      <c r="C1228">
        <v>38</v>
      </c>
      <c r="D1228" t="str">
        <f>VLOOKUP(A1228,npiportfolio!$A$1:$B$100,2,FALSE)</f>
        <v>schools, bar/restaurants, non essential businesses closed, quarantine for all</v>
      </c>
      <c r="E1228" s="7">
        <f ca="1">VLOOKUP($A1228,npiportfolio!$A$1:$I$100,4,FALSE)*RAND()*10</f>
        <v>25.174830952670586</v>
      </c>
      <c r="F1228" s="7">
        <f ca="1">VLOOKUP($A1228,npiportfolio!$A$1:$I$100,4,FALSE)*RAND()*10</f>
        <v>25.19386168833271</v>
      </c>
      <c r="G1228" s="7">
        <f ca="1">VLOOKUP($A1228,npiportfolio!$A$1:$I$100,4,FALSE)*RAND()*10</f>
        <v>40.173598252446652</v>
      </c>
    </row>
    <row r="1229" spans="1:7" x14ac:dyDescent="0.25">
      <c r="A1229">
        <v>7</v>
      </c>
      <c r="B1229" t="s">
        <v>847</v>
      </c>
      <c r="C1229">
        <v>38</v>
      </c>
      <c r="D1229" t="str">
        <f>VLOOKUP(A1229,npiportfolio!$A$1:$B$100,2,FALSE)</f>
        <v>new normal after schools closing</v>
      </c>
      <c r="E1229" s="7">
        <f ca="1">VLOOKUP($A1229,npiportfolio!$A$1:$I$100,4,FALSE)*RAND()*10</f>
        <v>4.7278595508718277</v>
      </c>
      <c r="F1229" s="7">
        <f ca="1">VLOOKUP($A1229,npiportfolio!$A$1:$I$100,4,FALSE)*RAND()*10</f>
        <v>3.3997885580742704</v>
      </c>
      <c r="G1229" s="7">
        <f ca="1">VLOOKUP($A1229,npiportfolio!$A$1:$I$100,4,FALSE)*RAND()*10</f>
        <v>6.9981646954423589</v>
      </c>
    </row>
    <row r="1230" spans="1:7" x14ac:dyDescent="0.25">
      <c r="A1230">
        <v>8</v>
      </c>
      <c r="B1230" t="s">
        <v>847</v>
      </c>
      <c r="C1230">
        <v>38</v>
      </c>
      <c r="D1230" t="str">
        <f>VLOOKUP(A1230,npiportfolio!$A$1:$B$100,2,FALSE)</f>
        <v>new normal after schools, bar/restaurants closed</v>
      </c>
      <c r="E1230" s="7">
        <f ca="1">VLOOKUP($A1230,npiportfolio!$A$1:$I$100,4,FALSE)*RAND()*10</f>
        <v>12.014333345450162</v>
      </c>
      <c r="F1230" s="7">
        <f ca="1">VLOOKUP($A1230,npiportfolio!$A$1:$I$100,4,FALSE)*RAND()*10</f>
        <v>1.4728809934040776</v>
      </c>
      <c r="G1230" s="7">
        <f ca="1">VLOOKUP($A1230,npiportfolio!$A$1:$I$100,4,FALSE)*RAND()*10</f>
        <v>7.661218609524445</v>
      </c>
    </row>
    <row r="1231" spans="1:7" x14ac:dyDescent="0.25">
      <c r="A1231">
        <v>9</v>
      </c>
      <c r="B1231" t="s">
        <v>847</v>
      </c>
      <c r="C1231">
        <v>38</v>
      </c>
      <c r="D1231" t="str">
        <f>VLOOKUP(A1231,npiportfolio!$A$1:$B$100,2,FALSE)</f>
        <v>new normal after schools, bar/restaurants, non essential businesses closed</v>
      </c>
      <c r="E1231" s="7">
        <f ca="1">VLOOKUP($A1231,npiportfolio!$A$1:$I$100,4,FALSE)*RAND()*10</f>
        <v>4.9744720477368878</v>
      </c>
      <c r="F1231" s="7">
        <f ca="1">VLOOKUP($A1231,npiportfolio!$A$1:$I$100,4,FALSE)*RAND()*10</f>
        <v>3.3583352159221569</v>
      </c>
      <c r="G1231" s="7">
        <f ca="1">VLOOKUP($A1231,npiportfolio!$A$1:$I$100,4,FALSE)*RAND()*10</f>
        <v>28.936613741465248</v>
      </c>
    </row>
    <row r="1232" spans="1:7" x14ac:dyDescent="0.25">
      <c r="A1232">
        <v>10</v>
      </c>
      <c r="B1232" t="s">
        <v>847</v>
      </c>
      <c r="C1232">
        <v>38</v>
      </c>
      <c r="D1232" t="str">
        <f>VLOOKUP(A1232,npiportfolio!$A$1:$B$100,2,FALSE)</f>
        <v>new normal after schools, bar/restaurants, non essential businesses closed, quarantine for most vulnerable</v>
      </c>
      <c r="E1232" s="7">
        <f ca="1">VLOOKUP($A1232,npiportfolio!$A$1:$I$100,4,FALSE)*RAND()*10</f>
        <v>22.32531763608446</v>
      </c>
      <c r="F1232" s="7">
        <f ca="1">VLOOKUP($A1232,npiportfolio!$A$1:$I$100,4,FALSE)*RAND()*10</f>
        <v>30.594055990786153</v>
      </c>
      <c r="G1232" s="7">
        <f ca="1">VLOOKUP($A1232,npiportfolio!$A$1:$I$100,4,FALSE)*RAND()*10</f>
        <v>11.050351656012495</v>
      </c>
    </row>
    <row r="1233" spans="1:7" x14ac:dyDescent="0.25">
      <c r="A1233">
        <v>11</v>
      </c>
      <c r="B1233" t="s">
        <v>847</v>
      </c>
      <c r="C1233">
        <v>38</v>
      </c>
      <c r="D1233" t="str">
        <f>VLOOKUP(A1233,npiportfolio!$A$1:$B$100,2,FALSE)</f>
        <v>new normal after schools, bar/restaurants, non essential businesses closed, quarantine for all</v>
      </c>
      <c r="E1233" s="7">
        <f ca="1">VLOOKUP($A1233,npiportfolio!$A$1:$I$100,4,FALSE)*RAND()*10</f>
        <v>14.163215300236738</v>
      </c>
      <c r="F1233" s="7">
        <f ca="1">VLOOKUP($A1233,npiportfolio!$A$1:$I$100,4,FALSE)*RAND()*10</f>
        <v>29.558042260420649</v>
      </c>
      <c r="G1233" s="7">
        <f ca="1">VLOOKUP($A1233,npiportfolio!$A$1:$I$100,4,FALSE)*RAND()*10</f>
        <v>44.065214718403723</v>
      </c>
    </row>
    <row r="1234" spans="1:7" x14ac:dyDescent="0.25">
      <c r="A1234">
        <v>1</v>
      </c>
      <c r="B1234" t="s">
        <v>848</v>
      </c>
      <c r="C1234">
        <v>38</v>
      </c>
      <c r="D1234" t="str">
        <f>VLOOKUP(A1234,npiportfolio!$A$1:$B$100,2,FALSE)</f>
        <v>no Interventions</v>
      </c>
      <c r="E1234" s="7">
        <f ca="1">VLOOKUP($A1234,npiportfolio!$A$1:$I$100,4,FALSE)*RAND()*10</f>
        <v>0</v>
      </c>
      <c r="F1234" s="7">
        <f ca="1">VLOOKUP($A1234,npiportfolio!$A$1:$I$100,4,FALSE)*RAND()*10</f>
        <v>0</v>
      </c>
      <c r="G1234" s="7">
        <f ca="1">VLOOKUP($A1234,npiportfolio!$A$1:$I$100,4,FALSE)*RAND()*10</f>
        <v>0</v>
      </c>
    </row>
    <row r="1235" spans="1:7" x14ac:dyDescent="0.25">
      <c r="A1235">
        <v>2</v>
      </c>
      <c r="B1235" t="s">
        <v>848</v>
      </c>
      <c r="C1235">
        <v>38</v>
      </c>
      <c r="D1235" t="str">
        <f>VLOOKUP(A1235,npiportfolio!$A$1:$B$100,2,FALSE)</f>
        <v>schools closing</v>
      </c>
      <c r="E1235" s="7">
        <f ca="1">VLOOKUP($A1235,npiportfolio!$A$1:$I$100,4,FALSE)*RAND()*10</f>
        <v>9.5024773930734625</v>
      </c>
      <c r="F1235" s="7">
        <f ca="1">VLOOKUP($A1235,npiportfolio!$A$1:$I$100,4,FALSE)*RAND()*10</f>
        <v>5.0294547593347696</v>
      </c>
      <c r="G1235" s="7">
        <f ca="1">VLOOKUP($A1235,npiportfolio!$A$1:$I$100,4,FALSE)*RAND()*10</f>
        <v>2.5996943265104622</v>
      </c>
    </row>
    <row r="1236" spans="1:7" x14ac:dyDescent="0.25">
      <c r="A1236">
        <v>3</v>
      </c>
      <c r="B1236" t="s">
        <v>848</v>
      </c>
      <c r="C1236">
        <v>38</v>
      </c>
      <c r="D1236" t="str">
        <f>VLOOKUP(A1236,npiportfolio!$A$1:$B$100,2,FALSE)</f>
        <v>schools, bar/restaurants closed</v>
      </c>
      <c r="E1236" s="7">
        <f ca="1">VLOOKUP($A1236,npiportfolio!$A$1:$I$100,4,FALSE)*RAND()*10</f>
        <v>5.2328347398615183</v>
      </c>
      <c r="F1236" s="7">
        <f ca="1">VLOOKUP($A1236,npiportfolio!$A$1:$I$100,4,FALSE)*RAND()*10</f>
        <v>15.769669809093141</v>
      </c>
      <c r="G1236" s="7">
        <f ca="1">VLOOKUP($A1236,npiportfolio!$A$1:$I$100,4,FALSE)*RAND()*10</f>
        <v>12.820420354724526</v>
      </c>
    </row>
    <row r="1237" spans="1:7" x14ac:dyDescent="0.25">
      <c r="A1237">
        <v>4</v>
      </c>
      <c r="B1237" t="s">
        <v>848</v>
      </c>
      <c r="C1237">
        <v>38</v>
      </c>
      <c r="D1237" t="str">
        <f>VLOOKUP(A1237,npiportfolio!$A$1:$B$100,2,FALSE)</f>
        <v>schools, bar/restaurants, non essential businesses closed</v>
      </c>
      <c r="E1237" s="7">
        <f ca="1">VLOOKUP($A1237,npiportfolio!$A$1:$I$100,4,FALSE)*RAND()*10</f>
        <v>17.783469194527552</v>
      </c>
      <c r="F1237" s="7">
        <f ca="1">VLOOKUP($A1237,npiportfolio!$A$1:$I$100,4,FALSE)*RAND()*10</f>
        <v>14.6005885330711</v>
      </c>
      <c r="G1237" s="7">
        <f ca="1">VLOOKUP($A1237,npiportfolio!$A$1:$I$100,4,FALSE)*RAND()*10</f>
        <v>10.719972440810428</v>
      </c>
    </row>
    <row r="1238" spans="1:7" x14ac:dyDescent="0.25">
      <c r="A1238">
        <v>5</v>
      </c>
      <c r="B1238" t="s">
        <v>848</v>
      </c>
      <c r="C1238">
        <v>38</v>
      </c>
      <c r="D1238" t="str">
        <f>VLOOKUP(A1238,npiportfolio!$A$1:$B$100,2,FALSE)</f>
        <v>schools, bar/restaurants, non essential businesses closed, quarantine for most vulnerable</v>
      </c>
      <c r="E1238" s="7">
        <f ca="1">VLOOKUP($A1238,npiportfolio!$A$1:$I$100,4,FALSE)*RAND()*10</f>
        <v>0.29925973429288266</v>
      </c>
      <c r="F1238" s="7">
        <f ca="1">VLOOKUP($A1238,npiportfolio!$A$1:$I$100,4,FALSE)*RAND()*10</f>
        <v>21.169162154806017</v>
      </c>
      <c r="G1238" s="7">
        <f ca="1">VLOOKUP($A1238,npiportfolio!$A$1:$I$100,4,FALSE)*RAND()*10</f>
        <v>16.790277853368089</v>
      </c>
    </row>
    <row r="1239" spans="1:7" x14ac:dyDescent="0.25">
      <c r="A1239">
        <v>6</v>
      </c>
      <c r="B1239" t="s">
        <v>848</v>
      </c>
      <c r="C1239">
        <v>38</v>
      </c>
      <c r="D1239" t="str">
        <f>VLOOKUP(A1239,npiportfolio!$A$1:$B$100,2,FALSE)</f>
        <v>schools, bar/restaurants, non essential businesses closed, quarantine for all</v>
      </c>
      <c r="E1239" s="7">
        <f ca="1">VLOOKUP($A1239,npiportfolio!$A$1:$I$100,4,FALSE)*RAND()*10</f>
        <v>19.224006817572292</v>
      </c>
      <c r="F1239" s="7">
        <f ca="1">VLOOKUP($A1239,npiportfolio!$A$1:$I$100,4,FALSE)*RAND()*10</f>
        <v>44.708414604996406</v>
      </c>
      <c r="G1239" s="7">
        <f ca="1">VLOOKUP($A1239,npiportfolio!$A$1:$I$100,4,FALSE)*RAND()*10</f>
        <v>3.287847512822839</v>
      </c>
    </row>
    <row r="1240" spans="1:7" x14ac:dyDescent="0.25">
      <c r="A1240">
        <v>7</v>
      </c>
      <c r="B1240" t="s">
        <v>848</v>
      </c>
      <c r="C1240">
        <v>38</v>
      </c>
      <c r="D1240" t="str">
        <f>VLOOKUP(A1240,npiportfolio!$A$1:$B$100,2,FALSE)</f>
        <v>new normal after schools closing</v>
      </c>
      <c r="E1240" s="7">
        <f ca="1">VLOOKUP($A1240,npiportfolio!$A$1:$I$100,4,FALSE)*RAND()*10</f>
        <v>6.0514881601169019</v>
      </c>
      <c r="F1240" s="7">
        <f ca="1">VLOOKUP($A1240,npiportfolio!$A$1:$I$100,4,FALSE)*RAND()*10</f>
        <v>7.2645390680862185</v>
      </c>
      <c r="G1240" s="7">
        <f ca="1">VLOOKUP($A1240,npiportfolio!$A$1:$I$100,4,FALSE)*RAND()*10</f>
        <v>5.3001973212291347</v>
      </c>
    </row>
    <row r="1241" spans="1:7" x14ac:dyDescent="0.25">
      <c r="A1241">
        <v>8</v>
      </c>
      <c r="B1241" t="s">
        <v>848</v>
      </c>
      <c r="C1241">
        <v>38</v>
      </c>
      <c r="D1241" t="str">
        <f>VLOOKUP(A1241,npiportfolio!$A$1:$B$100,2,FALSE)</f>
        <v>new normal after schools, bar/restaurants closed</v>
      </c>
      <c r="E1241" s="7">
        <f ca="1">VLOOKUP($A1241,npiportfolio!$A$1:$I$100,4,FALSE)*RAND()*10</f>
        <v>7.1879854191659609</v>
      </c>
      <c r="F1241" s="7">
        <f ca="1">VLOOKUP($A1241,npiportfolio!$A$1:$I$100,4,FALSE)*RAND()*10</f>
        <v>4.0951797707392057</v>
      </c>
      <c r="G1241" s="7">
        <f ca="1">VLOOKUP($A1241,npiportfolio!$A$1:$I$100,4,FALSE)*RAND()*10</f>
        <v>0.39775060836993337</v>
      </c>
    </row>
    <row r="1242" spans="1:7" x14ac:dyDescent="0.25">
      <c r="A1242">
        <v>9</v>
      </c>
      <c r="B1242" t="s">
        <v>848</v>
      </c>
      <c r="C1242">
        <v>38</v>
      </c>
      <c r="D1242" t="str">
        <f>VLOOKUP(A1242,npiportfolio!$A$1:$B$100,2,FALSE)</f>
        <v>new normal after schools, bar/restaurants, non essential businesses closed</v>
      </c>
      <c r="E1242" s="7">
        <f ca="1">VLOOKUP($A1242,npiportfolio!$A$1:$I$100,4,FALSE)*RAND()*10</f>
        <v>17.838118212412315</v>
      </c>
      <c r="F1242" s="7">
        <f ca="1">VLOOKUP($A1242,npiportfolio!$A$1:$I$100,4,FALSE)*RAND()*10</f>
        <v>8.7711714231635405</v>
      </c>
      <c r="G1242" s="7">
        <f ca="1">VLOOKUP($A1242,npiportfolio!$A$1:$I$100,4,FALSE)*RAND()*10</f>
        <v>18.877900008807611</v>
      </c>
    </row>
    <row r="1243" spans="1:7" x14ac:dyDescent="0.25">
      <c r="A1243">
        <v>10</v>
      </c>
      <c r="B1243" t="s">
        <v>848</v>
      </c>
      <c r="C1243">
        <v>38</v>
      </c>
      <c r="D1243" t="str">
        <f>VLOOKUP(A1243,npiportfolio!$A$1:$B$100,2,FALSE)</f>
        <v>new normal after schools, bar/restaurants, non essential businesses closed, quarantine for most vulnerable</v>
      </c>
      <c r="E1243" s="7">
        <f ca="1">VLOOKUP($A1243,npiportfolio!$A$1:$I$100,4,FALSE)*RAND()*10</f>
        <v>8.4188170121832719</v>
      </c>
      <c r="F1243" s="7">
        <f ca="1">VLOOKUP($A1243,npiportfolio!$A$1:$I$100,4,FALSE)*RAND()*10</f>
        <v>18.313937319196402</v>
      </c>
      <c r="G1243" s="7">
        <f ca="1">VLOOKUP($A1243,npiportfolio!$A$1:$I$100,4,FALSE)*RAND()*10</f>
        <v>28.339609674643672</v>
      </c>
    </row>
    <row r="1244" spans="1:7" x14ac:dyDescent="0.25">
      <c r="A1244">
        <v>11</v>
      </c>
      <c r="B1244" t="s">
        <v>848</v>
      </c>
      <c r="C1244">
        <v>38</v>
      </c>
      <c r="D1244" t="str">
        <f>VLOOKUP(A1244,npiportfolio!$A$1:$B$100,2,FALSE)</f>
        <v>new normal after schools, bar/restaurants, non essential businesses closed, quarantine for all</v>
      </c>
      <c r="E1244" s="7">
        <f ca="1">VLOOKUP($A1244,npiportfolio!$A$1:$I$100,4,FALSE)*RAND()*10</f>
        <v>39.461076961826407</v>
      </c>
      <c r="F1244" s="7">
        <f ca="1">VLOOKUP($A1244,npiportfolio!$A$1:$I$100,4,FALSE)*RAND()*10</f>
        <v>7.7783366582194873</v>
      </c>
      <c r="G1244" s="7">
        <f ca="1">VLOOKUP($A1244,npiportfolio!$A$1:$I$100,4,FALSE)*RAND()*10</f>
        <v>44.618418206190988</v>
      </c>
    </row>
    <row r="1245" spans="1:7" x14ac:dyDescent="0.25">
      <c r="A1245">
        <v>1</v>
      </c>
      <c r="B1245" t="s">
        <v>849</v>
      </c>
      <c r="C1245">
        <v>38</v>
      </c>
      <c r="D1245" t="str">
        <f>VLOOKUP(A1245,npiportfolio!$A$1:$B$100,2,FALSE)</f>
        <v>no Interventions</v>
      </c>
      <c r="E1245" s="7">
        <f ca="1">VLOOKUP($A1245,npiportfolio!$A$1:$I$100,4,FALSE)*RAND()*10</f>
        <v>0</v>
      </c>
      <c r="F1245" s="7">
        <f ca="1">VLOOKUP($A1245,npiportfolio!$A$1:$I$100,4,FALSE)*RAND()*10</f>
        <v>0</v>
      </c>
      <c r="G1245" s="7">
        <f ca="1">VLOOKUP($A1245,npiportfolio!$A$1:$I$100,4,FALSE)*RAND()*10</f>
        <v>0</v>
      </c>
    </row>
    <row r="1246" spans="1:7" x14ac:dyDescent="0.25">
      <c r="A1246">
        <v>2</v>
      </c>
      <c r="B1246" t="s">
        <v>849</v>
      </c>
      <c r="C1246">
        <v>38</v>
      </c>
      <c r="D1246" t="str">
        <f>VLOOKUP(A1246,npiportfolio!$A$1:$B$100,2,FALSE)</f>
        <v>schools closing</v>
      </c>
      <c r="E1246" s="7">
        <f ca="1">VLOOKUP($A1246,npiportfolio!$A$1:$I$100,4,FALSE)*RAND()*10</f>
        <v>0.84668112801536299</v>
      </c>
      <c r="F1246" s="7">
        <f ca="1">VLOOKUP($A1246,npiportfolio!$A$1:$I$100,4,FALSE)*RAND()*10</f>
        <v>7.8884508556240824</v>
      </c>
      <c r="G1246" s="7">
        <f ca="1">VLOOKUP($A1246,npiportfolio!$A$1:$I$100,4,FALSE)*RAND()*10</f>
        <v>8.6298946056918311</v>
      </c>
    </row>
    <row r="1247" spans="1:7" x14ac:dyDescent="0.25">
      <c r="A1247">
        <v>3</v>
      </c>
      <c r="B1247" t="s">
        <v>849</v>
      </c>
      <c r="C1247">
        <v>38</v>
      </c>
      <c r="D1247" t="str">
        <f>VLOOKUP(A1247,npiportfolio!$A$1:$B$100,2,FALSE)</f>
        <v>schools, bar/restaurants closed</v>
      </c>
      <c r="E1247" s="7">
        <f ca="1">VLOOKUP($A1247,npiportfolio!$A$1:$I$100,4,FALSE)*RAND()*10</f>
        <v>14.978607818971309</v>
      </c>
      <c r="F1247" s="7">
        <f ca="1">VLOOKUP($A1247,npiportfolio!$A$1:$I$100,4,FALSE)*RAND()*10</f>
        <v>9.8580691519339059</v>
      </c>
      <c r="G1247" s="7">
        <f ca="1">VLOOKUP($A1247,npiportfolio!$A$1:$I$100,4,FALSE)*RAND()*10</f>
        <v>13.572187028069123</v>
      </c>
    </row>
    <row r="1248" spans="1:7" x14ac:dyDescent="0.25">
      <c r="A1248">
        <v>4</v>
      </c>
      <c r="B1248" t="s">
        <v>849</v>
      </c>
      <c r="C1248">
        <v>38</v>
      </c>
      <c r="D1248" t="str">
        <f>VLOOKUP(A1248,npiportfolio!$A$1:$B$100,2,FALSE)</f>
        <v>schools, bar/restaurants, non essential businesses closed</v>
      </c>
      <c r="E1248" s="7">
        <f ca="1">VLOOKUP($A1248,npiportfolio!$A$1:$I$100,4,FALSE)*RAND()*10</f>
        <v>6.1059061496698961</v>
      </c>
      <c r="F1248" s="7">
        <f ca="1">VLOOKUP($A1248,npiportfolio!$A$1:$I$100,4,FALSE)*RAND()*10</f>
        <v>15.807347226989958</v>
      </c>
      <c r="G1248" s="7">
        <f ca="1">VLOOKUP($A1248,npiportfolio!$A$1:$I$100,4,FALSE)*RAND()*10</f>
        <v>14.83487795433587</v>
      </c>
    </row>
    <row r="1249" spans="1:7" x14ac:dyDescent="0.25">
      <c r="A1249">
        <v>5</v>
      </c>
      <c r="B1249" t="s">
        <v>849</v>
      </c>
      <c r="C1249">
        <v>38</v>
      </c>
      <c r="D1249" t="str">
        <f>VLOOKUP(A1249,npiportfolio!$A$1:$B$100,2,FALSE)</f>
        <v>schools, bar/restaurants, non essential businesses closed, quarantine for most vulnerable</v>
      </c>
      <c r="E1249" s="7">
        <f ca="1">VLOOKUP($A1249,npiportfolio!$A$1:$I$100,4,FALSE)*RAND()*10</f>
        <v>32.110643682073423</v>
      </c>
      <c r="F1249" s="7">
        <f ca="1">VLOOKUP($A1249,npiportfolio!$A$1:$I$100,4,FALSE)*RAND()*10</f>
        <v>28.283657049646141</v>
      </c>
      <c r="G1249" s="7">
        <f ca="1">VLOOKUP($A1249,npiportfolio!$A$1:$I$100,4,FALSE)*RAND()*10</f>
        <v>1.2408095734812807</v>
      </c>
    </row>
    <row r="1250" spans="1:7" x14ac:dyDescent="0.25">
      <c r="A1250">
        <v>6</v>
      </c>
      <c r="B1250" t="s">
        <v>849</v>
      </c>
      <c r="C1250">
        <v>38</v>
      </c>
      <c r="D1250" t="str">
        <f>VLOOKUP(A1250,npiportfolio!$A$1:$B$100,2,FALSE)</f>
        <v>schools, bar/restaurants, non essential businesses closed, quarantine for all</v>
      </c>
      <c r="E1250" s="7">
        <f ca="1">VLOOKUP($A1250,npiportfolio!$A$1:$I$100,4,FALSE)*RAND()*10</f>
        <v>45.853673228173484</v>
      </c>
      <c r="F1250" s="7">
        <f ca="1">VLOOKUP($A1250,npiportfolio!$A$1:$I$100,4,FALSE)*RAND()*10</f>
        <v>46.994798061025662</v>
      </c>
      <c r="G1250" s="7">
        <f ca="1">VLOOKUP($A1250,npiportfolio!$A$1:$I$100,4,FALSE)*RAND()*10</f>
        <v>5.8314558253782565</v>
      </c>
    </row>
    <row r="1251" spans="1:7" x14ac:dyDescent="0.25">
      <c r="A1251">
        <v>7</v>
      </c>
      <c r="B1251" t="s">
        <v>849</v>
      </c>
      <c r="C1251">
        <v>38</v>
      </c>
      <c r="D1251" t="str">
        <f>VLOOKUP(A1251,npiportfolio!$A$1:$B$100,2,FALSE)</f>
        <v>new normal after schools closing</v>
      </c>
      <c r="E1251" s="7">
        <f ca="1">VLOOKUP($A1251,npiportfolio!$A$1:$I$100,4,FALSE)*RAND()*10</f>
        <v>5.8204161460130823</v>
      </c>
      <c r="F1251" s="7">
        <f ca="1">VLOOKUP($A1251,npiportfolio!$A$1:$I$100,4,FALSE)*RAND()*10</f>
        <v>2.7562154523897719</v>
      </c>
      <c r="G1251" s="7">
        <f ca="1">VLOOKUP($A1251,npiportfolio!$A$1:$I$100,4,FALSE)*RAND()*10</f>
        <v>5.0790577792199993</v>
      </c>
    </row>
    <row r="1252" spans="1:7" x14ac:dyDescent="0.25">
      <c r="A1252">
        <v>8</v>
      </c>
      <c r="B1252" t="s">
        <v>849</v>
      </c>
      <c r="C1252">
        <v>38</v>
      </c>
      <c r="D1252" t="str">
        <f>VLOOKUP(A1252,npiportfolio!$A$1:$B$100,2,FALSE)</f>
        <v>new normal after schools, bar/restaurants closed</v>
      </c>
      <c r="E1252" s="7">
        <f ca="1">VLOOKUP($A1252,npiportfolio!$A$1:$I$100,4,FALSE)*RAND()*10</f>
        <v>14.872786618301628</v>
      </c>
      <c r="F1252" s="7">
        <f ca="1">VLOOKUP($A1252,npiportfolio!$A$1:$I$100,4,FALSE)*RAND()*10</f>
        <v>7.7176538600231614</v>
      </c>
      <c r="G1252" s="7">
        <f ca="1">VLOOKUP($A1252,npiportfolio!$A$1:$I$100,4,FALSE)*RAND()*10</f>
        <v>13.433655220967882</v>
      </c>
    </row>
    <row r="1253" spans="1:7" x14ac:dyDescent="0.25">
      <c r="A1253">
        <v>9</v>
      </c>
      <c r="B1253" t="s">
        <v>849</v>
      </c>
      <c r="C1253">
        <v>38</v>
      </c>
      <c r="D1253" t="str">
        <f>VLOOKUP(A1253,npiportfolio!$A$1:$B$100,2,FALSE)</f>
        <v>new normal after schools, bar/restaurants, non essential businesses closed</v>
      </c>
      <c r="E1253" s="7">
        <f ca="1">VLOOKUP($A1253,npiportfolio!$A$1:$I$100,4,FALSE)*RAND()*10</f>
        <v>5.8522768636614391</v>
      </c>
      <c r="F1253" s="7">
        <f ca="1">VLOOKUP($A1253,npiportfolio!$A$1:$I$100,4,FALSE)*RAND()*10</f>
        <v>11.926893606479002</v>
      </c>
      <c r="G1253" s="7">
        <f ca="1">VLOOKUP($A1253,npiportfolio!$A$1:$I$100,4,FALSE)*RAND()*10</f>
        <v>11.812293945687681</v>
      </c>
    </row>
    <row r="1254" spans="1:7" x14ac:dyDescent="0.25">
      <c r="A1254">
        <v>10</v>
      </c>
      <c r="B1254" t="s">
        <v>849</v>
      </c>
      <c r="C1254">
        <v>38</v>
      </c>
      <c r="D1254" t="str">
        <f>VLOOKUP(A1254,npiportfolio!$A$1:$B$100,2,FALSE)</f>
        <v>new normal after schools, bar/restaurants, non essential businesses closed, quarantine for most vulnerable</v>
      </c>
      <c r="E1254" s="7">
        <f ca="1">VLOOKUP($A1254,npiportfolio!$A$1:$I$100,4,FALSE)*RAND()*10</f>
        <v>15.847812682496198</v>
      </c>
      <c r="F1254" s="7">
        <f ca="1">VLOOKUP($A1254,npiportfolio!$A$1:$I$100,4,FALSE)*RAND()*10</f>
        <v>18.764214631648343</v>
      </c>
      <c r="G1254" s="7">
        <f ca="1">VLOOKUP($A1254,npiportfolio!$A$1:$I$100,4,FALSE)*RAND()*10</f>
        <v>24.331871122324394</v>
      </c>
    </row>
    <row r="1255" spans="1:7" x14ac:dyDescent="0.25">
      <c r="A1255">
        <v>11</v>
      </c>
      <c r="B1255" t="s">
        <v>849</v>
      </c>
      <c r="C1255">
        <v>38</v>
      </c>
      <c r="D1255" t="str">
        <f>VLOOKUP(A1255,npiportfolio!$A$1:$B$100,2,FALSE)</f>
        <v>new normal after schools, bar/restaurants, non essential businesses closed, quarantine for all</v>
      </c>
      <c r="E1255" s="7">
        <f ca="1">VLOOKUP($A1255,npiportfolio!$A$1:$I$100,4,FALSE)*RAND()*10</f>
        <v>43.236813077529767</v>
      </c>
      <c r="F1255" s="7">
        <f ca="1">VLOOKUP($A1255,npiportfolio!$A$1:$I$100,4,FALSE)*RAND()*10</f>
        <v>4.214556279031739</v>
      </c>
      <c r="G1255" s="7">
        <f ca="1">VLOOKUP($A1255,npiportfolio!$A$1:$I$100,4,FALSE)*RAND()*10</f>
        <v>38.881302866019027</v>
      </c>
    </row>
    <row r="1256" spans="1:7" x14ac:dyDescent="0.25">
      <c r="A1256">
        <v>1</v>
      </c>
      <c r="B1256" t="s">
        <v>847</v>
      </c>
      <c r="C1256">
        <v>39</v>
      </c>
      <c r="D1256" t="str">
        <f>VLOOKUP(A1256,npiportfolio!$A$1:$B$100,2,FALSE)</f>
        <v>no Interventions</v>
      </c>
      <c r="E1256" s="7">
        <f ca="1">VLOOKUP($A1256,npiportfolio!$A$1:$I$100,4,FALSE)*RAND()*10</f>
        <v>0</v>
      </c>
      <c r="F1256" s="7">
        <f ca="1">VLOOKUP($A1256,npiportfolio!$A$1:$I$100,4,FALSE)*RAND()*10</f>
        <v>0</v>
      </c>
      <c r="G1256" s="7">
        <f ca="1">VLOOKUP($A1256,npiportfolio!$A$1:$I$100,4,FALSE)*RAND()*10</f>
        <v>0</v>
      </c>
    </row>
    <row r="1257" spans="1:7" x14ac:dyDescent="0.25">
      <c r="A1257">
        <v>2</v>
      </c>
      <c r="B1257" t="s">
        <v>847</v>
      </c>
      <c r="C1257">
        <v>39</v>
      </c>
      <c r="D1257" t="str">
        <f>VLOOKUP(A1257,npiportfolio!$A$1:$B$100,2,FALSE)</f>
        <v>schools closing</v>
      </c>
      <c r="E1257" s="7">
        <f ca="1">VLOOKUP($A1257,npiportfolio!$A$1:$I$100,4,FALSE)*RAND()*10</f>
        <v>8.91665346019834</v>
      </c>
      <c r="F1257" s="7">
        <f ca="1">VLOOKUP($A1257,npiportfolio!$A$1:$I$100,4,FALSE)*RAND()*10</f>
        <v>4.3873264682189923</v>
      </c>
      <c r="G1257" s="7">
        <f ca="1">VLOOKUP($A1257,npiportfolio!$A$1:$I$100,4,FALSE)*RAND()*10</f>
        <v>8.438357897989512</v>
      </c>
    </row>
    <row r="1258" spans="1:7" x14ac:dyDescent="0.25">
      <c r="A1258">
        <v>3</v>
      </c>
      <c r="B1258" t="s">
        <v>847</v>
      </c>
      <c r="C1258">
        <v>39</v>
      </c>
      <c r="D1258" t="str">
        <f>VLOOKUP(A1258,npiportfolio!$A$1:$B$100,2,FALSE)</f>
        <v>schools, bar/restaurants closed</v>
      </c>
      <c r="E1258" s="7">
        <f ca="1">VLOOKUP($A1258,npiportfolio!$A$1:$I$100,4,FALSE)*RAND()*10</f>
        <v>16.994338420243682</v>
      </c>
      <c r="F1258" s="7">
        <f ca="1">VLOOKUP($A1258,npiportfolio!$A$1:$I$100,4,FALSE)*RAND()*10</f>
        <v>1.5582976517786329</v>
      </c>
      <c r="G1258" s="7">
        <f ca="1">VLOOKUP($A1258,npiportfolio!$A$1:$I$100,4,FALSE)*RAND()*10</f>
        <v>17.987536668950082</v>
      </c>
    </row>
    <row r="1259" spans="1:7" x14ac:dyDescent="0.25">
      <c r="A1259">
        <v>4</v>
      </c>
      <c r="B1259" t="s">
        <v>847</v>
      </c>
      <c r="C1259">
        <v>39</v>
      </c>
      <c r="D1259" t="str">
        <f>VLOOKUP(A1259,npiportfolio!$A$1:$B$100,2,FALSE)</f>
        <v>schools, bar/restaurants, non essential businesses closed</v>
      </c>
      <c r="E1259" s="7">
        <f ca="1">VLOOKUP($A1259,npiportfolio!$A$1:$I$100,4,FALSE)*RAND()*10</f>
        <v>14.799454458704462</v>
      </c>
      <c r="F1259" s="7">
        <f ca="1">VLOOKUP($A1259,npiportfolio!$A$1:$I$100,4,FALSE)*RAND()*10</f>
        <v>27.032118752887282</v>
      </c>
      <c r="G1259" s="7">
        <f ca="1">VLOOKUP($A1259,npiportfolio!$A$1:$I$100,4,FALSE)*RAND()*10</f>
        <v>17.953482433919451</v>
      </c>
    </row>
    <row r="1260" spans="1:7" x14ac:dyDescent="0.25">
      <c r="A1260">
        <v>5</v>
      </c>
      <c r="B1260" t="s">
        <v>847</v>
      </c>
      <c r="C1260">
        <v>39</v>
      </c>
      <c r="D1260" t="str">
        <f>VLOOKUP(A1260,npiportfolio!$A$1:$B$100,2,FALSE)</f>
        <v>schools, bar/restaurants, non essential businesses closed, quarantine for most vulnerable</v>
      </c>
      <c r="E1260" s="7">
        <f ca="1">VLOOKUP($A1260,npiportfolio!$A$1:$I$100,4,FALSE)*RAND()*10</f>
        <v>33.118774393166255</v>
      </c>
      <c r="F1260" s="7">
        <f ca="1">VLOOKUP($A1260,npiportfolio!$A$1:$I$100,4,FALSE)*RAND()*10</f>
        <v>32.845228210553714</v>
      </c>
      <c r="G1260" s="7">
        <f ca="1">VLOOKUP($A1260,npiportfolio!$A$1:$I$100,4,FALSE)*RAND()*10</f>
        <v>29.688076263547089</v>
      </c>
    </row>
    <row r="1261" spans="1:7" x14ac:dyDescent="0.25">
      <c r="A1261">
        <v>6</v>
      </c>
      <c r="B1261" t="s">
        <v>847</v>
      </c>
      <c r="C1261">
        <v>39</v>
      </c>
      <c r="D1261" t="str">
        <f>VLOOKUP(A1261,npiportfolio!$A$1:$B$100,2,FALSE)</f>
        <v>schools, bar/restaurants, non essential businesses closed, quarantine for all</v>
      </c>
      <c r="E1261" s="7">
        <f ca="1">VLOOKUP($A1261,npiportfolio!$A$1:$I$100,4,FALSE)*RAND()*10</f>
        <v>30.444624604747045</v>
      </c>
      <c r="F1261" s="7">
        <f ca="1">VLOOKUP($A1261,npiportfolio!$A$1:$I$100,4,FALSE)*RAND()*10</f>
        <v>14.621988651244045</v>
      </c>
      <c r="G1261" s="7">
        <f ca="1">VLOOKUP($A1261,npiportfolio!$A$1:$I$100,4,FALSE)*RAND()*10</f>
        <v>46.644233126951377</v>
      </c>
    </row>
    <row r="1262" spans="1:7" x14ac:dyDescent="0.25">
      <c r="A1262">
        <v>7</v>
      </c>
      <c r="B1262" t="s">
        <v>847</v>
      </c>
      <c r="C1262">
        <v>39</v>
      </c>
      <c r="D1262" t="str">
        <f>VLOOKUP(A1262,npiportfolio!$A$1:$B$100,2,FALSE)</f>
        <v>new normal after schools closing</v>
      </c>
      <c r="E1262" s="7">
        <f ca="1">VLOOKUP($A1262,npiportfolio!$A$1:$I$100,4,FALSE)*RAND()*10</f>
        <v>5.6084178388988164</v>
      </c>
      <c r="F1262" s="7">
        <f ca="1">VLOOKUP($A1262,npiportfolio!$A$1:$I$100,4,FALSE)*RAND()*10</f>
        <v>2.4427420965759739</v>
      </c>
      <c r="G1262" s="7">
        <f ca="1">VLOOKUP($A1262,npiportfolio!$A$1:$I$100,4,FALSE)*RAND()*10</f>
        <v>9.1652018536110962</v>
      </c>
    </row>
    <row r="1263" spans="1:7" x14ac:dyDescent="0.25">
      <c r="A1263">
        <v>8</v>
      </c>
      <c r="B1263" t="s">
        <v>847</v>
      </c>
      <c r="C1263">
        <v>39</v>
      </c>
      <c r="D1263" t="str">
        <f>VLOOKUP(A1263,npiportfolio!$A$1:$B$100,2,FALSE)</f>
        <v>new normal after schools, bar/restaurants closed</v>
      </c>
      <c r="E1263" s="7">
        <f ca="1">VLOOKUP($A1263,npiportfolio!$A$1:$I$100,4,FALSE)*RAND()*10</f>
        <v>14.358944713100358</v>
      </c>
      <c r="F1263" s="7">
        <f ca="1">VLOOKUP($A1263,npiportfolio!$A$1:$I$100,4,FALSE)*RAND()*10</f>
        <v>0.68602317930744228</v>
      </c>
      <c r="G1263" s="7">
        <f ca="1">VLOOKUP($A1263,npiportfolio!$A$1:$I$100,4,FALSE)*RAND()*10</f>
        <v>7.3440844174865099</v>
      </c>
    </row>
    <row r="1264" spans="1:7" x14ac:dyDescent="0.25">
      <c r="A1264">
        <v>9</v>
      </c>
      <c r="B1264" t="s">
        <v>847</v>
      </c>
      <c r="C1264">
        <v>39</v>
      </c>
      <c r="D1264" t="str">
        <f>VLOOKUP(A1264,npiportfolio!$A$1:$B$100,2,FALSE)</f>
        <v>new normal after schools, bar/restaurants, non essential businesses closed</v>
      </c>
      <c r="E1264" s="7">
        <f ca="1">VLOOKUP($A1264,npiportfolio!$A$1:$I$100,4,FALSE)*RAND()*10</f>
        <v>5.8374851645711345</v>
      </c>
      <c r="F1264" s="7">
        <f ca="1">VLOOKUP($A1264,npiportfolio!$A$1:$I$100,4,FALSE)*RAND()*10</f>
        <v>14.056550864233666</v>
      </c>
      <c r="G1264" s="7">
        <f ca="1">VLOOKUP($A1264,npiportfolio!$A$1:$I$100,4,FALSE)*RAND()*10</f>
        <v>1.3167584915319142</v>
      </c>
    </row>
    <row r="1265" spans="1:7" x14ac:dyDescent="0.25">
      <c r="A1265">
        <v>10</v>
      </c>
      <c r="B1265" t="s">
        <v>847</v>
      </c>
      <c r="C1265">
        <v>39</v>
      </c>
      <c r="D1265" t="str">
        <f>VLOOKUP(A1265,npiportfolio!$A$1:$B$100,2,FALSE)</f>
        <v>new normal after schools, bar/restaurants, non essential businesses closed, quarantine for most vulnerable</v>
      </c>
      <c r="E1265" s="7">
        <f ca="1">VLOOKUP($A1265,npiportfolio!$A$1:$I$100,4,FALSE)*RAND()*10</f>
        <v>29.222128149691802</v>
      </c>
      <c r="F1265" s="7">
        <f ca="1">VLOOKUP($A1265,npiportfolio!$A$1:$I$100,4,FALSE)*RAND()*10</f>
        <v>11.748673449477804</v>
      </c>
      <c r="G1265" s="7">
        <f ca="1">VLOOKUP($A1265,npiportfolio!$A$1:$I$100,4,FALSE)*RAND()*10</f>
        <v>32.375547742932852</v>
      </c>
    </row>
    <row r="1266" spans="1:7" x14ac:dyDescent="0.25">
      <c r="A1266">
        <v>11</v>
      </c>
      <c r="B1266" t="s">
        <v>847</v>
      </c>
      <c r="C1266">
        <v>39</v>
      </c>
      <c r="D1266" t="str">
        <f>VLOOKUP(A1266,npiportfolio!$A$1:$B$100,2,FALSE)</f>
        <v>new normal after schools, bar/restaurants, non essential businesses closed, quarantine for all</v>
      </c>
      <c r="E1266" s="7">
        <f ca="1">VLOOKUP($A1266,npiportfolio!$A$1:$I$100,4,FALSE)*RAND()*10</f>
        <v>26.069079108598892</v>
      </c>
      <c r="F1266" s="7">
        <f ca="1">VLOOKUP($A1266,npiportfolio!$A$1:$I$100,4,FALSE)*RAND()*10</f>
        <v>12.645786106386026</v>
      </c>
      <c r="G1266" s="7">
        <f ca="1">VLOOKUP($A1266,npiportfolio!$A$1:$I$100,4,FALSE)*RAND()*10</f>
        <v>1.5896597025092385</v>
      </c>
    </row>
    <row r="1267" spans="1:7" x14ac:dyDescent="0.25">
      <c r="A1267">
        <v>1</v>
      </c>
      <c r="B1267" t="s">
        <v>848</v>
      </c>
      <c r="C1267">
        <v>39</v>
      </c>
      <c r="D1267" t="str">
        <f>VLOOKUP(A1267,npiportfolio!$A$1:$B$100,2,FALSE)</f>
        <v>no Interventions</v>
      </c>
      <c r="E1267" s="7">
        <f ca="1">VLOOKUP($A1267,npiportfolio!$A$1:$I$100,4,FALSE)*RAND()*10</f>
        <v>0</v>
      </c>
      <c r="F1267" s="7">
        <f ca="1">VLOOKUP($A1267,npiportfolio!$A$1:$I$100,4,FALSE)*RAND()*10</f>
        <v>0</v>
      </c>
      <c r="G1267" s="7">
        <f ca="1">VLOOKUP($A1267,npiportfolio!$A$1:$I$100,4,FALSE)*RAND()*10</f>
        <v>0</v>
      </c>
    </row>
    <row r="1268" spans="1:7" x14ac:dyDescent="0.25">
      <c r="A1268">
        <v>2</v>
      </c>
      <c r="B1268" t="s">
        <v>848</v>
      </c>
      <c r="C1268">
        <v>39</v>
      </c>
      <c r="D1268" t="str">
        <f>VLOOKUP(A1268,npiportfolio!$A$1:$B$100,2,FALSE)</f>
        <v>schools closing</v>
      </c>
      <c r="E1268" s="7">
        <f ca="1">VLOOKUP($A1268,npiportfolio!$A$1:$I$100,4,FALSE)*RAND()*10</f>
        <v>8.4747055506683271</v>
      </c>
      <c r="F1268" s="7">
        <f ca="1">VLOOKUP($A1268,npiportfolio!$A$1:$I$100,4,FALSE)*RAND()*10</f>
        <v>5.4599701049529283</v>
      </c>
      <c r="G1268" s="7">
        <f ca="1">VLOOKUP($A1268,npiportfolio!$A$1:$I$100,4,FALSE)*RAND()*10</f>
        <v>2.9053371969624777</v>
      </c>
    </row>
    <row r="1269" spans="1:7" x14ac:dyDescent="0.25">
      <c r="A1269">
        <v>3</v>
      </c>
      <c r="B1269" t="s">
        <v>848</v>
      </c>
      <c r="C1269">
        <v>39</v>
      </c>
      <c r="D1269" t="str">
        <f>VLOOKUP(A1269,npiportfolio!$A$1:$B$100,2,FALSE)</f>
        <v>schools, bar/restaurants closed</v>
      </c>
      <c r="E1269" s="7">
        <f ca="1">VLOOKUP($A1269,npiportfolio!$A$1:$I$100,4,FALSE)*RAND()*10</f>
        <v>11.646522013732453</v>
      </c>
      <c r="F1269" s="7">
        <f ca="1">VLOOKUP($A1269,npiportfolio!$A$1:$I$100,4,FALSE)*RAND()*10</f>
        <v>9.1523187184155432</v>
      </c>
      <c r="G1269" s="7">
        <f ca="1">VLOOKUP($A1269,npiportfolio!$A$1:$I$100,4,FALSE)*RAND()*10</f>
        <v>15.402215843256037</v>
      </c>
    </row>
    <row r="1270" spans="1:7" x14ac:dyDescent="0.25">
      <c r="A1270">
        <v>4</v>
      </c>
      <c r="B1270" t="s">
        <v>848</v>
      </c>
      <c r="C1270">
        <v>39</v>
      </c>
      <c r="D1270" t="str">
        <f>VLOOKUP(A1270,npiportfolio!$A$1:$B$100,2,FALSE)</f>
        <v>schools, bar/restaurants, non essential businesses closed</v>
      </c>
      <c r="E1270" s="7">
        <f ca="1">VLOOKUP($A1270,npiportfolio!$A$1:$I$100,4,FALSE)*RAND()*10</f>
        <v>25.678380639457998</v>
      </c>
      <c r="F1270" s="7">
        <f ca="1">VLOOKUP($A1270,npiportfolio!$A$1:$I$100,4,FALSE)*RAND()*10</f>
        <v>14.977245020192687</v>
      </c>
      <c r="G1270" s="7">
        <f ca="1">VLOOKUP($A1270,npiportfolio!$A$1:$I$100,4,FALSE)*RAND()*10</f>
        <v>5.7778847440215353</v>
      </c>
    </row>
    <row r="1271" spans="1:7" x14ac:dyDescent="0.25">
      <c r="A1271">
        <v>5</v>
      </c>
      <c r="B1271" t="s">
        <v>848</v>
      </c>
      <c r="C1271">
        <v>39</v>
      </c>
      <c r="D1271" t="str">
        <f>VLOOKUP(A1271,npiportfolio!$A$1:$B$100,2,FALSE)</f>
        <v>schools, bar/restaurants, non essential businesses closed, quarantine for most vulnerable</v>
      </c>
      <c r="E1271" s="7">
        <f ca="1">VLOOKUP($A1271,npiportfolio!$A$1:$I$100,4,FALSE)*RAND()*10</f>
        <v>34.272031730740828</v>
      </c>
      <c r="F1271" s="7">
        <f ca="1">VLOOKUP($A1271,npiportfolio!$A$1:$I$100,4,FALSE)*RAND()*10</f>
        <v>0.67384035790427621</v>
      </c>
      <c r="G1271" s="7">
        <f ca="1">VLOOKUP($A1271,npiportfolio!$A$1:$I$100,4,FALSE)*RAND()*10</f>
        <v>9.7069598761238893</v>
      </c>
    </row>
    <row r="1272" spans="1:7" x14ac:dyDescent="0.25">
      <c r="A1272">
        <v>6</v>
      </c>
      <c r="B1272" t="s">
        <v>848</v>
      </c>
      <c r="C1272">
        <v>39</v>
      </c>
      <c r="D1272" t="str">
        <f>VLOOKUP(A1272,npiportfolio!$A$1:$B$100,2,FALSE)</f>
        <v>schools, bar/restaurants, non essential businesses closed, quarantine for all</v>
      </c>
      <c r="E1272" s="7">
        <f ca="1">VLOOKUP($A1272,npiportfolio!$A$1:$I$100,4,FALSE)*RAND()*10</f>
        <v>0.31075666241732192</v>
      </c>
      <c r="F1272" s="7">
        <f ca="1">VLOOKUP($A1272,npiportfolio!$A$1:$I$100,4,FALSE)*RAND()*10</f>
        <v>42.171580386119601</v>
      </c>
      <c r="G1272" s="7">
        <f ca="1">VLOOKUP($A1272,npiportfolio!$A$1:$I$100,4,FALSE)*RAND()*10</f>
        <v>8.3915467220961997</v>
      </c>
    </row>
    <row r="1273" spans="1:7" x14ac:dyDescent="0.25">
      <c r="A1273">
        <v>7</v>
      </c>
      <c r="B1273" t="s">
        <v>848</v>
      </c>
      <c r="C1273">
        <v>39</v>
      </c>
      <c r="D1273" t="str">
        <f>VLOOKUP(A1273,npiportfolio!$A$1:$B$100,2,FALSE)</f>
        <v>new normal after schools closing</v>
      </c>
      <c r="E1273" s="7">
        <f ca="1">VLOOKUP($A1273,npiportfolio!$A$1:$I$100,4,FALSE)*RAND()*10</f>
        <v>7.1479377238557786</v>
      </c>
      <c r="F1273" s="7">
        <f ca="1">VLOOKUP($A1273,npiportfolio!$A$1:$I$100,4,FALSE)*RAND()*10</f>
        <v>1.6090210191881793</v>
      </c>
      <c r="G1273" s="7">
        <f ca="1">VLOOKUP($A1273,npiportfolio!$A$1:$I$100,4,FALSE)*RAND()*10</f>
        <v>0.54981896949714892</v>
      </c>
    </row>
    <row r="1274" spans="1:7" x14ac:dyDescent="0.25">
      <c r="A1274">
        <v>8</v>
      </c>
      <c r="B1274" t="s">
        <v>848</v>
      </c>
      <c r="C1274">
        <v>39</v>
      </c>
      <c r="D1274" t="str">
        <f>VLOOKUP(A1274,npiportfolio!$A$1:$B$100,2,FALSE)</f>
        <v>new normal after schools, bar/restaurants closed</v>
      </c>
      <c r="E1274" s="7">
        <f ca="1">VLOOKUP($A1274,npiportfolio!$A$1:$I$100,4,FALSE)*RAND()*10</f>
        <v>7.8030135636697073</v>
      </c>
      <c r="F1274" s="7">
        <f ca="1">VLOOKUP($A1274,npiportfolio!$A$1:$I$100,4,FALSE)*RAND()*10</f>
        <v>15.976088394654402</v>
      </c>
      <c r="G1274" s="7">
        <f ca="1">VLOOKUP($A1274,npiportfolio!$A$1:$I$100,4,FALSE)*RAND()*10</f>
        <v>16.692132372188546</v>
      </c>
    </row>
    <row r="1275" spans="1:7" x14ac:dyDescent="0.25">
      <c r="A1275">
        <v>9</v>
      </c>
      <c r="B1275" t="s">
        <v>848</v>
      </c>
      <c r="C1275">
        <v>39</v>
      </c>
      <c r="D1275" t="str">
        <f>VLOOKUP(A1275,npiportfolio!$A$1:$B$100,2,FALSE)</f>
        <v>new normal after schools, bar/restaurants, non essential businesses closed</v>
      </c>
      <c r="E1275" s="7">
        <f ca="1">VLOOKUP($A1275,npiportfolio!$A$1:$I$100,4,FALSE)*RAND()*10</f>
        <v>8.1084927876635007</v>
      </c>
      <c r="F1275" s="7">
        <f ca="1">VLOOKUP($A1275,npiportfolio!$A$1:$I$100,4,FALSE)*RAND()*10</f>
        <v>10.34180185308286</v>
      </c>
      <c r="G1275" s="7">
        <f ca="1">VLOOKUP($A1275,npiportfolio!$A$1:$I$100,4,FALSE)*RAND()*10</f>
        <v>7.8187316581952881</v>
      </c>
    </row>
    <row r="1276" spans="1:7" x14ac:dyDescent="0.25">
      <c r="A1276">
        <v>10</v>
      </c>
      <c r="B1276" t="s">
        <v>848</v>
      </c>
      <c r="C1276">
        <v>39</v>
      </c>
      <c r="D1276" t="str">
        <f>VLOOKUP(A1276,npiportfolio!$A$1:$B$100,2,FALSE)</f>
        <v>new normal after schools, bar/restaurants, non essential businesses closed, quarantine for most vulnerable</v>
      </c>
      <c r="E1276" s="7">
        <f ca="1">VLOOKUP($A1276,npiportfolio!$A$1:$I$100,4,FALSE)*RAND()*10</f>
        <v>13.204800912236179</v>
      </c>
      <c r="F1276" s="7">
        <f ca="1">VLOOKUP($A1276,npiportfolio!$A$1:$I$100,4,FALSE)*RAND()*10</f>
        <v>16.156027998885062</v>
      </c>
      <c r="G1276" s="7">
        <f ca="1">VLOOKUP($A1276,npiportfolio!$A$1:$I$100,4,FALSE)*RAND()*10</f>
        <v>12.59960850883501</v>
      </c>
    </row>
    <row r="1277" spans="1:7" x14ac:dyDescent="0.25">
      <c r="A1277">
        <v>11</v>
      </c>
      <c r="B1277" t="s">
        <v>848</v>
      </c>
      <c r="C1277">
        <v>39</v>
      </c>
      <c r="D1277" t="str">
        <f>VLOOKUP(A1277,npiportfolio!$A$1:$B$100,2,FALSE)</f>
        <v>new normal after schools, bar/restaurants, non essential businesses closed, quarantine for all</v>
      </c>
      <c r="E1277" s="7">
        <f ca="1">VLOOKUP($A1277,npiportfolio!$A$1:$I$100,4,FALSE)*RAND()*10</f>
        <v>22.418046156600212</v>
      </c>
      <c r="F1277" s="7">
        <f ca="1">VLOOKUP($A1277,npiportfolio!$A$1:$I$100,4,FALSE)*RAND()*10</f>
        <v>27.202039547766347</v>
      </c>
      <c r="G1277" s="7">
        <f ca="1">VLOOKUP($A1277,npiportfolio!$A$1:$I$100,4,FALSE)*RAND()*10</f>
        <v>40.045131303679142</v>
      </c>
    </row>
    <row r="1278" spans="1:7" x14ac:dyDescent="0.25">
      <c r="A1278">
        <v>1</v>
      </c>
      <c r="B1278" t="s">
        <v>849</v>
      </c>
      <c r="C1278">
        <v>39</v>
      </c>
      <c r="D1278" t="str">
        <f>VLOOKUP(A1278,npiportfolio!$A$1:$B$100,2,FALSE)</f>
        <v>no Interventions</v>
      </c>
      <c r="E1278" s="7">
        <f ca="1">VLOOKUP($A1278,npiportfolio!$A$1:$I$100,4,FALSE)*RAND()*10</f>
        <v>0</v>
      </c>
      <c r="F1278" s="7">
        <f ca="1">VLOOKUP($A1278,npiportfolio!$A$1:$I$100,4,FALSE)*RAND()*10</f>
        <v>0</v>
      </c>
      <c r="G1278" s="7">
        <f ca="1">VLOOKUP($A1278,npiportfolio!$A$1:$I$100,4,FALSE)*RAND()*10</f>
        <v>0</v>
      </c>
    </row>
    <row r="1279" spans="1:7" x14ac:dyDescent="0.25">
      <c r="A1279">
        <v>2</v>
      </c>
      <c r="B1279" t="s">
        <v>849</v>
      </c>
      <c r="C1279">
        <v>39</v>
      </c>
      <c r="D1279" t="str">
        <f>VLOOKUP(A1279,npiportfolio!$A$1:$B$100,2,FALSE)</f>
        <v>schools closing</v>
      </c>
      <c r="E1279" s="7">
        <f ca="1">VLOOKUP($A1279,npiportfolio!$A$1:$I$100,4,FALSE)*RAND()*10</f>
        <v>3.7522291311337219</v>
      </c>
      <c r="F1279" s="7">
        <f ca="1">VLOOKUP($A1279,npiportfolio!$A$1:$I$100,4,FALSE)*RAND()*10</f>
        <v>6.9362427756567833</v>
      </c>
      <c r="G1279" s="7">
        <f ca="1">VLOOKUP($A1279,npiportfolio!$A$1:$I$100,4,FALSE)*RAND()*10</f>
        <v>7.8769791529524262</v>
      </c>
    </row>
    <row r="1280" spans="1:7" x14ac:dyDescent="0.25">
      <c r="A1280">
        <v>3</v>
      </c>
      <c r="B1280" t="s">
        <v>849</v>
      </c>
      <c r="C1280">
        <v>39</v>
      </c>
      <c r="D1280" t="str">
        <f>VLOOKUP(A1280,npiportfolio!$A$1:$B$100,2,FALSE)</f>
        <v>schools, bar/restaurants closed</v>
      </c>
      <c r="E1280" s="7">
        <f ca="1">VLOOKUP($A1280,npiportfolio!$A$1:$I$100,4,FALSE)*RAND()*10</f>
        <v>17.569385825726261</v>
      </c>
      <c r="F1280" s="7">
        <f ca="1">VLOOKUP($A1280,npiportfolio!$A$1:$I$100,4,FALSE)*RAND()*10</f>
        <v>11.187885625911544</v>
      </c>
      <c r="G1280" s="7">
        <f ca="1">VLOOKUP($A1280,npiportfolio!$A$1:$I$100,4,FALSE)*RAND()*10</f>
        <v>12.214458579154122</v>
      </c>
    </row>
    <row r="1281" spans="1:7" x14ac:dyDescent="0.25">
      <c r="A1281">
        <v>4</v>
      </c>
      <c r="B1281" t="s">
        <v>849</v>
      </c>
      <c r="C1281">
        <v>39</v>
      </c>
      <c r="D1281" t="str">
        <f>VLOOKUP(A1281,npiportfolio!$A$1:$B$100,2,FALSE)</f>
        <v>schools, bar/restaurants, non essential businesses closed</v>
      </c>
      <c r="E1281" s="7">
        <f ca="1">VLOOKUP($A1281,npiportfolio!$A$1:$I$100,4,FALSE)*RAND()*10</f>
        <v>18.28614603809141</v>
      </c>
      <c r="F1281" s="7">
        <f ca="1">VLOOKUP($A1281,npiportfolio!$A$1:$I$100,4,FALSE)*RAND()*10</f>
        <v>16.668938095695069</v>
      </c>
      <c r="G1281" s="7">
        <f ca="1">VLOOKUP($A1281,npiportfolio!$A$1:$I$100,4,FALSE)*RAND()*10</f>
        <v>28.140507427191466</v>
      </c>
    </row>
    <row r="1282" spans="1:7" x14ac:dyDescent="0.25">
      <c r="A1282">
        <v>5</v>
      </c>
      <c r="B1282" t="s">
        <v>849</v>
      </c>
      <c r="C1282">
        <v>39</v>
      </c>
      <c r="D1282" t="str">
        <f>VLOOKUP(A1282,npiportfolio!$A$1:$B$100,2,FALSE)</f>
        <v>schools, bar/restaurants, non essential businesses closed, quarantine for most vulnerable</v>
      </c>
      <c r="E1282" s="7">
        <f ca="1">VLOOKUP($A1282,npiportfolio!$A$1:$I$100,4,FALSE)*RAND()*10</f>
        <v>17.49189999883037</v>
      </c>
      <c r="F1282" s="7">
        <f ca="1">VLOOKUP($A1282,npiportfolio!$A$1:$I$100,4,FALSE)*RAND()*10</f>
        <v>20.259317896614263</v>
      </c>
      <c r="G1282" s="7">
        <f ca="1">VLOOKUP($A1282,npiportfolio!$A$1:$I$100,4,FALSE)*RAND()*10</f>
        <v>38.552305072937784</v>
      </c>
    </row>
    <row r="1283" spans="1:7" x14ac:dyDescent="0.25">
      <c r="A1283">
        <v>6</v>
      </c>
      <c r="B1283" t="s">
        <v>849</v>
      </c>
      <c r="C1283">
        <v>39</v>
      </c>
      <c r="D1283" t="str">
        <f>VLOOKUP(A1283,npiportfolio!$A$1:$B$100,2,FALSE)</f>
        <v>schools, bar/restaurants, non essential businesses closed, quarantine for all</v>
      </c>
      <c r="E1283" s="7">
        <f ca="1">VLOOKUP($A1283,npiportfolio!$A$1:$I$100,4,FALSE)*RAND()*10</f>
        <v>33.889230727153013</v>
      </c>
      <c r="F1283" s="7">
        <f ca="1">VLOOKUP($A1283,npiportfolio!$A$1:$I$100,4,FALSE)*RAND()*10</f>
        <v>44.225362476100614</v>
      </c>
      <c r="G1283" s="7">
        <f ca="1">VLOOKUP($A1283,npiportfolio!$A$1:$I$100,4,FALSE)*RAND()*10</f>
        <v>28.805117651662474</v>
      </c>
    </row>
    <row r="1284" spans="1:7" x14ac:dyDescent="0.25">
      <c r="A1284">
        <v>7</v>
      </c>
      <c r="B1284" t="s">
        <v>849</v>
      </c>
      <c r="C1284">
        <v>39</v>
      </c>
      <c r="D1284" t="str">
        <f>VLOOKUP(A1284,npiportfolio!$A$1:$B$100,2,FALSE)</f>
        <v>new normal after schools closing</v>
      </c>
      <c r="E1284" s="7">
        <f ca="1">VLOOKUP($A1284,npiportfolio!$A$1:$I$100,4,FALSE)*RAND()*10</f>
        <v>6.4027583535343897</v>
      </c>
      <c r="F1284" s="7">
        <f ca="1">VLOOKUP($A1284,npiportfolio!$A$1:$I$100,4,FALSE)*RAND()*10</f>
        <v>1.3931207200665352</v>
      </c>
      <c r="G1284" s="7">
        <f ca="1">VLOOKUP($A1284,npiportfolio!$A$1:$I$100,4,FALSE)*RAND()*10</f>
        <v>8.3504746145786051</v>
      </c>
    </row>
    <row r="1285" spans="1:7" x14ac:dyDescent="0.25">
      <c r="A1285">
        <v>8</v>
      </c>
      <c r="B1285" t="s">
        <v>849</v>
      </c>
      <c r="C1285">
        <v>39</v>
      </c>
      <c r="D1285" t="str">
        <f>VLOOKUP(A1285,npiportfolio!$A$1:$B$100,2,FALSE)</f>
        <v>new normal after schools, bar/restaurants closed</v>
      </c>
      <c r="E1285" s="7">
        <f ca="1">VLOOKUP($A1285,npiportfolio!$A$1:$I$100,4,FALSE)*RAND()*10</f>
        <v>4.078004414218741</v>
      </c>
      <c r="F1285" s="7">
        <f ca="1">VLOOKUP($A1285,npiportfolio!$A$1:$I$100,4,FALSE)*RAND()*10</f>
        <v>12.990901293713769</v>
      </c>
      <c r="G1285" s="7">
        <f ca="1">VLOOKUP($A1285,npiportfolio!$A$1:$I$100,4,FALSE)*RAND()*10</f>
        <v>15.67972823225665</v>
      </c>
    </row>
    <row r="1286" spans="1:7" x14ac:dyDescent="0.25">
      <c r="A1286">
        <v>9</v>
      </c>
      <c r="B1286" t="s">
        <v>849</v>
      </c>
      <c r="C1286">
        <v>39</v>
      </c>
      <c r="D1286" t="str">
        <f>VLOOKUP(A1286,npiportfolio!$A$1:$B$100,2,FALSE)</f>
        <v>new normal after schools, bar/restaurants, non essential businesses closed</v>
      </c>
      <c r="E1286" s="7">
        <f ca="1">VLOOKUP($A1286,npiportfolio!$A$1:$I$100,4,FALSE)*RAND()*10</f>
        <v>24.194297957686508</v>
      </c>
      <c r="F1286" s="7">
        <f ca="1">VLOOKUP($A1286,npiportfolio!$A$1:$I$100,4,FALSE)*RAND()*10</f>
        <v>22.316665978108805</v>
      </c>
      <c r="G1286" s="7">
        <f ca="1">VLOOKUP($A1286,npiportfolio!$A$1:$I$100,4,FALSE)*RAND()*10</f>
        <v>20.681859134158426</v>
      </c>
    </row>
    <row r="1287" spans="1:7" x14ac:dyDescent="0.25">
      <c r="A1287">
        <v>10</v>
      </c>
      <c r="B1287" t="s">
        <v>849</v>
      </c>
      <c r="C1287">
        <v>39</v>
      </c>
      <c r="D1287" t="str">
        <f>VLOOKUP(A1287,npiportfolio!$A$1:$B$100,2,FALSE)</f>
        <v>new normal after schools, bar/restaurants, non essential businesses closed, quarantine for most vulnerable</v>
      </c>
      <c r="E1287" s="7">
        <f ca="1">VLOOKUP($A1287,npiportfolio!$A$1:$I$100,4,FALSE)*RAND()*10</f>
        <v>0.28249493547916504</v>
      </c>
      <c r="F1287" s="7">
        <f ca="1">VLOOKUP($A1287,npiportfolio!$A$1:$I$100,4,FALSE)*RAND()*10</f>
        <v>18.31058120808818</v>
      </c>
      <c r="G1287" s="7">
        <f ca="1">VLOOKUP($A1287,npiportfolio!$A$1:$I$100,4,FALSE)*RAND()*10</f>
        <v>13.833415425165757</v>
      </c>
    </row>
    <row r="1288" spans="1:7" x14ac:dyDescent="0.25">
      <c r="A1288">
        <v>11</v>
      </c>
      <c r="B1288" t="s">
        <v>849</v>
      </c>
      <c r="C1288">
        <v>39</v>
      </c>
      <c r="D1288" t="str">
        <f>VLOOKUP(A1288,npiportfolio!$A$1:$B$100,2,FALSE)</f>
        <v>new normal after schools, bar/restaurants, non essential businesses closed, quarantine for all</v>
      </c>
      <c r="E1288" s="7">
        <f ca="1">VLOOKUP($A1288,npiportfolio!$A$1:$I$100,4,FALSE)*RAND()*10</f>
        <v>28.289676386900329</v>
      </c>
      <c r="F1288" s="7">
        <f ca="1">VLOOKUP($A1288,npiportfolio!$A$1:$I$100,4,FALSE)*RAND()*10</f>
        <v>44.203775206197882</v>
      </c>
      <c r="G1288" s="7">
        <f ca="1">VLOOKUP($A1288,npiportfolio!$A$1:$I$100,4,FALSE)*RAND()*10</f>
        <v>25.010564369832714</v>
      </c>
    </row>
    <row r="1289" spans="1:7" x14ac:dyDescent="0.25">
      <c r="A1289">
        <v>1</v>
      </c>
      <c r="B1289" t="s">
        <v>847</v>
      </c>
      <c r="C1289">
        <v>40</v>
      </c>
      <c r="D1289" t="str">
        <f>VLOOKUP(A1289,npiportfolio!$A$1:$B$100,2,FALSE)</f>
        <v>no Interventions</v>
      </c>
      <c r="E1289" s="7">
        <f ca="1">VLOOKUP($A1289,npiportfolio!$A$1:$I$100,4,FALSE)*RAND()*10</f>
        <v>0</v>
      </c>
      <c r="F1289" s="7">
        <f ca="1">VLOOKUP($A1289,npiportfolio!$A$1:$I$100,4,FALSE)*RAND()*10</f>
        <v>0</v>
      </c>
      <c r="G1289" s="7">
        <f ca="1">VLOOKUP($A1289,npiportfolio!$A$1:$I$100,4,FALSE)*RAND()*10</f>
        <v>0</v>
      </c>
    </row>
    <row r="1290" spans="1:7" x14ac:dyDescent="0.25">
      <c r="A1290">
        <v>2</v>
      </c>
      <c r="B1290" t="s">
        <v>847</v>
      </c>
      <c r="C1290">
        <v>40</v>
      </c>
      <c r="D1290" t="str">
        <f>VLOOKUP(A1290,npiportfolio!$A$1:$B$100,2,FALSE)</f>
        <v>schools closing</v>
      </c>
      <c r="E1290" s="7">
        <f ca="1">VLOOKUP($A1290,npiportfolio!$A$1:$I$100,4,FALSE)*RAND()*10</f>
        <v>0.57527737958765091</v>
      </c>
      <c r="F1290" s="7">
        <f ca="1">VLOOKUP($A1290,npiportfolio!$A$1:$I$100,4,FALSE)*RAND()*10</f>
        <v>7.0983518374818306</v>
      </c>
      <c r="G1290" s="7">
        <f ca="1">VLOOKUP($A1290,npiportfolio!$A$1:$I$100,4,FALSE)*RAND()*10</f>
        <v>6.9176223550648652</v>
      </c>
    </row>
    <row r="1291" spans="1:7" x14ac:dyDescent="0.25">
      <c r="A1291">
        <v>3</v>
      </c>
      <c r="B1291" t="s">
        <v>847</v>
      </c>
      <c r="C1291">
        <v>40</v>
      </c>
      <c r="D1291" t="str">
        <f>VLOOKUP(A1291,npiportfolio!$A$1:$B$100,2,FALSE)</f>
        <v>schools, bar/restaurants closed</v>
      </c>
      <c r="E1291" s="7">
        <f ca="1">VLOOKUP($A1291,npiportfolio!$A$1:$I$100,4,FALSE)*RAND()*10</f>
        <v>9.9926848816850278</v>
      </c>
      <c r="F1291" s="7">
        <f ca="1">VLOOKUP($A1291,npiportfolio!$A$1:$I$100,4,FALSE)*RAND()*10</f>
        <v>13.000187730362814</v>
      </c>
      <c r="G1291" s="7">
        <f ca="1">VLOOKUP($A1291,npiportfolio!$A$1:$I$100,4,FALSE)*RAND()*10</f>
        <v>18.469726088449292</v>
      </c>
    </row>
    <row r="1292" spans="1:7" x14ac:dyDescent="0.25">
      <c r="A1292">
        <v>4</v>
      </c>
      <c r="B1292" t="s">
        <v>847</v>
      </c>
      <c r="C1292">
        <v>40</v>
      </c>
      <c r="D1292" t="str">
        <f>VLOOKUP(A1292,npiportfolio!$A$1:$B$100,2,FALSE)</f>
        <v>schools, bar/restaurants, non essential businesses closed</v>
      </c>
      <c r="E1292" s="7">
        <f ca="1">VLOOKUP($A1292,npiportfolio!$A$1:$I$100,4,FALSE)*RAND()*10</f>
        <v>28.250551760430113</v>
      </c>
      <c r="F1292" s="7">
        <f ca="1">VLOOKUP($A1292,npiportfolio!$A$1:$I$100,4,FALSE)*RAND()*10</f>
        <v>20.85477324723837</v>
      </c>
      <c r="G1292" s="7">
        <f ca="1">VLOOKUP($A1292,npiportfolio!$A$1:$I$100,4,FALSE)*RAND()*10</f>
        <v>16.745748302004927</v>
      </c>
    </row>
    <row r="1293" spans="1:7" x14ac:dyDescent="0.25">
      <c r="A1293">
        <v>5</v>
      </c>
      <c r="B1293" t="s">
        <v>847</v>
      </c>
      <c r="C1293">
        <v>40</v>
      </c>
      <c r="D1293" t="str">
        <f>VLOOKUP(A1293,npiportfolio!$A$1:$B$100,2,FALSE)</f>
        <v>schools, bar/restaurants, non essential businesses closed, quarantine for most vulnerable</v>
      </c>
      <c r="E1293" s="7">
        <f ca="1">VLOOKUP($A1293,npiportfolio!$A$1:$I$100,4,FALSE)*RAND()*10</f>
        <v>31.968726851808956</v>
      </c>
      <c r="F1293" s="7">
        <f ca="1">VLOOKUP($A1293,npiportfolio!$A$1:$I$100,4,FALSE)*RAND()*10</f>
        <v>37.490921070630016</v>
      </c>
      <c r="G1293" s="7">
        <f ca="1">VLOOKUP($A1293,npiportfolio!$A$1:$I$100,4,FALSE)*RAND()*10</f>
        <v>18.936027206900498</v>
      </c>
    </row>
    <row r="1294" spans="1:7" x14ac:dyDescent="0.25">
      <c r="A1294">
        <v>6</v>
      </c>
      <c r="B1294" t="s">
        <v>847</v>
      </c>
      <c r="C1294">
        <v>40</v>
      </c>
      <c r="D1294" t="str">
        <f>VLOOKUP(A1294,npiportfolio!$A$1:$B$100,2,FALSE)</f>
        <v>schools, bar/restaurants, non essential businesses closed, quarantine for all</v>
      </c>
      <c r="E1294" s="7">
        <f ca="1">VLOOKUP($A1294,npiportfolio!$A$1:$I$100,4,FALSE)*RAND()*10</f>
        <v>39.146861069644473</v>
      </c>
      <c r="F1294" s="7">
        <f ca="1">VLOOKUP($A1294,npiportfolio!$A$1:$I$100,4,FALSE)*RAND()*10</f>
        <v>24.618708875612413</v>
      </c>
      <c r="G1294" s="7">
        <f ca="1">VLOOKUP($A1294,npiportfolio!$A$1:$I$100,4,FALSE)*RAND()*10</f>
        <v>20.406785281184249</v>
      </c>
    </row>
    <row r="1295" spans="1:7" x14ac:dyDescent="0.25">
      <c r="A1295">
        <v>7</v>
      </c>
      <c r="B1295" t="s">
        <v>847</v>
      </c>
      <c r="C1295">
        <v>40</v>
      </c>
      <c r="D1295" t="str">
        <f>VLOOKUP(A1295,npiportfolio!$A$1:$B$100,2,FALSE)</f>
        <v>new normal after schools closing</v>
      </c>
      <c r="E1295" s="7">
        <f ca="1">VLOOKUP($A1295,npiportfolio!$A$1:$I$100,4,FALSE)*RAND()*10</f>
        <v>3.2204952615504823</v>
      </c>
      <c r="F1295" s="7">
        <f ca="1">VLOOKUP($A1295,npiportfolio!$A$1:$I$100,4,FALSE)*RAND()*10</f>
        <v>5.7840281071070896</v>
      </c>
      <c r="G1295" s="7">
        <f ca="1">VLOOKUP($A1295,npiportfolio!$A$1:$I$100,4,FALSE)*RAND()*10</f>
        <v>3.2986771829408488</v>
      </c>
    </row>
    <row r="1296" spans="1:7" x14ac:dyDescent="0.25">
      <c r="A1296">
        <v>8</v>
      </c>
      <c r="B1296" t="s">
        <v>847</v>
      </c>
      <c r="C1296">
        <v>40</v>
      </c>
      <c r="D1296" t="str">
        <f>VLOOKUP(A1296,npiportfolio!$A$1:$B$100,2,FALSE)</f>
        <v>new normal after schools, bar/restaurants closed</v>
      </c>
      <c r="E1296" s="7">
        <f ca="1">VLOOKUP($A1296,npiportfolio!$A$1:$I$100,4,FALSE)*RAND()*10</f>
        <v>10.256910102685223</v>
      </c>
      <c r="F1296" s="7">
        <f ca="1">VLOOKUP($A1296,npiportfolio!$A$1:$I$100,4,FALSE)*RAND()*10</f>
        <v>12.748361945653649</v>
      </c>
      <c r="G1296" s="7">
        <f ca="1">VLOOKUP($A1296,npiportfolio!$A$1:$I$100,4,FALSE)*RAND()*10</f>
        <v>1.0275131387140379</v>
      </c>
    </row>
    <row r="1297" spans="1:7" x14ac:dyDescent="0.25">
      <c r="A1297">
        <v>9</v>
      </c>
      <c r="B1297" t="s">
        <v>847</v>
      </c>
      <c r="C1297">
        <v>40</v>
      </c>
      <c r="D1297" t="str">
        <f>VLOOKUP(A1297,npiportfolio!$A$1:$B$100,2,FALSE)</f>
        <v>new normal after schools, bar/restaurants, non essential businesses closed</v>
      </c>
      <c r="E1297" s="7">
        <f ca="1">VLOOKUP($A1297,npiportfolio!$A$1:$I$100,4,FALSE)*RAND()*10</f>
        <v>16.344612588701427</v>
      </c>
      <c r="F1297" s="7">
        <f ca="1">VLOOKUP($A1297,npiportfolio!$A$1:$I$100,4,FALSE)*RAND()*10</f>
        <v>29.716235118505399</v>
      </c>
      <c r="G1297" s="7">
        <f ca="1">VLOOKUP($A1297,npiportfolio!$A$1:$I$100,4,FALSE)*RAND()*10</f>
        <v>16.355615844582534</v>
      </c>
    </row>
    <row r="1298" spans="1:7" x14ac:dyDescent="0.25">
      <c r="A1298">
        <v>10</v>
      </c>
      <c r="B1298" t="s">
        <v>847</v>
      </c>
      <c r="C1298">
        <v>40</v>
      </c>
      <c r="D1298" t="str">
        <f>VLOOKUP(A1298,npiportfolio!$A$1:$B$100,2,FALSE)</f>
        <v>new normal after schools, bar/restaurants, non essential businesses closed, quarantine for most vulnerable</v>
      </c>
      <c r="E1298" s="7">
        <f ca="1">VLOOKUP($A1298,npiportfolio!$A$1:$I$100,4,FALSE)*RAND()*10</f>
        <v>27.280860677544005</v>
      </c>
      <c r="F1298" s="7">
        <f ca="1">VLOOKUP($A1298,npiportfolio!$A$1:$I$100,4,FALSE)*RAND()*10</f>
        <v>3.827026459923899</v>
      </c>
      <c r="G1298" s="7">
        <f ca="1">VLOOKUP($A1298,npiportfolio!$A$1:$I$100,4,FALSE)*RAND()*10</f>
        <v>29.580691743075519</v>
      </c>
    </row>
    <row r="1299" spans="1:7" x14ac:dyDescent="0.25">
      <c r="A1299">
        <v>11</v>
      </c>
      <c r="B1299" t="s">
        <v>847</v>
      </c>
      <c r="C1299">
        <v>40</v>
      </c>
      <c r="D1299" t="str">
        <f>VLOOKUP(A1299,npiportfolio!$A$1:$B$100,2,FALSE)</f>
        <v>new normal after schools, bar/restaurants, non essential businesses closed, quarantine for all</v>
      </c>
      <c r="E1299" s="7">
        <f ca="1">VLOOKUP($A1299,npiportfolio!$A$1:$I$100,4,FALSE)*RAND()*10</f>
        <v>13.979529441603255</v>
      </c>
      <c r="F1299" s="7">
        <f ca="1">VLOOKUP($A1299,npiportfolio!$A$1:$I$100,4,FALSE)*RAND()*10</f>
        <v>10.484399827229108</v>
      </c>
      <c r="G1299" s="7">
        <f ca="1">VLOOKUP($A1299,npiportfolio!$A$1:$I$100,4,FALSE)*RAND()*10</f>
        <v>11.602205041196612</v>
      </c>
    </row>
    <row r="1300" spans="1:7" x14ac:dyDescent="0.25">
      <c r="A1300">
        <v>1</v>
      </c>
      <c r="B1300" t="s">
        <v>848</v>
      </c>
      <c r="C1300">
        <v>40</v>
      </c>
      <c r="D1300" t="str">
        <f>VLOOKUP(A1300,npiportfolio!$A$1:$B$100,2,FALSE)</f>
        <v>no Interventions</v>
      </c>
      <c r="E1300" s="7">
        <f ca="1">VLOOKUP($A1300,npiportfolio!$A$1:$I$100,4,FALSE)*RAND()*10</f>
        <v>0</v>
      </c>
      <c r="F1300" s="7">
        <f ca="1">VLOOKUP($A1300,npiportfolio!$A$1:$I$100,4,FALSE)*RAND()*10</f>
        <v>0</v>
      </c>
      <c r="G1300" s="7">
        <f ca="1">VLOOKUP($A1300,npiportfolio!$A$1:$I$100,4,FALSE)*RAND()*10</f>
        <v>0</v>
      </c>
    </row>
    <row r="1301" spans="1:7" x14ac:dyDescent="0.25">
      <c r="A1301">
        <v>2</v>
      </c>
      <c r="B1301" t="s">
        <v>848</v>
      </c>
      <c r="C1301">
        <v>40</v>
      </c>
      <c r="D1301" t="str">
        <f>VLOOKUP(A1301,npiportfolio!$A$1:$B$100,2,FALSE)</f>
        <v>schools closing</v>
      </c>
      <c r="E1301" s="7">
        <f ca="1">VLOOKUP($A1301,npiportfolio!$A$1:$I$100,4,FALSE)*RAND()*10</f>
        <v>8.4914296171213337</v>
      </c>
      <c r="F1301" s="7">
        <f ca="1">VLOOKUP($A1301,npiportfolio!$A$1:$I$100,4,FALSE)*RAND()*10</f>
        <v>7.758945858121761</v>
      </c>
      <c r="G1301" s="7">
        <f ca="1">VLOOKUP($A1301,npiportfolio!$A$1:$I$100,4,FALSE)*RAND()*10</f>
        <v>6.8336873393841255</v>
      </c>
    </row>
    <row r="1302" spans="1:7" x14ac:dyDescent="0.25">
      <c r="A1302">
        <v>3</v>
      </c>
      <c r="B1302" t="s">
        <v>848</v>
      </c>
      <c r="C1302">
        <v>40</v>
      </c>
      <c r="D1302" t="str">
        <f>VLOOKUP(A1302,npiportfolio!$A$1:$B$100,2,FALSE)</f>
        <v>schools, bar/restaurants closed</v>
      </c>
      <c r="E1302" s="7">
        <f ca="1">VLOOKUP($A1302,npiportfolio!$A$1:$I$100,4,FALSE)*RAND()*10</f>
        <v>11.844953222862951</v>
      </c>
      <c r="F1302" s="7">
        <f ca="1">VLOOKUP($A1302,npiportfolio!$A$1:$I$100,4,FALSE)*RAND()*10</f>
        <v>2.4416484187093945</v>
      </c>
      <c r="G1302" s="7">
        <f ca="1">VLOOKUP($A1302,npiportfolio!$A$1:$I$100,4,FALSE)*RAND()*10</f>
        <v>16.371648384357421</v>
      </c>
    </row>
    <row r="1303" spans="1:7" x14ac:dyDescent="0.25">
      <c r="A1303">
        <v>4</v>
      </c>
      <c r="B1303" t="s">
        <v>848</v>
      </c>
      <c r="C1303">
        <v>40</v>
      </c>
      <c r="D1303" t="str">
        <f>VLOOKUP(A1303,npiportfolio!$A$1:$B$100,2,FALSE)</f>
        <v>schools, bar/restaurants, non essential businesses closed</v>
      </c>
      <c r="E1303" s="7">
        <f ca="1">VLOOKUP($A1303,npiportfolio!$A$1:$I$100,4,FALSE)*RAND()*10</f>
        <v>0.11846298025897761</v>
      </c>
      <c r="F1303" s="7">
        <f ca="1">VLOOKUP($A1303,npiportfolio!$A$1:$I$100,4,FALSE)*RAND()*10</f>
        <v>29.944850060473733</v>
      </c>
      <c r="G1303" s="7">
        <f ca="1">VLOOKUP($A1303,npiportfolio!$A$1:$I$100,4,FALSE)*RAND()*10</f>
        <v>19.638969627159849</v>
      </c>
    </row>
    <row r="1304" spans="1:7" x14ac:dyDescent="0.25">
      <c r="A1304">
        <v>5</v>
      </c>
      <c r="B1304" t="s">
        <v>848</v>
      </c>
      <c r="C1304">
        <v>40</v>
      </c>
      <c r="D1304" t="str">
        <f>VLOOKUP(A1304,npiportfolio!$A$1:$B$100,2,FALSE)</f>
        <v>schools, bar/restaurants, non essential businesses closed, quarantine for most vulnerable</v>
      </c>
      <c r="E1304" s="7">
        <f ca="1">VLOOKUP($A1304,npiportfolio!$A$1:$I$100,4,FALSE)*RAND()*10</f>
        <v>10.407250002291025</v>
      </c>
      <c r="F1304" s="7">
        <f ca="1">VLOOKUP($A1304,npiportfolio!$A$1:$I$100,4,FALSE)*RAND()*10</f>
        <v>3.6722824636738816</v>
      </c>
      <c r="G1304" s="7">
        <f ca="1">VLOOKUP($A1304,npiportfolio!$A$1:$I$100,4,FALSE)*RAND()*10</f>
        <v>37.260455775099402</v>
      </c>
    </row>
    <row r="1305" spans="1:7" x14ac:dyDescent="0.25">
      <c r="A1305">
        <v>6</v>
      </c>
      <c r="B1305" t="s">
        <v>848</v>
      </c>
      <c r="C1305">
        <v>40</v>
      </c>
      <c r="D1305" t="str">
        <f>VLOOKUP(A1305,npiportfolio!$A$1:$B$100,2,FALSE)</f>
        <v>schools, bar/restaurants, non essential businesses closed, quarantine for all</v>
      </c>
      <c r="E1305" s="7">
        <f ca="1">VLOOKUP($A1305,npiportfolio!$A$1:$I$100,4,FALSE)*RAND()*10</f>
        <v>43.555446108830608</v>
      </c>
      <c r="F1305" s="7">
        <f ca="1">VLOOKUP($A1305,npiportfolio!$A$1:$I$100,4,FALSE)*RAND()*10</f>
        <v>16.407679465378354</v>
      </c>
      <c r="G1305" s="7">
        <f ca="1">VLOOKUP($A1305,npiportfolio!$A$1:$I$100,4,FALSE)*RAND()*10</f>
        <v>8.3960003930982854</v>
      </c>
    </row>
    <row r="1306" spans="1:7" x14ac:dyDescent="0.25">
      <c r="A1306">
        <v>7</v>
      </c>
      <c r="B1306" t="s">
        <v>848</v>
      </c>
      <c r="C1306">
        <v>40</v>
      </c>
      <c r="D1306" t="str">
        <f>VLOOKUP(A1306,npiportfolio!$A$1:$B$100,2,FALSE)</f>
        <v>new normal after schools closing</v>
      </c>
      <c r="E1306" s="7">
        <f ca="1">VLOOKUP($A1306,npiportfolio!$A$1:$I$100,4,FALSE)*RAND()*10</f>
        <v>7.0632087711171945</v>
      </c>
      <c r="F1306" s="7">
        <f ca="1">VLOOKUP($A1306,npiportfolio!$A$1:$I$100,4,FALSE)*RAND()*10</f>
        <v>3.5927276994127588</v>
      </c>
      <c r="G1306" s="7">
        <f ca="1">VLOOKUP($A1306,npiportfolio!$A$1:$I$100,4,FALSE)*RAND()*10</f>
        <v>2.2894473314043182</v>
      </c>
    </row>
    <row r="1307" spans="1:7" x14ac:dyDescent="0.25">
      <c r="A1307">
        <v>8</v>
      </c>
      <c r="B1307" t="s">
        <v>848</v>
      </c>
      <c r="C1307">
        <v>40</v>
      </c>
      <c r="D1307" t="str">
        <f>VLOOKUP(A1307,npiportfolio!$A$1:$B$100,2,FALSE)</f>
        <v>new normal after schools, bar/restaurants closed</v>
      </c>
      <c r="E1307" s="7">
        <f ca="1">VLOOKUP($A1307,npiportfolio!$A$1:$I$100,4,FALSE)*RAND()*10</f>
        <v>10.052481824817264</v>
      </c>
      <c r="F1307" s="7">
        <f ca="1">VLOOKUP($A1307,npiportfolio!$A$1:$I$100,4,FALSE)*RAND()*10</f>
        <v>6.7897611608077524</v>
      </c>
      <c r="G1307" s="7">
        <f ca="1">VLOOKUP($A1307,npiportfolio!$A$1:$I$100,4,FALSE)*RAND()*10</f>
        <v>17.96786560498802</v>
      </c>
    </row>
    <row r="1308" spans="1:7" x14ac:dyDescent="0.25">
      <c r="A1308">
        <v>9</v>
      </c>
      <c r="B1308" t="s">
        <v>848</v>
      </c>
      <c r="C1308">
        <v>40</v>
      </c>
      <c r="D1308" t="str">
        <f>VLOOKUP(A1308,npiportfolio!$A$1:$B$100,2,FALSE)</f>
        <v>new normal after schools, bar/restaurants, non essential businesses closed</v>
      </c>
      <c r="E1308" s="7">
        <f ca="1">VLOOKUP($A1308,npiportfolio!$A$1:$I$100,4,FALSE)*RAND()*10</f>
        <v>26.75474476132667</v>
      </c>
      <c r="F1308" s="7">
        <f ca="1">VLOOKUP($A1308,npiportfolio!$A$1:$I$100,4,FALSE)*RAND()*10</f>
        <v>16.881571298947517</v>
      </c>
      <c r="G1308" s="7">
        <f ca="1">VLOOKUP($A1308,npiportfolio!$A$1:$I$100,4,FALSE)*RAND()*10</f>
        <v>6.071716844991137</v>
      </c>
    </row>
    <row r="1309" spans="1:7" x14ac:dyDescent="0.25">
      <c r="A1309">
        <v>10</v>
      </c>
      <c r="B1309" t="s">
        <v>848</v>
      </c>
      <c r="C1309">
        <v>40</v>
      </c>
      <c r="D1309" t="str">
        <f>VLOOKUP(A1309,npiportfolio!$A$1:$B$100,2,FALSE)</f>
        <v>new normal after schools, bar/restaurants, non essential businesses closed, quarantine for most vulnerable</v>
      </c>
      <c r="E1309" s="7">
        <f ca="1">VLOOKUP($A1309,npiportfolio!$A$1:$I$100,4,FALSE)*RAND()*10</f>
        <v>21.008613302410332</v>
      </c>
      <c r="F1309" s="7">
        <f ca="1">VLOOKUP($A1309,npiportfolio!$A$1:$I$100,4,FALSE)*RAND()*10</f>
        <v>19.873759286883068</v>
      </c>
      <c r="G1309" s="7">
        <f ca="1">VLOOKUP($A1309,npiportfolio!$A$1:$I$100,4,FALSE)*RAND()*10</f>
        <v>31.552829583321106</v>
      </c>
    </row>
    <row r="1310" spans="1:7" x14ac:dyDescent="0.25">
      <c r="A1310">
        <v>11</v>
      </c>
      <c r="B1310" t="s">
        <v>848</v>
      </c>
      <c r="C1310">
        <v>40</v>
      </c>
      <c r="D1310" t="str">
        <f>VLOOKUP(A1310,npiportfolio!$A$1:$B$100,2,FALSE)</f>
        <v>new normal after schools, bar/restaurants, non essential businesses closed, quarantine for all</v>
      </c>
      <c r="E1310" s="7">
        <f ca="1">VLOOKUP($A1310,npiportfolio!$A$1:$I$100,4,FALSE)*RAND()*10</f>
        <v>0.19076527993879266</v>
      </c>
      <c r="F1310" s="7">
        <f ca="1">VLOOKUP($A1310,npiportfolio!$A$1:$I$100,4,FALSE)*RAND()*10</f>
        <v>33.190969552674268</v>
      </c>
      <c r="G1310" s="7">
        <f ca="1">VLOOKUP($A1310,npiportfolio!$A$1:$I$100,4,FALSE)*RAND()*10</f>
        <v>41.059463104213208</v>
      </c>
    </row>
    <row r="1311" spans="1:7" x14ac:dyDescent="0.25">
      <c r="A1311">
        <v>1</v>
      </c>
      <c r="B1311" t="s">
        <v>849</v>
      </c>
      <c r="C1311">
        <v>40</v>
      </c>
      <c r="D1311" t="str">
        <f>VLOOKUP(A1311,npiportfolio!$A$1:$B$100,2,FALSE)</f>
        <v>no Interventions</v>
      </c>
      <c r="E1311" s="7">
        <f ca="1">VLOOKUP($A1311,npiportfolio!$A$1:$I$100,4,FALSE)*RAND()*10</f>
        <v>0</v>
      </c>
      <c r="F1311" s="7">
        <f ca="1">VLOOKUP($A1311,npiportfolio!$A$1:$I$100,4,FALSE)*RAND()*10</f>
        <v>0</v>
      </c>
      <c r="G1311" s="7">
        <f ca="1">VLOOKUP($A1311,npiportfolio!$A$1:$I$100,4,FALSE)*RAND()*10</f>
        <v>0</v>
      </c>
    </row>
    <row r="1312" spans="1:7" x14ac:dyDescent="0.25">
      <c r="A1312">
        <v>2</v>
      </c>
      <c r="B1312" t="s">
        <v>849</v>
      </c>
      <c r="C1312">
        <v>40</v>
      </c>
      <c r="D1312" t="str">
        <f>VLOOKUP(A1312,npiportfolio!$A$1:$B$100,2,FALSE)</f>
        <v>schools closing</v>
      </c>
      <c r="E1312" s="7">
        <f ca="1">VLOOKUP($A1312,npiportfolio!$A$1:$I$100,4,FALSE)*RAND()*10</f>
        <v>9.9791998949597502</v>
      </c>
      <c r="F1312" s="7">
        <f ca="1">VLOOKUP($A1312,npiportfolio!$A$1:$I$100,4,FALSE)*RAND()*10</f>
        <v>5.5313936475099155</v>
      </c>
      <c r="G1312" s="7">
        <f ca="1">VLOOKUP($A1312,npiportfolio!$A$1:$I$100,4,FALSE)*RAND()*10</f>
        <v>3.4800378246171904</v>
      </c>
    </row>
    <row r="1313" spans="1:7" x14ac:dyDescent="0.25">
      <c r="A1313">
        <v>3</v>
      </c>
      <c r="B1313" t="s">
        <v>849</v>
      </c>
      <c r="C1313">
        <v>40</v>
      </c>
      <c r="D1313" t="str">
        <f>VLOOKUP(A1313,npiportfolio!$A$1:$B$100,2,FALSE)</f>
        <v>schools, bar/restaurants closed</v>
      </c>
      <c r="E1313" s="7">
        <f ca="1">VLOOKUP($A1313,npiportfolio!$A$1:$I$100,4,FALSE)*RAND()*10</f>
        <v>17.712080062500263</v>
      </c>
      <c r="F1313" s="7">
        <f ca="1">VLOOKUP($A1313,npiportfolio!$A$1:$I$100,4,FALSE)*RAND()*10</f>
        <v>14.546821713905961</v>
      </c>
      <c r="G1313" s="7">
        <f ca="1">VLOOKUP($A1313,npiportfolio!$A$1:$I$100,4,FALSE)*RAND()*10</f>
        <v>11.169403196252246</v>
      </c>
    </row>
    <row r="1314" spans="1:7" x14ac:dyDescent="0.25">
      <c r="A1314">
        <v>4</v>
      </c>
      <c r="B1314" t="s">
        <v>849</v>
      </c>
      <c r="C1314">
        <v>40</v>
      </c>
      <c r="D1314" t="str">
        <f>VLOOKUP(A1314,npiportfolio!$A$1:$B$100,2,FALSE)</f>
        <v>schools, bar/restaurants, non essential businesses closed</v>
      </c>
      <c r="E1314" s="7">
        <f ca="1">VLOOKUP($A1314,npiportfolio!$A$1:$I$100,4,FALSE)*RAND()*10</f>
        <v>19.154759026333416</v>
      </c>
      <c r="F1314" s="7">
        <f ca="1">VLOOKUP($A1314,npiportfolio!$A$1:$I$100,4,FALSE)*RAND()*10</f>
        <v>13.471287829428707</v>
      </c>
      <c r="G1314" s="7">
        <f ca="1">VLOOKUP($A1314,npiportfolio!$A$1:$I$100,4,FALSE)*RAND()*10</f>
        <v>5.9463681937403443</v>
      </c>
    </row>
    <row r="1315" spans="1:7" x14ac:dyDescent="0.25">
      <c r="A1315">
        <v>5</v>
      </c>
      <c r="B1315" t="s">
        <v>849</v>
      </c>
      <c r="C1315">
        <v>40</v>
      </c>
      <c r="D1315" t="str">
        <f>VLOOKUP(A1315,npiportfolio!$A$1:$B$100,2,FALSE)</f>
        <v>schools, bar/restaurants, non essential businesses closed, quarantine for most vulnerable</v>
      </c>
      <c r="E1315" s="7">
        <f ca="1">VLOOKUP($A1315,npiportfolio!$A$1:$I$100,4,FALSE)*RAND()*10</f>
        <v>15.566490856743966</v>
      </c>
      <c r="F1315" s="7">
        <f ca="1">VLOOKUP($A1315,npiportfolio!$A$1:$I$100,4,FALSE)*RAND()*10</f>
        <v>17.211863249280498</v>
      </c>
      <c r="G1315" s="7">
        <f ca="1">VLOOKUP($A1315,npiportfolio!$A$1:$I$100,4,FALSE)*RAND()*10</f>
        <v>35.51682648149275</v>
      </c>
    </row>
    <row r="1316" spans="1:7" x14ac:dyDescent="0.25">
      <c r="A1316">
        <v>6</v>
      </c>
      <c r="B1316" t="s">
        <v>849</v>
      </c>
      <c r="C1316">
        <v>40</v>
      </c>
      <c r="D1316" t="str">
        <f>VLOOKUP(A1316,npiportfolio!$A$1:$B$100,2,FALSE)</f>
        <v>schools, bar/restaurants, non essential businesses closed, quarantine for all</v>
      </c>
      <c r="E1316" s="7">
        <f ca="1">VLOOKUP($A1316,npiportfolio!$A$1:$I$100,4,FALSE)*RAND()*10</f>
        <v>36.869664900321737</v>
      </c>
      <c r="F1316" s="7">
        <f ca="1">VLOOKUP($A1316,npiportfolio!$A$1:$I$100,4,FALSE)*RAND()*10</f>
        <v>0.61750462863722211</v>
      </c>
      <c r="G1316" s="7">
        <f ca="1">VLOOKUP($A1316,npiportfolio!$A$1:$I$100,4,FALSE)*RAND()*10</f>
        <v>30.587412631759705</v>
      </c>
    </row>
    <row r="1317" spans="1:7" x14ac:dyDescent="0.25">
      <c r="A1317">
        <v>7</v>
      </c>
      <c r="B1317" t="s">
        <v>849</v>
      </c>
      <c r="C1317">
        <v>40</v>
      </c>
      <c r="D1317" t="str">
        <f>VLOOKUP(A1317,npiportfolio!$A$1:$B$100,2,FALSE)</f>
        <v>new normal after schools closing</v>
      </c>
      <c r="E1317" s="7">
        <f ca="1">VLOOKUP($A1317,npiportfolio!$A$1:$I$100,4,FALSE)*RAND()*10</f>
        <v>7.1246202649087547</v>
      </c>
      <c r="F1317" s="7">
        <f ca="1">VLOOKUP($A1317,npiportfolio!$A$1:$I$100,4,FALSE)*RAND()*10</f>
        <v>9.1760046979855279</v>
      </c>
      <c r="G1317" s="7">
        <f ca="1">VLOOKUP($A1317,npiportfolio!$A$1:$I$100,4,FALSE)*RAND()*10</f>
        <v>6.912783722218415</v>
      </c>
    </row>
    <row r="1318" spans="1:7" x14ac:dyDescent="0.25">
      <c r="A1318">
        <v>8</v>
      </c>
      <c r="B1318" t="s">
        <v>849</v>
      </c>
      <c r="C1318">
        <v>40</v>
      </c>
      <c r="D1318" t="str">
        <f>VLOOKUP(A1318,npiportfolio!$A$1:$B$100,2,FALSE)</f>
        <v>new normal after schools, bar/restaurants closed</v>
      </c>
      <c r="E1318" s="7">
        <f ca="1">VLOOKUP($A1318,npiportfolio!$A$1:$I$100,4,FALSE)*RAND()*10</f>
        <v>1.6648017107180335</v>
      </c>
      <c r="F1318" s="7">
        <f ca="1">VLOOKUP($A1318,npiportfolio!$A$1:$I$100,4,FALSE)*RAND()*10</f>
        <v>2.6965977919855377</v>
      </c>
      <c r="G1318" s="7">
        <f ca="1">VLOOKUP($A1318,npiportfolio!$A$1:$I$100,4,FALSE)*RAND()*10</f>
        <v>10.342191094554781</v>
      </c>
    </row>
    <row r="1319" spans="1:7" x14ac:dyDescent="0.25">
      <c r="A1319">
        <v>9</v>
      </c>
      <c r="B1319" t="s">
        <v>849</v>
      </c>
      <c r="C1319">
        <v>40</v>
      </c>
      <c r="D1319" t="str">
        <f>VLOOKUP(A1319,npiportfolio!$A$1:$B$100,2,FALSE)</f>
        <v>new normal after schools, bar/restaurants, non essential businesses closed</v>
      </c>
      <c r="E1319" s="7">
        <f ca="1">VLOOKUP($A1319,npiportfolio!$A$1:$I$100,4,FALSE)*RAND()*10</f>
        <v>1.8913339019772024</v>
      </c>
      <c r="F1319" s="7">
        <f ca="1">VLOOKUP($A1319,npiportfolio!$A$1:$I$100,4,FALSE)*RAND()*10</f>
        <v>28.594544610813969</v>
      </c>
      <c r="G1319" s="7">
        <f ca="1">VLOOKUP($A1319,npiportfolio!$A$1:$I$100,4,FALSE)*RAND()*10</f>
        <v>13.39568215558451</v>
      </c>
    </row>
    <row r="1320" spans="1:7" x14ac:dyDescent="0.25">
      <c r="A1320">
        <v>10</v>
      </c>
      <c r="B1320" t="s">
        <v>849</v>
      </c>
      <c r="C1320">
        <v>40</v>
      </c>
      <c r="D1320" t="str">
        <f>VLOOKUP(A1320,npiportfolio!$A$1:$B$100,2,FALSE)</f>
        <v>new normal after schools, bar/restaurants, non essential businesses closed, quarantine for most vulnerable</v>
      </c>
      <c r="E1320" s="7">
        <f ca="1">VLOOKUP($A1320,npiportfolio!$A$1:$I$100,4,FALSE)*RAND()*10</f>
        <v>3.8359639161544434</v>
      </c>
      <c r="F1320" s="7">
        <f ca="1">VLOOKUP($A1320,npiportfolio!$A$1:$I$100,4,FALSE)*RAND()*10</f>
        <v>35.053521295179848</v>
      </c>
      <c r="G1320" s="7">
        <f ca="1">VLOOKUP($A1320,npiportfolio!$A$1:$I$100,4,FALSE)*RAND()*10</f>
        <v>38.827832337126409</v>
      </c>
    </row>
    <row r="1321" spans="1:7" x14ac:dyDescent="0.25">
      <c r="A1321">
        <v>11</v>
      </c>
      <c r="B1321" t="s">
        <v>849</v>
      </c>
      <c r="C1321">
        <v>40</v>
      </c>
      <c r="D1321" t="str">
        <f>VLOOKUP(A1321,npiportfolio!$A$1:$B$100,2,FALSE)</f>
        <v>new normal after schools, bar/restaurants, non essential businesses closed, quarantine for all</v>
      </c>
      <c r="E1321" s="7">
        <f ca="1">VLOOKUP($A1321,npiportfolio!$A$1:$I$100,4,FALSE)*RAND()*10</f>
        <v>1.9989823707548704</v>
      </c>
      <c r="F1321" s="7">
        <f ca="1">VLOOKUP($A1321,npiportfolio!$A$1:$I$100,4,FALSE)*RAND()*10</f>
        <v>46.18243735787356</v>
      </c>
      <c r="G1321" s="7">
        <f ca="1">VLOOKUP($A1321,npiportfolio!$A$1:$I$100,4,FALSE)*RAND()*10</f>
        <v>42.346584426745338</v>
      </c>
    </row>
    <row r="1322" spans="1:7" x14ac:dyDescent="0.25">
      <c r="A1322">
        <v>1</v>
      </c>
      <c r="B1322" t="s">
        <v>847</v>
      </c>
      <c r="C1322">
        <v>41</v>
      </c>
      <c r="D1322" t="str">
        <f>VLOOKUP(A1322,npiportfolio!$A$1:$B$100,2,FALSE)</f>
        <v>no Interventions</v>
      </c>
      <c r="E1322" s="7">
        <f ca="1">VLOOKUP($A1322,npiportfolio!$A$1:$I$100,4,FALSE)*RAND()*10</f>
        <v>0</v>
      </c>
      <c r="F1322" s="7">
        <f ca="1">VLOOKUP($A1322,npiportfolio!$A$1:$I$100,4,FALSE)*RAND()*10</f>
        <v>0</v>
      </c>
      <c r="G1322" s="7">
        <f ca="1">VLOOKUP($A1322,npiportfolio!$A$1:$I$100,4,FALSE)*RAND()*10</f>
        <v>0</v>
      </c>
    </row>
    <row r="1323" spans="1:7" x14ac:dyDescent="0.25">
      <c r="A1323">
        <v>2</v>
      </c>
      <c r="B1323" t="s">
        <v>847</v>
      </c>
      <c r="C1323">
        <v>41</v>
      </c>
      <c r="D1323" t="str">
        <f>VLOOKUP(A1323,npiportfolio!$A$1:$B$100,2,FALSE)</f>
        <v>schools closing</v>
      </c>
      <c r="E1323" s="7">
        <f ca="1">VLOOKUP($A1323,npiportfolio!$A$1:$I$100,4,FALSE)*RAND()*10</f>
        <v>9.3062868509330929</v>
      </c>
      <c r="F1323" s="7">
        <f ca="1">VLOOKUP($A1323,npiportfolio!$A$1:$I$100,4,FALSE)*RAND()*10</f>
        <v>2.6999888531297298</v>
      </c>
      <c r="G1323" s="7">
        <f ca="1">VLOOKUP($A1323,npiportfolio!$A$1:$I$100,4,FALSE)*RAND()*10</f>
        <v>0.98142329003030326</v>
      </c>
    </row>
    <row r="1324" spans="1:7" x14ac:dyDescent="0.25">
      <c r="A1324">
        <v>3</v>
      </c>
      <c r="B1324" t="s">
        <v>847</v>
      </c>
      <c r="C1324">
        <v>41</v>
      </c>
      <c r="D1324" t="str">
        <f>VLOOKUP(A1324,npiportfolio!$A$1:$B$100,2,FALSE)</f>
        <v>schools, bar/restaurants closed</v>
      </c>
      <c r="E1324" s="7">
        <f ca="1">VLOOKUP($A1324,npiportfolio!$A$1:$I$100,4,FALSE)*RAND()*10</f>
        <v>5.0615345420966946</v>
      </c>
      <c r="F1324" s="7">
        <f ca="1">VLOOKUP($A1324,npiportfolio!$A$1:$I$100,4,FALSE)*RAND()*10</f>
        <v>1.7294508583808277</v>
      </c>
      <c r="G1324" s="7">
        <f ca="1">VLOOKUP($A1324,npiportfolio!$A$1:$I$100,4,FALSE)*RAND()*10</f>
        <v>11.676322542615051</v>
      </c>
    </row>
    <row r="1325" spans="1:7" x14ac:dyDescent="0.25">
      <c r="A1325">
        <v>4</v>
      </c>
      <c r="B1325" t="s">
        <v>847</v>
      </c>
      <c r="C1325">
        <v>41</v>
      </c>
      <c r="D1325" t="str">
        <f>VLOOKUP(A1325,npiportfolio!$A$1:$B$100,2,FALSE)</f>
        <v>schools, bar/restaurants, non essential businesses closed</v>
      </c>
      <c r="E1325" s="7">
        <f ca="1">VLOOKUP($A1325,npiportfolio!$A$1:$I$100,4,FALSE)*RAND()*10</f>
        <v>1.9785795410046247</v>
      </c>
      <c r="F1325" s="7">
        <f ca="1">VLOOKUP($A1325,npiportfolio!$A$1:$I$100,4,FALSE)*RAND()*10</f>
        <v>28.930106560584427</v>
      </c>
      <c r="G1325" s="7">
        <f ca="1">VLOOKUP($A1325,npiportfolio!$A$1:$I$100,4,FALSE)*RAND()*10</f>
        <v>14.971163538948559</v>
      </c>
    </row>
    <row r="1326" spans="1:7" x14ac:dyDescent="0.25">
      <c r="A1326">
        <v>5</v>
      </c>
      <c r="B1326" t="s">
        <v>847</v>
      </c>
      <c r="C1326">
        <v>41</v>
      </c>
      <c r="D1326" t="str">
        <f>VLOOKUP(A1326,npiportfolio!$A$1:$B$100,2,FALSE)</f>
        <v>schools, bar/restaurants, non essential businesses closed, quarantine for most vulnerable</v>
      </c>
      <c r="E1326" s="7">
        <f ca="1">VLOOKUP($A1326,npiportfolio!$A$1:$I$100,4,FALSE)*RAND()*10</f>
        <v>1.7600845420162914</v>
      </c>
      <c r="F1326" s="7">
        <f ca="1">VLOOKUP($A1326,npiportfolio!$A$1:$I$100,4,FALSE)*RAND()*10</f>
        <v>2.8509035388170689</v>
      </c>
      <c r="G1326" s="7">
        <f ca="1">VLOOKUP($A1326,npiportfolio!$A$1:$I$100,4,FALSE)*RAND()*10</f>
        <v>15.489688672606485</v>
      </c>
    </row>
    <row r="1327" spans="1:7" x14ac:dyDescent="0.25">
      <c r="A1327">
        <v>6</v>
      </c>
      <c r="B1327" t="s">
        <v>847</v>
      </c>
      <c r="C1327">
        <v>41</v>
      </c>
      <c r="D1327" t="str">
        <f>VLOOKUP(A1327,npiportfolio!$A$1:$B$100,2,FALSE)</f>
        <v>schools, bar/restaurants, non essential businesses closed, quarantine for all</v>
      </c>
      <c r="E1327" s="7">
        <f ca="1">VLOOKUP($A1327,npiportfolio!$A$1:$I$100,4,FALSE)*RAND()*10</f>
        <v>7.9109444900737902E-2</v>
      </c>
      <c r="F1327" s="7">
        <f ca="1">VLOOKUP($A1327,npiportfolio!$A$1:$I$100,4,FALSE)*RAND()*10</f>
        <v>29.813865181261576</v>
      </c>
      <c r="G1327" s="7">
        <f ca="1">VLOOKUP($A1327,npiportfolio!$A$1:$I$100,4,FALSE)*RAND()*10</f>
        <v>15.332082586886759</v>
      </c>
    </row>
    <row r="1328" spans="1:7" x14ac:dyDescent="0.25">
      <c r="A1328">
        <v>7</v>
      </c>
      <c r="B1328" t="s">
        <v>847</v>
      </c>
      <c r="C1328">
        <v>41</v>
      </c>
      <c r="D1328" t="str">
        <f>VLOOKUP(A1328,npiportfolio!$A$1:$B$100,2,FALSE)</f>
        <v>new normal after schools closing</v>
      </c>
      <c r="E1328" s="7">
        <f ca="1">VLOOKUP($A1328,npiportfolio!$A$1:$I$100,4,FALSE)*RAND()*10</f>
        <v>9.8104199534583216</v>
      </c>
      <c r="F1328" s="7">
        <f ca="1">VLOOKUP($A1328,npiportfolio!$A$1:$I$100,4,FALSE)*RAND()*10</f>
        <v>4.9945363363903024</v>
      </c>
      <c r="G1328" s="7">
        <f ca="1">VLOOKUP($A1328,npiportfolio!$A$1:$I$100,4,FALSE)*RAND()*10</f>
        <v>4.0018585813945773</v>
      </c>
    </row>
    <row r="1329" spans="1:7" x14ac:dyDescent="0.25">
      <c r="A1329">
        <v>8</v>
      </c>
      <c r="B1329" t="s">
        <v>847</v>
      </c>
      <c r="C1329">
        <v>41</v>
      </c>
      <c r="D1329" t="str">
        <f>VLOOKUP(A1329,npiportfolio!$A$1:$B$100,2,FALSE)</f>
        <v>new normal after schools, bar/restaurants closed</v>
      </c>
      <c r="E1329" s="7">
        <f ca="1">VLOOKUP($A1329,npiportfolio!$A$1:$I$100,4,FALSE)*RAND()*10</f>
        <v>5.4542496100494446</v>
      </c>
      <c r="F1329" s="7">
        <f ca="1">VLOOKUP($A1329,npiportfolio!$A$1:$I$100,4,FALSE)*RAND()*10</f>
        <v>0.22880959257100875</v>
      </c>
      <c r="G1329" s="7">
        <f ca="1">VLOOKUP($A1329,npiportfolio!$A$1:$I$100,4,FALSE)*RAND()*10</f>
        <v>17.217731545528501</v>
      </c>
    </row>
    <row r="1330" spans="1:7" x14ac:dyDescent="0.25">
      <c r="A1330">
        <v>9</v>
      </c>
      <c r="B1330" t="s">
        <v>847</v>
      </c>
      <c r="C1330">
        <v>41</v>
      </c>
      <c r="D1330" t="str">
        <f>VLOOKUP(A1330,npiportfolio!$A$1:$B$100,2,FALSE)</f>
        <v>new normal after schools, bar/restaurants, non essential businesses closed</v>
      </c>
      <c r="E1330" s="7">
        <f ca="1">VLOOKUP($A1330,npiportfolio!$A$1:$I$100,4,FALSE)*RAND()*10</f>
        <v>5.7007380235391931</v>
      </c>
      <c r="F1330" s="7">
        <f ca="1">VLOOKUP($A1330,npiportfolio!$A$1:$I$100,4,FALSE)*RAND()*10</f>
        <v>3.7642809653204279</v>
      </c>
      <c r="G1330" s="7">
        <f ca="1">VLOOKUP($A1330,npiportfolio!$A$1:$I$100,4,FALSE)*RAND()*10</f>
        <v>4.5684036160568597</v>
      </c>
    </row>
    <row r="1331" spans="1:7" x14ac:dyDescent="0.25">
      <c r="A1331">
        <v>10</v>
      </c>
      <c r="B1331" t="s">
        <v>847</v>
      </c>
      <c r="C1331">
        <v>41</v>
      </c>
      <c r="D1331" t="str">
        <f>VLOOKUP(A1331,npiportfolio!$A$1:$B$100,2,FALSE)</f>
        <v>new normal after schools, bar/restaurants, non essential businesses closed, quarantine for most vulnerable</v>
      </c>
      <c r="E1331" s="7">
        <f ca="1">VLOOKUP($A1331,npiportfolio!$A$1:$I$100,4,FALSE)*RAND()*10</f>
        <v>12.380849448715697</v>
      </c>
      <c r="F1331" s="7">
        <f ca="1">VLOOKUP($A1331,npiportfolio!$A$1:$I$100,4,FALSE)*RAND()*10</f>
        <v>36.794312948277536</v>
      </c>
      <c r="G1331" s="7">
        <f ca="1">VLOOKUP($A1331,npiportfolio!$A$1:$I$100,4,FALSE)*RAND()*10</f>
        <v>7.9601759291606644</v>
      </c>
    </row>
    <row r="1332" spans="1:7" x14ac:dyDescent="0.25">
      <c r="A1332">
        <v>11</v>
      </c>
      <c r="B1332" t="s">
        <v>847</v>
      </c>
      <c r="C1332">
        <v>41</v>
      </c>
      <c r="D1332" t="str">
        <f>VLOOKUP(A1332,npiportfolio!$A$1:$B$100,2,FALSE)</f>
        <v>new normal after schools, bar/restaurants, non essential businesses closed, quarantine for all</v>
      </c>
      <c r="E1332" s="7">
        <f ca="1">VLOOKUP($A1332,npiportfolio!$A$1:$I$100,4,FALSE)*RAND()*10</f>
        <v>9.3769691495436227</v>
      </c>
      <c r="F1332" s="7">
        <f ca="1">VLOOKUP($A1332,npiportfolio!$A$1:$I$100,4,FALSE)*RAND()*10</f>
        <v>47.484204918667679</v>
      </c>
      <c r="G1332" s="7">
        <f ca="1">VLOOKUP($A1332,npiportfolio!$A$1:$I$100,4,FALSE)*RAND()*10</f>
        <v>12.002752918631</v>
      </c>
    </row>
    <row r="1333" spans="1:7" x14ac:dyDescent="0.25">
      <c r="A1333">
        <v>1</v>
      </c>
      <c r="B1333" t="s">
        <v>848</v>
      </c>
      <c r="C1333">
        <v>41</v>
      </c>
      <c r="D1333" t="str">
        <f>VLOOKUP(A1333,npiportfolio!$A$1:$B$100,2,FALSE)</f>
        <v>no Interventions</v>
      </c>
      <c r="E1333" s="7">
        <f ca="1">VLOOKUP($A1333,npiportfolio!$A$1:$I$100,4,FALSE)*RAND()*10</f>
        <v>0</v>
      </c>
      <c r="F1333" s="7">
        <f ca="1">VLOOKUP($A1333,npiportfolio!$A$1:$I$100,4,FALSE)*RAND()*10</f>
        <v>0</v>
      </c>
      <c r="G1333" s="7">
        <f ca="1">VLOOKUP($A1333,npiportfolio!$A$1:$I$100,4,FALSE)*RAND()*10</f>
        <v>0</v>
      </c>
    </row>
    <row r="1334" spans="1:7" x14ac:dyDescent="0.25">
      <c r="A1334">
        <v>2</v>
      </c>
      <c r="B1334" t="s">
        <v>848</v>
      </c>
      <c r="C1334">
        <v>41</v>
      </c>
      <c r="D1334" t="str">
        <f>VLOOKUP(A1334,npiportfolio!$A$1:$B$100,2,FALSE)</f>
        <v>schools closing</v>
      </c>
      <c r="E1334" s="7">
        <f ca="1">VLOOKUP($A1334,npiportfolio!$A$1:$I$100,4,FALSE)*RAND()*10</f>
        <v>0.29231831814025666</v>
      </c>
      <c r="F1334" s="7">
        <f ca="1">VLOOKUP($A1334,npiportfolio!$A$1:$I$100,4,FALSE)*RAND()*10</f>
        <v>6.2681275060525001</v>
      </c>
      <c r="G1334" s="7">
        <f ca="1">VLOOKUP($A1334,npiportfolio!$A$1:$I$100,4,FALSE)*RAND()*10</f>
        <v>2.9706094046808094</v>
      </c>
    </row>
    <row r="1335" spans="1:7" x14ac:dyDescent="0.25">
      <c r="A1335">
        <v>3</v>
      </c>
      <c r="B1335" t="s">
        <v>848</v>
      </c>
      <c r="C1335">
        <v>41</v>
      </c>
      <c r="D1335" t="str">
        <f>VLOOKUP(A1335,npiportfolio!$A$1:$B$100,2,FALSE)</f>
        <v>schools, bar/restaurants closed</v>
      </c>
      <c r="E1335" s="7">
        <f ca="1">VLOOKUP($A1335,npiportfolio!$A$1:$I$100,4,FALSE)*RAND()*10</f>
        <v>8.2356741836678289</v>
      </c>
      <c r="F1335" s="7">
        <f ca="1">VLOOKUP($A1335,npiportfolio!$A$1:$I$100,4,FALSE)*RAND()*10</f>
        <v>11.166195719414137</v>
      </c>
      <c r="G1335" s="7">
        <f ca="1">VLOOKUP($A1335,npiportfolio!$A$1:$I$100,4,FALSE)*RAND()*10</f>
        <v>3.4349566654223729</v>
      </c>
    </row>
    <row r="1336" spans="1:7" x14ac:dyDescent="0.25">
      <c r="A1336">
        <v>4</v>
      </c>
      <c r="B1336" t="s">
        <v>848</v>
      </c>
      <c r="C1336">
        <v>41</v>
      </c>
      <c r="D1336" t="str">
        <f>VLOOKUP(A1336,npiportfolio!$A$1:$B$100,2,FALSE)</f>
        <v>schools, bar/restaurants, non essential businesses closed</v>
      </c>
      <c r="E1336" s="7">
        <f ca="1">VLOOKUP($A1336,npiportfolio!$A$1:$I$100,4,FALSE)*RAND()*10</f>
        <v>13.052742604290628</v>
      </c>
      <c r="F1336" s="7">
        <f ca="1">VLOOKUP($A1336,npiportfolio!$A$1:$I$100,4,FALSE)*RAND()*10</f>
        <v>4.7153300830862177</v>
      </c>
      <c r="G1336" s="7">
        <f ca="1">VLOOKUP($A1336,npiportfolio!$A$1:$I$100,4,FALSE)*RAND()*10</f>
        <v>8.3920182061761786</v>
      </c>
    </row>
    <row r="1337" spans="1:7" x14ac:dyDescent="0.25">
      <c r="A1337">
        <v>5</v>
      </c>
      <c r="B1337" t="s">
        <v>848</v>
      </c>
      <c r="C1337">
        <v>41</v>
      </c>
      <c r="D1337" t="str">
        <f>VLOOKUP(A1337,npiportfolio!$A$1:$B$100,2,FALSE)</f>
        <v>schools, bar/restaurants, non essential businesses closed, quarantine for most vulnerable</v>
      </c>
      <c r="E1337" s="7">
        <f ca="1">VLOOKUP($A1337,npiportfolio!$A$1:$I$100,4,FALSE)*RAND()*10</f>
        <v>35.809010944329899</v>
      </c>
      <c r="F1337" s="7">
        <f ca="1">VLOOKUP($A1337,npiportfolio!$A$1:$I$100,4,FALSE)*RAND()*10</f>
        <v>33.595407139089836</v>
      </c>
      <c r="G1337" s="7">
        <f ca="1">VLOOKUP($A1337,npiportfolio!$A$1:$I$100,4,FALSE)*RAND()*10</f>
        <v>33.469167075146181</v>
      </c>
    </row>
    <row r="1338" spans="1:7" x14ac:dyDescent="0.25">
      <c r="A1338">
        <v>6</v>
      </c>
      <c r="B1338" t="s">
        <v>848</v>
      </c>
      <c r="C1338">
        <v>41</v>
      </c>
      <c r="D1338" t="str">
        <f>VLOOKUP(A1338,npiportfolio!$A$1:$B$100,2,FALSE)</f>
        <v>schools, bar/restaurants, non essential businesses closed, quarantine for all</v>
      </c>
      <c r="E1338" s="7">
        <f ca="1">VLOOKUP($A1338,npiportfolio!$A$1:$I$100,4,FALSE)*RAND()*10</f>
        <v>41.311916539054323</v>
      </c>
      <c r="F1338" s="7">
        <f ca="1">VLOOKUP($A1338,npiportfolio!$A$1:$I$100,4,FALSE)*RAND()*10</f>
        <v>33.944730480339047</v>
      </c>
      <c r="G1338" s="7">
        <f ca="1">VLOOKUP($A1338,npiportfolio!$A$1:$I$100,4,FALSE)*RAND()*10</f>
        <v>1.5068663076818867</v>
      </c>
    </row>
    <row r="1339" spans="1:7" x14ac:dyDescent="0.25">
      <c r="A1339">
        <v>7</v>
      </c>
      <c r="B1339" t="s">
        <v>848</v>
      </c>
      <c r="C1339">
        <v>41</v>
      </c>
      <c r="D1339" t="str">
        <f>VLOOKUP(A1339,npiportfolio!$A$1:$B$100,2,FALSE)</f>
        <v>new normal after schools closing</v>
      </c>
      <c r="E1339" s="7">
        <f ca="1">VLOOKUP($A1339,npiportfolio!$A$1:$I$100,4,FALSE)*RAND()*10</f>
        <v>3.9062342984068943</v>
      </c>
      <c r="F1339" s="7">
        <f ca="1">VLOOKUP($A1339,npiportfolio!$A$1:$I$100,4,FALSE)*RAND()*10</f>
        <v>9.533075755374016</v>
      </c>
      <c r="G1339" s="7">
        <f ca="1">VLOOKUP($A1339,npiportfolio!$A$1:$I$100,4,FALSE)*RAND()*10</f>
        <v>0.36082990325132402</v>
      </c>
    </row>
    <row r="1340" spans="1:7" x14ac:dyDescent="0.25">
      <c r="A1340">
        <v>8</v>
      </c>
      <c r="B1340" t="s">
        <v>848</v>
      </c>
      <c r="C1340">
        <v>41</v>
      </c>
      <c r="D1340" t="str">
        <f>VLOOKUP(A1340,npiportfolio!$A$1:$B$100,2,FALSE)</f>
        <v>new normal after schools, bar/restaurants closed</v>
      </c>
      <c r="E1340" s="7">
        <f ca="1">VLOOKUP($A1340,npiportfolio!$A$1:$I$100,4,FALSE)*RAND()*10</f>
        <v>15.164454574066102</v>
      </c>
      <c r="F1340" s="7">
        <f ca="1">VLOOKUP($A1340,npiportfolio!$A$1:$I$100,4,FALSE)*RAND()*10</f>
        <v>14.739282303562391</v>
      </c>
      <c r="G1340" s="7">
        <f ca="1">VLOOKUP($A1340,npiportfolio!$A$1:$I$100,4,FALSE)*RAND()*10</f>
        <v>19.861175737728754</v>
      </c>
    </row>
    <row r="1341" spans="1:7" x14ac:dyDescent="0.25">
      <c r="A1341">
        <v>9</v>
      </c>
      <c r="B1341" t="s">
        <v>848</v>
      </c>
      <c r="C1341">
        <v>41</v>
      </c>
      <c r="D1341" t="str">
        <f>VLOOKUP(A1341,npiportfolio!$A$1:$B$100,2,FALSE)</f>
        <v>new normal after schools, bar/restaurants, non essential businesses closed</v>
      </c>
      <c r="E1341" s="7">
        <f ca="1">VLOOKUP($A1341,npiportfolio!$A$1:$I$100,4,FALSE)*RAND()*10</f>
        <v>24.597439299272832</v>
      </c>
      <c r="F1341" s="7">
        <f ca="1">VLOOKUP($A1341,npiportfolio!$A$1:$I$100,4,FALSE)*RAND()*10</f>
        <v>5.0943331853016538</v>
      </c>
      <c r="G1341" s="7">
        <f ca="1">VLOOKUP($A1341,npiportfolio!$A$1:$I$100,4,FALSE)*RAND()*10</f>
        <v>7.2145366689946986</v>
      </c>
    </row>
    <row r="1342" spans="1:7" x14ac:dyDescent="0.25">
      <c r="A1342">
        <v>10</v>
      </c>
      <c r="B1342" t="s">
        <v>848</v>
      </c>
      <c r="C1342">
        <v>41</v>
      </c>
      <c r="D1342" t="str">
        <f>VLOOKUP(A1342,npiportfolio!$A$1:$B$100,2,FALSE)</f>
        <v>new normal after schools, bar/restaurants, non essential businesses closed, quarantine for most vulnerable</v>
      </c>
      <c r="E1342" s="7">
        <f ca="1">VLOOKUP($A1342,npiportfolio!$A$1:$I$100,4,FALSE)*RAND()*10</f>
        <v>24.305425283576891</v>
      </c>
      <c r="F1342" s="7">
        <f ca="1">VLOOKUP($A1342,npiportfolio!$A$1:$I$100,4,FALSE)*RAND()*10</f>
        <v>15.864510622537495</v>
      </c>
      <c r="G1342" s="7">
        <f ca="1">VLOOKUP($A1342,npiportfolio!$A$1:$I$100,4,FALSE)*RAND()*10</f>
        <v>24.43579665316765</v>
      </c>
    </row>
    <row r="1343" spans="1:7" x14ac:dyDescent="0.25">
      <c r="A1343">
        <v>11</v>
      </c>
      <c r="B1343" t="s">
        <v>848</v>
      </c>
      <c r="C1343">
        <v>41</v>
      </c>
      <c r="D1343" t="str">
        <f>VLOOKUP(A1343,npiportfolio!$A$1:$B$100,2,FALSE)</f>
        <v>new normal after schools, bar/restaurants, non essential businesses closed, quarantine for all</v>
      </c>
      <c r="E1343" s="7">
        <f ca="1">VLOOKUP($A1343,npiportfolio!$A$1:$I$100,4,FALSE)*RAND()*10</f>
        <v>16.48079019274914</v>
      </c>
      <c r="F1343" s="7">
        <f ca="1">VLOOKUP($A1343,npiportfolio!$A$1:$I$100,4,FALSE)*RAND()*10</f>
        <v>3.8249483010776295</v>
      </c>
      <c r="G1343" s="7">
        <f ca="1">VLOOKUP($A1343,npiportfolio!$A$1:$I$100,4,FALSE)*RAND()*10</f>
        <v>44.888971590615121</v>
      </c>
    </row>
    <row r="1344" spans="1:7" x14ac:dyDescent="0.25">
      <c r="A1344">
        <v>1</v>
      </c>
      <c r="B1344" t="s">
        <v>849</v>
      </c>
      <c r="C1344">
        <v>41</v>
      </c>
      <c r="D1344" t="str">
        <f>VLOOKUP(A1344,npiportfolio!$A$1:$B$100,2,FALSE)</f>
        <v>no Interventions</v>
      </c>
      <c r="E1344" s="7">
        <f ca="1">VLOOKUP($A1344,npiportfolio!$A$1:$I$100,4,FALSE)*RAND()*10</f>
        <v>0</v>
      </c>
      <c r="F1344" s="7">
        <f ca="1">VLOOKUP($A1344,npiportfolio!$A$1:$I$100,4,FALSE)*RAND()*10</f>
        <v>0</v>
      </c>
      <c r="G1344" s="7">
        <f ca="1">VLOOKUP($A1344,npiportfolio!$A$1:$I$100,4,FALSE)*RAND()*10</f>
        <v>0</v>
      </c>
    </row>
    <row r="1345" spans="1:7" x14ac:dyDescent="0.25">
      <c r="A1345">
        <v>2</v>
      </c>
      <c r="B1345" t="s">
        <v>849</v>
      </c>
      <c r="C1345">
        <v>41</v>
      </c>
      <c r="D1345" t="str">
        <f>VLOOKUP(A1345,npiportfolio!$A$1:$B$100,2,FALSE)</f>
        <v>schools closing</v>
      </c>
      <c r="E1345" s="7">
        <f ca="1">VLOOKUP($A1345,npiportfolio!$A$1:$I$100,4,FALSE)*RAND()*10</f>
        <v>6.2483618293190615</v>
      </c>
      <c r="F1345" s="7">
        <f ca="1">VLOOKUP($A1345,npiportfolio!$A$1:$I$100,4,FALSE)*RAND()*10</f>
        <v>7.6696751885690295</v>
      </c>
      <c r="G1345" s="7">
        <f ca="1">VLOOKUP($A1345,npiportfolio!$A$1:$I$100,4,FALSE)*RAND()*10</f>
        <v>1.5053488619902389</v>
      </c>
    </row>
    <row r="1346" spans="1:7" x14ac:dyDescent="0.25">
      <c r="A1346">
        <v>3</v>
      </c>
      <c r="B1346" t="s">
        <v>849</v>
      </c>
      <c r="C1346">
        <v>41</v>
      </c>
      <c r="D1346" t="str">
        <f>VLOOKUP(A1346,npiportfolio!$A$1:$B$100,2,FALSE)</f>
        <v>schools, bar/restaurants closed</v>
      </c>
      <c r="E1346" s="7">
        <f ca="1">VLOOKUP($A1346,npiportfolio!$A$1:$I$100,4,FALSE)*RAND()*10</f>
        <v>18.959434880276046</v>
      </c>
      <c r="F1346" s="7">
        <f ca="1">VLOOKUP($A1346,npiportfolio!$A$1:$I$100,4,FALSE)*RAND()*10</f>
        <v>11.91795583172129</v>
      </c>
      <c r="G1346" s="7">
        <f ca="1">VLOOKUP($A1346,npiportfolio!$A$1:$I$100,4,FALSE)*RAND()*10</f>
        <v>5.9994222985805727</v>
      </c>
    </row>
    <row r="1347" spans="1:7" x14ac:dyDescent="0.25">
      <c r="A1347">
        <v>4</v>
      </c>
      <c r="B1347" t="s">
        <v>849</v>
      </c>
      <c r="C1347">
        <v>41</v>
      </c>
      <c r="D1347" t="str">
        <f>VLOOKUP(A1347,npiportfolio!$A$1:$B$100,2,FALSE)</f>
        <v>schools, bar/restaurants, non essential businesses closed</v>
      </c>
      <c r="E1347" s="7">
        <f ca="1">VLOOKUP($A1347,npiportfolio!$A$1:$I$100,4,FALSE)*RAND()*10</f>
        <v>3.8313718631843829</v>
      </c>
      <c r="F1347" s="7">
        <f ca="1">VLOOKUP($A1347,npiportfolio!$A$1:$I$100,4,FALSE)*RAND()*10</f>
        <v>10.892407878581079</v>
      </c>
      <c r="G1347" s="7">
        <f ca="1">VLOOKUP($A1347,npiportfolio!$A$1:$I$100,4,FALSE)*RAND()*10</f>
        <v>25.933957384556606</v>
      </c>
    </row>
    <row r="1348" spans="1:7" x14ac:dyDescent="0.25">
      <c r="A1348">
        <v>5</v>
      </c>
      <c r="B1348" t="s">
        <v>849</v>
      </c>
      <c r="C1348">
        <v>41</v>
      </c>
      <c r="D1348" t="str">
        <f>VLOOKUP(A1348,npiportfolio!$A$1:$B$100,2,FALSE)</f>
        <v>schools, bar/restaurants, non essential businesses closed, quarantine for most vulnerable</v>
      </c>
      <c r="E1348" s="7">
        <f ca="1">VLOOKUP($A1348,npiportfolio!$A$1:$I$100,4,FALSE)*RAND()*10</f>
        <v>17.576398184953874</v>
      </c>
      <c r="F1348" s="7">
        <f ca="1">VLOOKUP($A1348,npiportfolio!$A$1:$I$100,4,FALSE)*RAND()*10</f>
        <v>16.59971583131292</v>
      </c>
      <c r="G1348" s="7">
        <f ca="1">VLOOKUP($A1348,npiportfolio!$A$1:$I$100,4,FALSE)*RAND()*10</f>
        <v>25.942783395036415</v>
      </c>
    </row>
    <row r="1349" spans="1:7" x14ac:dyDescent="0.25">
      <c r="A1349">
        <v>6</v>
      </c>
      <c r="B1349" t="s">
        <v>849</v>
      </c>
      <c r="C1349">
        <v>41</v>
      </c>
      <c r="D1349" t="str">
        <f>VLOOKUP(A1349,npiportfolio!$A$1:$B$100,2,FALSE)</f>
        <v>schools, bar/restaurants, non essential businesses closed, quarantine for all</v>
      </c>
      <c r="E1349" s="7">
        <f ca="1">VLOOKUP($A1349,npiportfolio!$A$1:$I$100,4,FALSE)*RAND()*10</f>
        <v>45.815091853184818</v>
      </c>
      <c r="F1349" s="7">
        <f ca="1">VLOOKUP($A1349,npiportfolio!$A$1:$I$100,4,FALSE)*RAND()*10</f>
        <v>24.135312640153735</v>
      </c>
      <c r="G1349" s="7">
        <f ca="1">VLOOKUP($A1349,npiportfolio!$A$1:$I$100,4,FALSE)*RAND()*10</f>
        <v>28.471022790484813</v>
      </c>
    </row>
    <row r="1350" spans="1:7" x14ac:dyDescent="0.25">
      <c r="A1350">
        <v>7</v>
      </c>
      <c r="B1350" t="s">
        <v>849</v>
      </c>
      <c r="C1350">
        <v>41</v>
      </c>
      <c r="D1350" t="str">
        <f>VLOOKUP(A1350,npiportfolio!$A$1:$B$100,2,FALSE)</f>
        <v>new normal after schools closing</v>
      </c>
      <c r="E1350" s="7">
        <f ca="1">VLOOKUP($A1350,npiportfolio!$A$1:$I$100,4,FALSE)*RAND()*10</f>
        <v>7.673402414748284</v>
      </c>
      <c r="F1350" s="7">
        <f ca="1">VLOOKUP($A1350,npiportfolio!$A$1:$I$100,4,FALSE)*RAND()*10</f>
        <v>4.3452717372676357</v>
      </c>
      <c r="G1350" s="7">
        <f ca="1">VLOOKUP($A1350,npiportfolio!$A$1:$I$100,4,FALSE)*RAND()*10</f>
        <v>4.1915243646862166</v>
      </c>
    </row>
    <row r="1351" spans="1:7" x14ac:dyDescent="0.25">
      <c r="A1351">
        <v>8</v>
      </c>
      <c r="B1351" t="s">
        <v>849</v>
      </c>
      <c r="C1351">
        <v>41</v>
      </c>
      <c r="D1351" t="str">
        <f>VLOOKUP(A1351,npiportfolio!$A$1:$B$100,2,FALSE)</f>
        <v>new normal after schools, bar/restaurants closed</v>
      </c>
      <c r="E1351" s="7">
        <f ca="1">VLOOKUP($A1351,npiportfolio!$A$1:$I$100,4,FALSE)*RAND()*10</f>
        <v>1.0977965535533607</v>
      </c>
      <c r="F1351" s="7">
        <f ca="1">VLOOKUP($A1351,npiportfolio!$A$1:$I$100,4,FALSE)*RAND()*10</f>
        <v>0.4805472292720836</v>
      </c>
      <c r="G1351" s="7">
        <f ca="1">VLOOKUP($A1351,npiportfolio!$A$1:$I$100,4,FALSE)*RAND()*10</f>
        <v>11.67175477216389</v>
      </c>
    </row>
    <row r="1352" spans="1:7" x14ac:dyDescent="0.25">
      <c r="A1352">
        <v>9</v>
      </c>
      <c r="B1352" t="s">
        <v>849</v>
      </c>
      <c r="C1352">
        <v>41</v>
      </c>
      <c r="D1352" t="str">
        <f>VLOOKUP(A1352,npiportfolio!$A$1:$B$100,2,FALSE)</f>
        <v>new normal after schools, bar/restaurants, non essential businesses closed</v>
      </c>
      <c r="E1352" s="7">
        <f ca="1">VLOOKUP($A1352,npiportfolio!$A$1:$I$100,4,FALSE)*RAND()*10</f>
        <v>1.2052141155468865</v>
      </c>
      <c r="F1352" s="7">
        <f ca="1">VLOOKUP($A1352,npiportfolio!$A$1:$I$100,4,FALSE)*RAND()*10</f>
        <v>22.13453293419002</v>
      </c>
      <c r="G1352" s="7">
        <f ca="1">VLOOKUP($A1352,npiportfolio!$A$1:$I$100,4,FALSE)*RAND()*10</f>
        <v>29.4501773657848</v>
      </c>
    </row>
    <row r="1353" spans="1:7" x14ac:dyDescent="0.25">
      <c r="A1353">
        <v>10</v>
      </c>
      <c r="B1353" t="s">
        <v>849</v>
      </c>
      <c r="C1353">
        <v>41</v>
      </c>
      <c r="D1353" t="str">
        <f>VLOOKUP(A1353,npiportfolio!$A$1:$B$100,2,FALSE)</f>
        <v>new normal after schools, bar/restaurants, non essential businesses closed, quarantine for most vulnerable</v>
      </c>
      <c r="E1353" s="7">
        <f ca="1">VLOOKUP($A1353,npiportfolio!$A$1:$I$100,4,FALSE)*RAND()*10</f>
        <v>8.5114346622559331</v>
      </c>
      <c r="F1353" s="7">
        <f ca="1">VLOOKUP($A1353,npiportfolio!$A$1:$I$100,4,FALSE)*RAND()*10</f>
        <v>33.621500732001167</v>
      </c>
      <c r="G1353" s="7">
        <f ca="1">VLOOKUP($A1353,npiportfolio!$A$1:$I$100,4,FALSE)*RAND()*10</f>
        <v>2.8777255180669714</v>
      </c>
    </row>
    <row r="1354" spans="1:7" x14ac:dyDescent="0.25">
      <c r="A1354">
        <v>11</v>
      </c>
      <c r="B1354" t="s">
        <v>849</v>
      </c>
      <c r="C1354">
        <v>41</v>
      </c>
      <c r="D1354" t="str">
        <f>VLOOKUP(A1354,npiportfolio!$A$1:$B$100,2,FALSE)</f>
        <v>new normal after schools, bar/restaurants, non essential businesses closed, quarantine for all</v>
      </c>
      <c r="E1354" s="7">
        <f ca="1">VLOOKUP($A1354,npiportfolio!$A$1:$I$100,4,FALSE)*RAND()*10</f>
        <v>38.244904243870579</v>
      </c>
      <c r="F1354" s="7">
        <f ca="1">VLOOKUP($A1354,npiportfolio!$A$1:$I$100,4,FALSE)*RAND()*10</f>
        <v>35.20003369314535</v>
      </c>
      <c r="G1354" s="7">
        <f ca="1">VLOOKUP($A1354,npiportfolio!$A$1:$I$100,4,FALSE)*RAND()*10</f>
        <v>44.051222742471225</v>
      </c>
    </row>
    <row r="1355" spans="1:7" x14ac:dyDescent="0.25">
      <c r="A1355">
        <v>1</v>
      </c>
      <c r="B1355" t="s">
        <v>847</v>
      </c>
      <c r="C1355">
        <v>42</v>
      </c>
      <c r="D1355" t="str">
        <f>VLOOKUP(A1355,npiportfolio!$A$1:$B$100,2,FALSE)</f>
        <v>no Interventions</v>
      </c>
      <c r="E1355" s="7">
        <f ca="1">VLOOKUP($A1355,npiportfolio!$A$1:$I$100,4,FALSE)*RAND()*10</f>
        <v>0</v>
      </c>
      <c r="F1355" s="7">
        <f ca="1">VLOOKUP($A1355,npiportfolio!$A$1:$I$100,4,FALSE)*RAND()*10</f>
        <v>0</v>
      </c>
      <c r="G1355" s="7">
        <f ca="1">VLOOKUP($A1355,npiportfolio!$A$1:$I$100,4,FALSE)*RAND()*10</f>
        <v>0</v>
      </c>
    </row>
    <row r="1356" spans="1:7" x14ac:dyDescent="0.25">
      <c r="A1356">
        <v>2</v>
      </c>
      <c r="B1356" t="s">
        <v>847</v>
      </c>
      <c r="C1356">
        <v>42</v>
      </c>
      <c r="D1356" t="str">
        <f>VLOOKUP(A1356,npiportfolio!$A$1:$B$100,2,FALSE)</f>
        <v>schools closing</v>
      </c>
      <c r="E1356" s="7">
        <f ca="1">VLOOKUP($A1356,npiportfolio!$A$1:$I$100,4,FALSE)*RAND()*10</f>
        <v>5.771900028997953</v>
      </c>
      <c r="F1356" s="7">
        <f ca="1">VLOOKUP($A1356,npiportfolio!$A$1:$I$100,4,FALSE)*RAND()*10</f>
        <v>0.94195885440143901</v>
      </c>
      <c r="G1356" s="7">
        <f ca="1">VLOOKUP($A1356,npiportfolio!$A$1:$I$100,4,FALSE)*RAND()*10</f>
        <v>0.54121613291446158</v>
      </c>
    </row>
    <row r="1357" spans="1:7" x14ac:dyDescent="0.25">
      <c r="A1357">
        <v>3</v>
      </c>
      <c r="B1357" t="s">
        <v>847</v>
      </c>
      <c r="C1357">
        <v>42</v>
      </c>
      <c r="D1357" t="str">
        <f>VLOOKUP(A1357,npiportfolio!$A$1:$B$100,2,FALSE)</f>
        <v>schools, bar/restaurants closed</v>
      </c>
      <c r="E1357" s="7">
        <f ca="1">VLOOKUP($A1357,npiportfolio!$A$1:$I$100,4,FALSE)*RAND()*10</f>
        <v>0.37204952941812586</v>
      </c>
      <c r="F1357" s="7">
        <f ca="1">VLOOKUP($A1357,npiportfolio!$A$1:$I$100,4,FALSE)*RAND()*10</f>
        <v>12.844827965580878</v>
      </c>
      <c r="G1357" s="7">
        <f ca="1">VLOOKUP($A1357,npiportfolio!$A$1:$I$100,4,FALSE)*RAND()*10</f>
        <v>16.166903549643486</v>
      </c>
    </row>
    <row r="1358" spans="1:7" x14ac:dyDescent="0.25">
      <c r="A1358">
        <v>4</v>
      </c>
      <c r="B1358" t="s">
        <v>847</v>
      </c>
      <c r="C1358">
        <v>42</v>
      </c>
      <c r="D1358" t="str">
        <f>VLOOKUP(A1358,npiportfolio!$A$1:$B$100,2,FALSE)</f>
        <v>schools, bar/restaurants, non essential businesses closed</v>
      </c>
      <c r="E1358" s="7">
        <f ca="1">VLOOKUP($A1358,npiportfolio!$A$1:$I$100,4,FALSE)*RAND()*10</f>
        <v>2.4174550487047242</v>
      </c>
      <c r="F1358" s="7">
        <f ca="1">VLOOKUP($A1358,npiportfolio!$A$1:$I$100,4,FALSE)*RAND()*10</f>
        <v>1.0006220545923761</v>
      </c>
      <c r="G1358" s="7">
        <f ca="1">VLOOKUP($A1358,npiportfolio!$A$1:$I$100,4,FALSE)*RAND()*10</f>
        <v>7.8979320417866727</v>
      </c>
    </row>
    <row r="1359" spans="1:7" x14ac:dyDescent="0.25">
      <c r="A1359">
        <v>5</v>
      </c>
      <c r="B1359" t="s">
        <v>847</v>
      </c>
      <c r="C1359">
        <v>42</v>
      </c>
      <c r="D1359" t="str">
        <f>VLOOKUP(A1359,npiportfolio!$A$1:$B$100,2,FALSE)</f>
        <v>schools, bar/restaurants, non essential businesses closed, quarantine for most vulnerable</v>
      </c>
      <c r="E1359" s="7">
        <f ca="1">VLOOKUP($A1359,npiportfolio!$A$1:$I$100,4,FALSE)*RAND()*10</f>
        <v>5.8775905001765549</v>
      </c>
      <c r="F1359" s="7">
        <f ca="1">VLOOKUP($A1359,npiportfolio!$A$1:$I$100,4,FALSE)*RAND()*10</f>
        <v>28.345811096470051</v>
      </c>
      <c r="G1359" s="7">
        <f ca="1">VLOOKUP($A1359,npiportfolio!$A$1:$I$100,4,FALSE)*RAND()*10</f>
        <v>17.441443549509778</v>
      </c>
    </row>
    <row r="1360" spans="1:7" x14ac:dyDescent="0.25">
      <c r="A1360">
        <v>6</v>
      </c>
      <c r="B1360" t="s">
        <v>847</v>
      </c>
      <c r="C1360">
        <v>42</v>
      </c>
      <c r="D1360" t="str">
        <f>VLOOKUP(A1360,npiportfolio!$A$1:$B$100,2,FALSE)</f>
        <v>schools, bar/restaurants, non essential businesses closed, quarantine for all</v>
      </c>
      <c r="E1360" s="7">
        <f ca="1">VLOOKUP($A1360,npiportfolio!$A$1:$I$100,4,FALSE)*RAND()*10</f>
        <v>20.847559119219945</v>
      </c>
      <c r="F1360" s="7">
        <f ca="1">VLOOKUP($A1360,npiportfolio!$A$1:$I$100,4,FALSE)*RAND()*10</f>
        <v>27.798668067833759</v>
      </c>
      <c r="G1360" s="7">
        <f ca="1">VLOOKUP($A1360,npiportfolio!$A$1:$I$100,4,FALSE)*RAND()*10</f>
        <v>30.381610628373551</v>
      </c>
    </row>
    <row r="1361" spans="1:7" x14ac:dyDescent="0.25">
      <c r="A1361">
        <v>7</v>
      </c>
      <c r="B1361" t="s">
        <v>847</v>
      </c>
      <c r="C1361">
        <v>42</v>
      </c>
      <c r="D1361" t="str">
        <f>VLOOKUP(A1361,npiportfolio!$A$1:$B$100,2,FALSE)</f>
        <v>new normal after schools closing</v>
      </c>
      <c r="E1361" s="7">
        <f ca="1">VLOOKUP($A1361,npiportfolio!$A$1:$I$100,4,FALSE)*RAND()*10</f>
        <v>9.2305507289390505</v>
      </c>
      <c r="F1361" s="7">
        <f ca="1">VLOOKUP($A1361,npiportfolio!$A$1:$I$100,4,FALSE)*RAND()*10</f>
        <v>3.3495625919745855</v>
      </c>
      <c r="G1361" s="7">
        <f ca="1">VLOOKUP($A1361,npiportfolio!$A$1:$I$100,4,FALSE)*RAND()*10</f>
        <v>1.4418002804827368</v>
      </c>
    </row>
    <row r="1362" spans="1:7" x14ac:dyDescent="0.25">
      <c r="A1362">
        <v>8</v>
      </c>
      <c r="B1362" t="s">
        <v>847</v>
      </c>
      <c r="C1362">
        <v>42</v>
      </c>
      <c r="D1362" t="str">
        <f>VLOOKUP(A1362,npiportfolio!$A$1:$B$100,2,FALSE)</f>
        <v>new normal after schools, bar/restaurants closed</v>
      </c>
      <c r="E1362" s="7">
        <f ca="1">VLOOKUP($A1362,npiportfolio!$A$1:$I$100,4,FALSE)*RAND()*10</f>
        <v>4.2191889679238574</v>
      </c>
      <c r="F1362" s="7">
        <f ca="1">VLOOKUP($A1362,npiportfolio!$A$1:$I$100,4,FALSE)*RAND()*10</f>
        <v>16.542209267114522</v>
      </c>
      <c r="G1362" s="7">
        <f ca="1">VLOOKUP($A1362,npiportfolio!$A$1:$I$100,4,FALSE)*RAND()*10</f>
        <v>13.59470108199168</v>
      </c>
    </row>
    <row r="1363" spans="1:7" x14ac:dyDescent="0.25">
      <c r="A1363">
        <v>9</v>
      </c>
      <c r="B1363" t="s">
        <v>847</v>
      </c>
      <c r="C1363">
        <v>42</v>
      </c>
      <c r="D1363" t="str">
        <f>VLOOKUP(A1363,npiportfolio!$A$1:$B$100,2,FALSE)</f>
        <v>new normal after schools, bar/restaurants, non essential businesses closed</v>
      </c>
      <c r="E1363" s="7">
        <f ca="1">VLOOKUP($A1363,npiportfolio!$A$1:$I$100,4,FALSE)*RAND()*10</f>
        <v>3.6707992937602807</v>
      </c>
      <c r="F1363" s="7">
        <f ca="1">VLOOKUP($A1363,npiportfolio!$A$1:$I$100,4,FALSE)*RAND()*10</f>
        <v>26.60509653806244</v>
      </c>
      <c r="G1363" s="7">
        <f ca="1">VLOOKUP($A1363,npiportfolio!$A$1:$I$100,4,FALSE)*RAND()*10</f>
        <v>28.250784053202498</v>
      </c>
    </row>
    <row r="1364" spans="1:7" x14ac:dyDescent="0.25">
      <c r="A1364">
        <v>10</v>
      </c>
      <c r="B1364" t="s">
        <v>847</v>
      </c>
      <c r="C1364">
        <v>42</v>
      </c>
      <c r="D1364" t="str">
        <f>VLOOKUP(A1364,npiportfolio!$A$1:$B$100,2,FALSE)</f>
        <v>new normal after schools, bar/restaurants, non essential businesses closed, quarantine for most vulnerable</v>
      </c>
      <c r="E1364" s="7">
        <f ca="1">VLOOKUP($A1364,npiportfolio!$A$1:$I$100,4,FALSE)*RAND()*10</f>
        <v>36.014579198807326</v>
      </c>
      <c r="F1364" s="7">
        <f ca="1">VLOOKUP($A1364,npiportfolio!$A$1:$I$100,4,FALSE)*RAND()*10</f>
        <v>20.790296687600254</v>
      </c>
      <c r="G1364" s="7">
        <f ca="1">VLOOKUP($A1364,npiportfolio!$A$1:$I$100,4,FALSE)*RAND()*10</f>
        <v>26.919268707190923</v>
      </c>
    </row>
    <row r="1365" spans="1:7" x14ac:dyDescent="0.25">
      <c r="A1365">
        <v>11</v>
      </c>
      <c r="B1365" t="s">
        <v>847</v>
      </c>
      <c r="C1365">
        <v>42</v>
      </c>
      <c r="D1365" t="str">
        <f>VLOOKUP(A1365,npiportfolio!$A$1:$B$100,2,FALSE)</f>
        <v>new normal after schools, bar/restaurants, non essential businesses closed, quarantine for all</v>
      </c>
      <c r="E1365" s="7">
        <f ca="1">VLOOKUP($A1365,npiportfolio!$A$1:$I$100,4,FALSE)*RAND()*10</f>
        <v>34.373867895183835</v>
      </c>
      <c r="F1365" s="7">
        <f ca="1">VLOOKUP($A1365,npiportfolio!$A$1:$I$100,4,FALSE)*RAND()*10</f>
        <v>3.8693957795415734</v>
      </c>
      <c r="G1365" s="7">
        <f ca="1">VLOOKUP($A1365,npiportfolio!$A$1:$I$100,4,FALSE)*RAND()*10</f>
        <v>46.982913742611956</v>
      </c>
    </row>
    <row r="1366" spans="1:7" x14ac:dyDescent="0.25">
      <c r="A1366">
        <v>1</v>
      </c>
      <c r="B1366" t="s">
        <v>848</v>
      </c>
      <c r="C1366">
        <v>42</v>
      </c>
      <c r="D1366" t="str">
        <f>VLOOKUP(A1366,npiportfolio!$A$1:$B$100,2,FALSE)</f>
        <v>no Interventions</v>
      </c>
      <c r="E1366" s="7">
        <f ca="1">VLOOKUP($A1366,npiportfolio!$A$1:$I$100,4,FALSE)*RAND()*10</f>
        <v>0</v>
      </c>
      <c r="F1366" s="7">
        <f ca="1">VLOOKUP($A1366,npiportfolio!$A$1:$I$100,4,FALSE)*RAND()*10</f>
        <v>0</v>
      </c>
      <c r="G1366" s="7">
        <f ca="1">VLOOKUP($A1366,npiportfolio!$A$1:$I$100,4,FALSE)*RAND()*10</f>
        <v>0</v>
      </c>
    </row>
    <row r="1367" spans="1:7" x14ac:dyDescent="0.25">
      <c r="A1367">
        <v>2</v>
      </c>
      <c r="B1367" t="s">
        <v>848</v>
      </c>
      <c r="C1367">
        <v>42</v>
      </c>
      <c r="D1367" t="str">
        <f>VLOOKUP(A1367,npiportfolio!$A$1:$B$100,2,FALSE)</f>
        <v>schools closing</v>
      </c>
      <c r="E1367" s="7">
        <f ca="1">VLOOKUP($A1367,npiportfolio!$A$1:$I$100,4,FALSE)*RAND()*10</f>
        <v>1.1349552267104224</v>
      </c>
      <c r="F1367" s="7">
        <f ca="1">VLOOKUP($A1367,npiportfolio!$A$1:$I$100,4,FALSE)*RAND()*10</f>
        <v>7.3171812651995181</v>
      </c>
      <c r="G1367" s="7">
        <f ca="1">VLOOKUP($A1367,npiportfolio!$A$1:$I$100,4,FALSE)*RAND()*10</f>
        <v>3.7323371103996097</v>
      </c>
    </row>
    <row r="1368" spans="1:7" x14ac:dyDescent="0.25">
      <c r="A1368">
        <v>3</v>
      </c>
      <c r="B1368" t="s">
        <v>848</v>
      </c>
      <c r="C1368">
        <v>42</v>
      </c>
      <c r="D1368" t="str">
        <f>VLOOKUP(A1368,npiportfolio!$A$1:$B$100,2,FALSE)</f>
        <v>schools, bar/restaurants closed</v>
      </c>
      <c r="E1368" s="7">
        <f ca="1">VLOOKUP($A1368,npiportfolio!$A$1:$I$100,4,FALSE)*RAND()*10</f>
        <v>5.1534118220523562</v>
      </c>
      <c r="F1368" s="7">
        <f ca="1">VLOOKUP($A1368,npiportfolio!$A$1:$I$100,4,FALSE)*RAND()*10</f>
        <v>15.607499477802662</v>
      </c>
      <c r="G1368" s="7">
        <f ca="1">VLOOKUP($A1368,npiportfolio!$A$1:$I$100,4,FALSE)*RAND()*10</f>
        <v>11.405431348007934</v>
      </c>
    </row>
    <row r="1369" spans="1:7" x14ac:dyDescent="0.25">
      <c r="A1369">
        <v>4</v>
      </c>
      <c r="B1369" t="s">
        <v>848</v>
      </c>
      <c r="C1369">
        <v>42</v>
      </c>
      <c r="D1369" t="str">
        <f>VLOOKUP(A1369,npiportfolio!$A$1:$B$100,2,FALSE)</f>
        <v>schools, bar/restaurants, non essential businesses closed</v>
      </c>
      <c r="E1369" s="7">
        <f ca="1">VLOOKUP($A1369,npiportfolio!$A$1:$I$100,4,FALSE)*RAND()*10</f>
        <v>3.9000798244199508</v>
      </c>
      <c r="F1369" s="7">
        <f ca="1">VLOOKUP($A1369,npiportfolio!$A$1:$I$100,4,FALSE)*RAND()*10</f>
        <v>6.7562709547306179</v>
      </c>
      <c r="G1369" s="7">
        <f ca="1">VLOOKUP($A1369,npiportfolio!$A$1:$I$100,4,FALSE)*RAND()*10</f>
        <v>3.3355445958282259</v>
      </c>
    </row>
    <row r="1370" spans="1:7" x14ac:dyDescent="0.25">
      <c r="A1370">
        <v>5</v>
      </c>
      <c r="B1370" t="s">
        <v>848</v>
      </c>
      <c r="C1370">
        <v>42</v>
      </c>
      <c r="D1370" t="str">
        <f>VLOOKUP(A1370,npiportfolio!$A$1:$B$100,2,FALSE)</f>
        <v>schools, bar/restaurants, non essential businesses closed, quarantine for most vulnerable</v>
      </c>
      <c r="E1370" s="7">
        <f ca="1">VLOOKUP($A1370,npiportfolio!$A$1:$I$100,4,FALSE)*RAND()*10</f>
        <v>5.6346061586555107</v>
      </c>
      <c r="F1370" s="7">
        <f ca="1">VLOOKUP($A1370,npiportfolio!$A$1:$I$100,4,FALSE)*RAND()*10</f>
        <v>7.0432868772525925</v>
      </c>
      <c r="G1370" s="7">
        <f ca="1">VLOOKUP($A1370,npiportfolio!$A$1:$I$100,4,FALSE)*RAND()*10</f>
        <v>1.6539892239266019</v>
      </c>
    </row>
    <row r="1371" spans="1:7" x14ac:dyDescent="0.25">
      <c r="A1371">
        <v>6</v>
      </c>
      <c r="B1371" t="s">
        <v>848</v>
      </c>
      <c r="C1371">
        <v>42</v>
      </c>
      <c r="D1371" t="str">
        <f>VLOOKUP(A1371,npiportfolio!$A$1:$B$100,2,FALSE)</f>
        <v>schools, bar/restaurants, non essential businesses closed, quarantine for all</v>
      </c>
      <c r="E1371" s="7">
        <f ca="1">VLOOKUP($A1371,npiportfolio!$A$1:$I$100,4,FALSE)*RAND()*10</f>
        <v>0.21436617089858889</v>
      </c>
      <c r="F1371" s="7">
        <f ca="1">VLOOKUP($A1371,npiportfolio!$A$1:$I$100,4,FALSE)*RAND()*10</f>
        <v>20.741775821261584</v>
      </c>
      <c r="G1371" s="7">
        <f ca="1">VLOOKUP($A1371,npiportfolio!$A$1:$I$100,4,FALSE)*RAND()*10</f>
        <v>18.462769755479425</v>
      </c>
    </row>
    <row r="1372" spans="1:7" x14ac:dyDescent="0.25">
      <c r="A1372">
        <v>7</v>
      </c>
      <c r="B1372" t="s">
        <v>848</v>
      </c>
      <c r="C1372">
        <v>42</v>
      </c>
      <c r="D1372" t="str">
        <f>VLOOKUP(A1372,npiportfolio!$A$1:$B$100,2,FALSE)</f>
        <v>new normal after schools closing</v>
      </c>
      <c r="E1372" s="7">
        <f ca="1">VLOOKUP($A1372,npiportfolio!$A$1:$I$100,4,FALSE)*RAND()*10</f>
        <v>9.0793158263562095</v>
      </c>
      <c r="F1372" s="7">
        <f ca="1">VLOOKUP($A1372,npiportfolio!$A$1:$I$100,4,FALSE)*RAND()*10</f>
        <v>5.2083479766494198</v>
      </c>
      <c r="G1372" s="7">
        <f ca="1">VLOOKUP($A1372,npiportfolio!$A$1:$I$100,4,FALSE)*RAND()*10</f>
        <v>3.685490349577818</v>
      </c>
    </row>
    <row r="1373" spans="1:7" x14ac:dyDescent="0.25">
      <c r="A1373">
        <v>8</v>
      </c>
      <c r="B1373" t="s">
        <v>848</v>
      </c>
      <c r="C1373">
        <v>42</v>
      </c>
      <c r="D1373" t="str">
        <f>VLOOKUP(A1373,npiportfolio!$A$1:$B$100,2,FALSE)</f>
        <v>new normal after schools, bar/restaurants closed</v>
      </c>
      <c r="E1373" s="7">
        <f ca="1">VLOOKUP($A1373,npiportfolio!$A$1:$I$100,4,FALSE)*RAND()*10</f>
        <v>2.2642710991467574</v>
      </c>
      <c r="F1373" s="7">
        <f ca="1">VLOOKUP($A1373,npiportfolio!$A$1:$I$100,4,FALSE)*RAND()*10</f>
        <v>17.998200025685257</v>
      </c>
      <c r="G1373" s="7">
        <f ca="1">VLOOKUP($A1373,npiportfolio!$A$1:$I$100,4,FALSE)*RAND()*10</f>
        <v>0.13206525082798404</v>
      </c>
    </row>
    <row r="1374" spans="1:7" x14ac:dyDescent="0.25">
      <c r="A1374">
        <v>9</v>
      </c>
      <c r="B1374" t="s">
        <v>848</v>
      </c>
      <c r="C1374">
        <v>42</v>
      </c>
      <c r="D1374" t="str">
        <f>VLOOKUP(A1374,npiportfolio!$A$1:$B$100,2,FALSE)</f>
        <v>new normal after schools, bar/restaurants, non essential businesses closed</v>
      </c>
      <c r="E1374" s="7">
        <f ca="1">VLOOKUP($A1374,npiportfolio!$A$1:$I$100,4,FALSE)*RAND()*10</f>
        <v>9.8215947544244049</v>
      </c>
      <c r="F1374" s="7">
        <f ca="1">VLOOKUP($A1374,npiportfolio!$A$1:$I$100,4,FALSE)*RAND()*10</f>
        <v>28.273526659194168</v>
      </c>
      <c r="G1374" s="7">
        <f ca="1">VLOOKUP($A1374,npiportfolio!$A$1:$I$100,4,FALSE)*RAND()*10</f>
        <v>0.82636892574834309</v>
      </c>
    </row>
    <row r="1375" spans="1:7" x14ac:dyDescent="0.25">
      <c r="A1375">
        <v>10</v>
      </c>
      <c r="B1375" t="s">
        <v>848</v>
      </c>
      <c r="C1375">
        <v>42</v>
      </c>
      <c r="D1375" t="str">
        <f>VLOOKUP(A1375,npiportfolio!$A$1:$B$100,2,FALSE)</f>
        <v>new normal after schools, bar/restaurants, non essential businesses closed, quarantine for most vulnerable</v>
      </c>
      <c r="E1375" s="7">
        <f ca="1">VLOOKUP($A1375,npiportfolio!$A$1:$I$100,4,FALSE)*RAND()*10</f>
        <v>21.870673974657564</v>
      </c>
      <c r="F1375" s="7">
        <f ca="1">VLOOKUP($A1375,npiportfolio!$A$1:$I$100,4,FALSE)*RAND()*10</f>
        <v>3.5945893154192987</v>
      </c>
      <c r="G1375" s="7">
        <f ca="1">VLOOKUP($A1375,npiportfolio!$A$1:$I$100,4,FALSE)*RAND()*10</f>
        <v>4.5940433074441245</v>
      </c>
    </row>
    <row r="1376" spans="1:7" x14ac:dyDescent="0.25">
      <c r="A1376">
        <v>11</v>
      </c>
      <c r="B1376" t="s">
        <v>848</v>
      </c>
      <c r="C1376">
        <v>42</v>
      </c>
      <c r="D1376" t="str">
        <f>VLOOKUP(A1376,npiportfolio!$A$1:$B$100,2,FALSE)</f>
        <v>new normal after schools, bar/restaurants, non essential businesses closed, quarantine for all</v>
      </c>
      <c r="E1376" s="7">
        <f ca="1">VLOOKUP($A1376,npiportfolio!$A$1:$I$100,4,FALSE)*RAND()*10</f>
        <v>39.957295734398208</v>
      </c>
      <c r="F1376" s="7">
        <f ca="1">VLOOKUP($A1376,npiportfolio!$A$1:$I$100,4,FALSE)*RAND()*10</f>
        <v>36.615309714036265</v>
      </c>
      <c r="G1376" s="7">
        <f ca="1">VLOOKUP($A1376,npiportfolio!$A$1:$I$100,4,FALSE)*RAND()*10</f>
        <v>47.109208731559598</v>
      </c>
    </row>
    <row r="1377" spans="1:7" x14ac:dyDescent="0.25">
      <c r="A1377">
        <v>1</v>
      </c>
      <c r="B1377" t="s">
        <v>849</v>
      </c>
      <c r="C1377">
        <v>42</v>
      </c>
      <c r="D1377" t="str">
        <f>VLOOKUP(A1377,npiportfolio!$A$1:$B$100,2,FALSE)</f>
        <v>no Interventions</v>
      </c>
      <c r="E1377" s="7">
        <f ca="1">VLOOKUP($A1377,npiportfolio!$A$1:$I$100,4,FALSE)*RAND()*10</f>
        <v>0</v>
      </c>
      <c r="F1377" s="7">
        <f ca="1">VLOOKUP($A1377,npiportfolio!$A$1:$I$100,4,FALSE)*RAND()*10</f>
        <v>0</v>
      </c>
      <c r="G1377" s="7">
        <f ca="1">VLOOKUP($A1377,npiportfolio!$A$1:$I$100,4,FALSE)*RAND()*10</f>
        <v>0</v>
      </c>
    </row>
    <row r="1378" spans="1:7" x14ac:dyDescent="0.25">
      <c r="A1378">
        <v>2</v>
      </c>
      <c r="B1378" t="s">
        <v>849</v>
      </c>
      <c r="C1378">
        <v>42</v>
      </c>
      <c r="D1378" t="str">
        <f>VLOOKUP(A1378,npiportfolio!$A$1:$B$100,2,FALSE)</f>
        <v>schools closing</v>
      </c>
      <c r="E1378" s="7">
        <f ca="1">VLOOKUP($A1378,npiportfolio!$A$1:$I$100,4,FALSE)*RAND()*10</f>
        <v>6.9097500297542975</v>
      </c>
      <c r="F1378" s="7">
        <f ca="1">VLOOKUP($A1378,npiportfolio!$A$1:$I$100,4,FALSE)*RAND()*10</f>
        <v>6.6330839810316453</v>
      </c>
      <c r="G1378" s="7">
        <f ca="1">VLOOKUP($A1378,npiportfolio!$A$1:$I$100,4,FALSE)*RAND()*10</f>
        <v>8.0055362781079094</v>
      </c>
    </row>
    <row r="1379" spans="1:7" x14ac:dyDescent="0.25">
      <c r="A1379">
        <v>3</v>
      </c>
      <c r="B1379" t="s">
        <v>849</v>
      </c>
      <c r="C1379">
        <v>42</v>
      </c>
      <c r="D1379" t="str">
        <f>VLOOKUP(A1379,npiportfolio!$A$1:$B$100,2,FALSE)</f>
        <v>schools, bar/restaurants closed</v>
      </c>
      <c r="E1379" s="7">
        <f ca="1">VLOOKUP($A1379,npiportfolio!$A$1:$I$100,4,FALSE)*RAND()*10</f>
        <v>13.597724466798439</v>
      </c>
      <c r="F1379" s="7">
        <f ca="1">VLOOKUP($A1379,npiportfolio!$A$1:$I$100,4,FALSE)*RAND()*10</f>
        <v>10.40968555748619</v>
      </c>
      <c r="G1379" s="7">
        <f ca="1">VLOOKUP($A1379,npiportfolio!$A$1:$I$100,4,FALSE)*RAND()*10</f>
        <v>7.2131630867179242</v>
      </c>
    </row>
    <row r="1380" spans="1:7" x14ac:dyDescent="0.25">
      <c r="A1380">
        <v>4</v>
      </c>
      <c r="B1380" t="s">
        <v>849</v>
      </c>
      <c r="C1380">
        <v>42</v>
      </c>
      <c r="D1380" t="str">
        <f>VLOOKUP(A1380,npiportfolio!$A$1:$B$100,2,FALSE)</f>
        <v>schools, bar/restaurants, non essential businesses closed</v>
      </c>
      <c r="E1380" s="7">
        <f ca="1">VLOOKUP($A1380,npiportfolio!$A$1:$I$100,4,FALSE)*RAND()*10</f>
        <v>13.784900822235269</v>
      </c>
      <c r="F1380" s="7">
        <f ca="1">VLOOKUP($A1380,npiportfolio!$A$1:$I$100,4,FALSE)*RAND()*10</f>
        <v>15.242544462694056</v>
      </c>
      <c r="G1380" s="7">
        <f ca="1">VLOOKUP($A1380,npiportfolio!$A$1:$I$100,4,FALSE)*RAND()*10</f>
        <v>4.8112497352997092</v>
      </c>
    </row>
    <row r="1381" spans="1:7" x14ac:dyDescent="0.25">
      <c r="A1381">
        <v>5</v>
      </c>
      <c r="B1381" t="s">
        <v>849</v>
      </c>
      <c r="C1381">
        <v>42</v>
      </c>
      <c r="D1381" t="str">
        <f>VLOOKUP(A1381,npiportfolio!$A$1:$B$100,2,FALSE)</f>
        <v>schools, bar/restaurants, non essential businesses closed, quarantine for most vulnerable</v>
      </c>
      <c r="E1381" s="7">
        <f ca="1">VLOOKUP($A1381,npiportfolio!$A$1:$I$100,4,FALSE)*RAND()*10</f>
        <v>19.121489077923979</v>
      </c>
      <c r="F1381" s="7">
        <f ca="1">VLOOKUP($A1381,npiportfolio!$A$1:$I$100,4,FALSE)*RAND()*10</f>
        <v>7.5672265114366954</v>
      </c>
      <c r="G1381" s="7">
        <f ca="1">VLOOKUP($A1381,npiportfolio!$A$1:$I$100,4,FALSE)*RAND()*10</f>
        <v>7.0352282616314588</v>
      </c>
    </row>
    <row r="1382" spans="1:7" x14ac:dyDescent="0.25">
      <c r="A1382">
        <v>6</v>
      </c>
      <c r="B1382" t="s">
        <v>849</v>
      </c>
      <c r="C1382">
        <v>42</v>
      </c>
      <c r="D1382" t="str">
        <f>VLOOKUP(A1382,npiportfolio!$A$1:$B$100,2,FALSE)</f>
        <v>schools, bar/restaurants, non essential businesses closed, quarantine for all</v>
      </c>
      <c r="E1382" s="7">
        <f ca="1">VLOOKUP($A1382,npiportfolio!$A$1:$I$100,4,FALSE)*RAND()*10</f>
        <v>28.681839929470321</v>
      </c>
      <c r="F1382" s="7">
        <f ca="1">VLOOKUP($A1382,npiportfolio!$A$1:$I$100,4,FALSE)*RAND()*10</f>
        <v>19.761203083591795</v>
      </c>
      <c r="G1382" s="7">
        <f ca="1">VLOOKUP($A1382,npiportfolio!$A$1:$I$100,4,FALSE)*RAND()*10</f>
        <v>31.424379699727815</v>
      </c>
    </row>
    <row r="1383" spans="1:7" x14ac:dyDescent="0.25">
      <c r="A1383">
        <v>7</v>
      </c>
      <c r="B1383" t="s">
        <v>849</v>
      </c>
      <c r="C1383">
        <v>42</v>
      </c>
      <c r="D1383" t="str">
        <f>VLOOKUP(A1383,npiportfolio!$A$1:$B$100,2,FALSE)</f>
        <v>new normal after schools closing</v>
      </c>
      <c r="E1383" s="7">
        <f ca="1">VLOOKUP($A1383,npiportfolio!$A$1:$I$100,4,FALSE)*RAND()*10</f>
        <v>2.5599372491247738</v>
      </c>
      <c r="F1383" s="7">
        <f ca="1">VLOOKUP($A1383,npiportfolio!$A$1:$I$100,4,FALSE)*RAND()*10</f>
        <v>6.2889189204951368</v>
      </c>
      <c r="G1383" s="7">
        <f ca="1">VLOOKUP($A1383,npiportfolio!$A$1:$I$100,4,FALSE)*RAND()*10</f>
        <v>4.1276322382239039</v>
      </c>
    </row>
    <row r="1384" spans="1:7" x14ac:dyDescent="0.25">
      <c r="A1384">
        <v>8</v>
      </c>
      <c r="B1384" t="s">
        <v>849</v>
      </c>
      <c r="C1384">
        <v>42</v>
      </c>
      <c r="D1384" t="str">
        <f>VLOOKUP(A1384,npiportfolio!$A$1:$B$100,2,FALSE)</f>
        <v>new normal after schools, bar/restaurants closed</v>
      </c>
      <c r="E1384" s="7">
        <f ca="1">VLOOKUP($A1384,npiportfolio!$A$1:$I$100,4,FALSE)*RAND()*10</f>
        <v>14.876432559592994</v>
      </c>
      <c r="F1384" s="7">
        <f ca="1">VLOOKUP($A1384,npiportfolio!$A$1:$I$100,4,FALSE)*RAND()*10</f>
        <v>3.9916051309576961</v>
      </c>
      <c r="G1384" s="7">
        <f ca="1">VLOOKUP($A1384,npiportfolio!$A$1:$I$100,4,FALSE)*RAND()*10</f>
        <v>4.4855491491229449</v>
      </c>
    </row>
    <row r="1385" spans="1:7" x14ac:dyDescent="0.25">
      <c r="A1385">
        <v>9</v>
      </c>
      <c r="B1385" t="s">
        <v>849</v>
      </c>
      <c r="C1385">
        <v>42</v>
      </c>
      <c r="D1385" t="str">
        <f>VLOOKUP(A1385,npiportfolio!$A$1:$B$100,2,FALSE)</f>
        <v>new normal after schools, bar/restaurants, non essential businesses closed</v>
      </c>
      <c r="E1385" s="7">
        <f ca="1">VLOOKUP($A1385,npiportfolio!$A$1:$I$100,4,FALSE)*RAND()*10</f>
        <v>12.736216449345177</v>
      </c>
      <c r="F1385" s="7">
        <f ca="1">VLOOKUP($A1385,npiportfolio!$A$1:$I$100,4,FALSE)*RAND()*10</f>
        <v>24.921761926314055</v>
      </c>
      <c r="G1385" s="7">
        <f ca="1">VLOOKUP($A1385,npiportfolio!$A$1:$I$100,4,FALSE)*RAND()*10</f>
        <v>12.037650453851342</v>
      </c>
    </row>
    <row r="1386" spans="1:7" x14ac:dyDescent="0.25">
      <c r="A1386">
        <v>10</v>
      </c>
      <c r="B1386" t="s">
        <v>849</v>
      </c>
      <c r="C1386">
        <v>42</v>
      </c>
      <c r="D1386" t="str">
        <f>VLOOKUP(A1386,npiportfolio!$A$1:$B$100,2,FALSE)</f>
        <v>new normal after schools, bar/restaurants, non essential businesses closed, quarantine for most vulnerable</v>
      </c>
      <c r="E1386" s="7">
        <f ca="1">VLOOKUP($A1386,npiportfolio!$A$1:$I$100,4,FALSE)*RAND()*10</f>
        <v>19.755941054226859</v>
      </c>
      <c r="F1386" s="7">
        <f ca="1">VLOOKUP($A1386,npiportfolio!$A$1:$I$100,4,FALSE)*RAND()*10</f>
        <v>6.0542122546385313</v>
      </c>
      <c r="G1386" s="7">
        <f ca="1">VLOOKUP($A1386,npiportfolio!$A$1:$I$100,4,FALSE)*RAND()*10</f>
        <v>14.678203048782144</v>
      </c>
    </row>
    <row r="1387" spans="1:7" x14ac:dyDescent="0.25">
      <c r="A1387">
        <v>11</v>
      </c>
      <c r="B1387" t="s">
        <v>849</v>
      </c>
      <c r="C1387">
        <v>42</v>
      </c>
      <c r="D1387" t="str">
        <f>VLOOKUP(A1387,npiportfolio!$A$1:$B$100,2,FALSE)</f>
        <v>new normal after schools, bar/restaurants, non essential businesses closed, quarantine for all</v>
      </c>
      <c r="E1387" s="7">
        <f ca="1">VLOOKUP($A1387,npiportfolio!$A$1:$I$100,4,FALSE)*RAND()*10</f>
        <v>19.380345725063801</v>
      </c>
      <c r="F1387" s="7">
        <f ca="1">VLOOKUP($A1387,npiportfolio!$A$1:$I$100,4,FALSE)*RAND()*10</f>
        <v>14.051560223784669</v>
      </c>
      <c r="G1387" s="7">
        <f ca="1">VLOOKUP($A1387,npiportfolio!$A$1:$I$100,4,FALSE)*RAND()*10</f>
        <v>23.627274426331056</v>
      </c>
    </row>
    <row r="1388" spans="1:7" x14ac:dyDescent="0.25">
      <c r="A1388">
        <v>1</v>
      </c>
      <c r="B1388" t="s">
        <v>847</v>
      </c>
      <c r="C1388">
        <v>43</v>
      </c>
      <c r="D1388" t="str">
        <f>VLOOKUP(A1388,npiportfolio!$A$1:$B$100,2,FALSE)</f>
        <v>no Interventions</v>
      </c>
      <c r="E1388" s="7">
        <f ca="1">VLOOKUP($A1388,npiportfolio!$A$1:$I$100,4,FALSE)*RAND()*10</f>
        <v>0</v>
      </c>
      <c r="F1388" s="7">
        <f ca="1">VLOOKUP($A1388,npiportfolio!$A$1:$I$100,4,FALSE)*RAND()*10</f>
        <v>0</v>
      </c>
      <c r="G1388" s="7">
        <f ca="1">VLOOKUP($A1388,npiportfolio!$A$1:$I$100,4,FALSE)*RAND()*10</f>
        <v>0</v>
      </c>
    </row>
    <row r="1389" spans="1:7" x14ac:dyDescent="0.25">
      <c r="A1389">
        <v>2</v>
      </c>
      <c r="B1389" t="s">
        <v>847</v>
      </c>
      <c r="C1389">
        <v>43</v>
      </c>
      <c r="D1389" t="str">
        <f>VLOOKUP(A1389,npiportfolio!$A$1:$B$100,2,FALSE)</f>
        <v>schools closing</v>
      </c>
      <c r="E1389" s="7">
        <f ca="1">VLOOKUP($A1389,npiportfolio!$A$1:$I$100,4,FALSE)*RAND()*10</f>
        <v>9.0885654756960825</v>
      </c>
      <c r="F1389" s="7">
        <f ca="1">VLOOKUP($A1389,npiportfolio!$A$1:$I$100,4,FALSE)*RAND()*10</f>
        <v>6.7856138167164293</v>
      </c>
      <c r="G1389" s="7">
        <f ca="1">VLOOKUP($A1389,npiportfolio!$A$1:$I$100,4,FALSE)*RAND()*10</f>
        <v>3.6690483609879831</v>
      </c>
    </row>
    <row r="1390" spans="1:7" x14ac:dyDescent="0.25">
      <c r="A1390">
        <v>3</v>
      </c>
      <c r="B1390" t="s">
        <v>847</v>
      </c>
      <c r="C1390">
        <v>43</v>
      </c>
      <c r="D1390" t="str">
        <f>VLOOKUP(A1390,npiportfolio!$A$1:$B$100,2,FALSE)</f>
        <v>schools, bar/restaurants closed</v>
      </c>
      <c r="E1390" s="7">
        <f ca="1">VLOOKUP($A1390,npiportfolio!$A$1:$I$100,4,FALSE)*RAND()*10</f>
        <v>4.5475684328883537</v>
      </c>
      <c r="F1390" s="7">
        <f ca="1">VLOOKUP($A1390,npiportfolio!$A$1:$I$100,4,FALSE)*RAND()*10</f>
        <v>16.570072160736402</v>
      </c>
      <c r="G1390" s="7">
        <f ca="1">VLOOKUP($A1390,npiportfolio!$A$1:$I$100,4,FALSE)*RAND()*10</f>
        <v>17.81112498179381</v>
      </c>
    </row>
    <row r="1391" spans="1:7" x14ac:dyDescent="0.25">
      <c r="A1391">
        <v>4</v>
      </c>
      <c r="B1391" t="s">
        <v>847</v>
      </c>
      <c r="C1391">
        <v>43</v>
      </c>
      <c r="D1391" t="str">
        <f>VLOOKUP(A1391,npiportfolio!$A$1:$B$100,2,FALSE)</f>
        <v>schools, bar/restaurants, non essential businesses closed</v>
      </c>
      <c r="E1391" s="7">
        <f ca="1">VLOOKUP($A1391,npiportfolio!$A$1:$I$100,4,FALSE)*RAND()*10</f>
        <v>7.9941126555217839</v>
      </c>
      <c r="F1391" s="7">
        <f ca="1">VLOOKUP($A1391,npiportfolio!$A$1:$I$100,4,FALSE)*RAND()*10</f>
        <v>11.091542709445454</v>
      </c>
      <c r="G1391" s="7">
        <f ca="1">VLOOKUP($A1391,npiportfolio!$A$1:$I$100,4,FALSE)*RAND()*10</f>
        <v>10.546944925898259</v>
      </c>
    </row>
    <row r="1392" spans="1:7" x14ac:dyDescent="0.25">
      <c r="A1392">
        <v>5</v>
      </c>
      <c r="B1392" t="s">
        <v>847</v>
      </c>
      <c r="C1392">
        <v>43</v>
      </c>
      <c r="D1392" t="str">
        <f>VLOOKUP(A1392,npiportfolio!$A$1:$B$100,2,FALSE)</f>
        <v>schools, bar/restaurants, non essential businesses closed, quarantine for most vulnerable</v>
      </c>
      <c r="E1392" s="7">
        <f ca="1">VLOOKUP($A1392,npiportfolio!$A$1:$I$100,4,FALSE)*RAND()*10</f>
        <v>30.077642156406711</v>
      </c>
      <c r="F1392" s="7">
        <f ca="1">VLOOKUP($A1392,npiportfolio!$A$1:$I$100,4,FALSE)*RAND()*10</f>
        <v>18.291462781075808</v>
      </c>
      <c r="G1392" s="7">
        <f ca="1">VLOOKUP($A1392,npiportfolio!$A$1:$I$100,4,FALSE)*RAND()*10</f>
        <v>26.212044613768906</v>
      </c>
    </row>
    <row r="1393" spans="1:7" x14ac:dyDescent="0.25">
      <c r="A1393">
        <v>6</v>
      </c>
      <c r="B1393" t="s">
        <v>847</v>
      </c>
      <c r="C1393">
        <v>43</v>
      </c>
      <c r="D1393" t="str">
        <f>VLOOKUP(A1393,npiportfolio!$A$1:$B$100,2,FALSE)</f>
        <v>schools, bar/restaurants, non essential businesses closed, quarantine for all</v>
      </c>
      <c r="E1393" s="7">
        <f ca="1">VLOOKUP($A1393,npiportfolio!$A$1:$I$100,4,FALSE)*RAND()*10</f>
        <v>6.9075743231953144</v>
      </c>
      <c r="F1393" s="7">
        <f ca="1">VLOOKUP($A1393,npiportfolio!$A$1:$I$100,4,FALSE)*RAND()*10</f>
        <v>44.625555023276775</v>
      </c>
      <c r="G1393" s="7">
        <f ca="1">VLOOKUP($A1393,npiportfolio!$A$1:$I$100,4,FALSE)*RAND()*10</f>
        <v>46.922492623522402</v>
      </c>
    </row>
    <row r="1394" spans="1:7" x14ac:dyDescent="0.25">
      <c r="A1394">
        <v>7</v>
      </c>
      <c r="B1394" t="s">
        <v>847</v>
      </c>
      <c r="C1394">
        <v>43</v>
      </c>
      <c r="D1394" t="str">
        <f>VLOOKUP(A1394,npiportfolio!$A$1:$B$100,2,FALSE)</f>
        <v>new normal after schools closing</v>
      </c>
      <c r="E1394" s="7">
        <f ca="1">VLOOKUP($A1394,npiportfolio!$A$1:$I$100,4,FALSE)*RAND()*10</f>
        <v>1.8551976065434284</v>
      </c>
      <c r="F1394" s="7">
        <f ca="1">VLOOKUP($A1394,npiportfolio!$A$1:$I$100,4,FALSE)*RAND()*10</f>
        <v>8.8867281855163753</v>
      </c>
      <c r="G1394" s="7">
        <f ca="1">VLOOKUP($A1394,npiportfolio!$A$1:$I$100,4,FALSE)*RAND()*10</f>
        <v>4.8179607674106695</v>
      </c>
    </row>
    <row r="1395" spans="1:7" x14ac:dyDescent="0.25">
      <c r="A1395">
        <v>8</v>
      </c>
      <c r="B1395" t="s">
        <v>847</v>
      </c>
      <c r="C1395">
        <v>43</v>
      </c>
      <c r="D1395" t="str">
        <f>VLOOKUP(A1395,npiportfolio!$A$1:$B$100,2,FALSE)</f>
        <v>new normal after schools, bar/restaurants closed</v>
      </c>
      <c r="E1395" s="7">
        <f ca="1">VLOOKUP($A1395,npiportfolio!$A$1:$I$100,4,FALSE)*RAND()*10</f>
        <v>9.1686318316828661</v>
      </c>
      <c r="F1395" s="7">
        <f ca="1">VLOOKUP($A1395,npiportfolio!$A$1:$I$100,4,FALSE)*RAND()*10</f>
        <v>15.011056118073176</v>
      </c>
      <c r="G1395" s="7">
        <f ca="1">VLOOKUP($A1395,npiportfolio!$A$1:$I$100,4,FALSE)*RAND()*10</f>
        <v>8.6644331943123127</v>
      </c>
    </row>
    <row r="1396" spans="1:7" x14ac:dyDescent="0.25">
      <c r="A1396">
        <v>9</v>
      </c>
      <c r="B1396" t="s">
        <v>847</v>
      </c>
      <c r="C1396">
        <v>43</v>
      </c>
      <c r="D1396" t="str">
        <f>VLOOKUP(A1396,npiportfolio!$A$1:$B$100,2,FALSE)</f>
        <v>new normal after schools, bar/restaurants, non essential businesses closed</v>
      </c>
      <c r="E1396" s="7">
        <f ca="1">VLOOKUP($A1396,npiportfolio!$A$1:$I$100,4,FALSE)*RAND()*10</f>
        <v>27.273978007786248</v>
      </c>
      <c r="F1396" s="7">
        <f ca="1">VLOOKUP($A1396,npiportfolio!$A$1:$I$100,4,FALSE)*RAND()*10</f>
        <v>2.6435270324688789</v>
      </c>
      <c r="G1396" s="7">
        <f ca="1">VLOOKUP($A1396,npiportfolio!$A$1:$I$100,4,FALSE)*RAND()*10</f>
        <v>27.802261479737567</v>
      </c>
    </row>
    <row r="1397" spans="1:7" x14ac:dyDescent="0.25">
      <c r="A1397">
        <v>10</v>
      </c>
      <c r="B1397" t="s">
        <v>847</v>
      </c>
      <c r="C1397">
        <v>43</v>
      </c>
      <c r="D1397" t="str">
        <f>VLOOKUP(A1397,npiportfolio!$A$1:$B$100,2,FALSE)</f>
        <v>new normal after schools, bar/restaurants, non essential businesses closed, quarantine for most vulnerable</v>
      </c>
      <c r="E1397" s="7">
        <f ca="1">VLOOKUP($A1397,npiportfolio!$A$1:$I$100,4,FALSE)*RAND()*10</f>
        <v>21.803822261661388</v>
      </c>
      <c r="F1397" s="7">
        <f ca="1">VLOOKUP($A1397,npiportfolio!$A$1:$I$100,4,FALSE)*RAND()*10</f>
        <v>5.3135541529912178</v>
      </c>
      <c r="G1397" s="7">
        <f ca="1">VLOOKUP($A1397,npiportfolio!$A$1:$I$100,4,FALSE)*RAND()*10</f>
        <v>5.0717791329108497</v>
      </c>
    </row>
    <row r="1398" spans="1:7" x14ac:dyDescent="0.25">
      <c r="A1398">
        <v>11</v>
      </c>
      <c r="B1398" t="s">
        <v>847</v>
      </c>
      <c r="C1398">
        <v>43</v>
      </c>
      <c r="D1398" t="str">
        <f>VLOOKUP(A1398,npiportfolio!$A$1:$B$100,2,FALSE)</f>
        <v>new normal after schools, bar/restaurants, non essential businesses closed, quarantine for all</v>
      </c>
      <c r="E1398" s="7">
        <f ca="1">VLOOKUP($A1398,npiportfolio!$A$1:$I$100,4,FALSE)*RAND()*10</f>
        <v>39.841219290548842</v>
      </c>
      <c r="F1398" s="7">
        <f ca="1">VLOOKUP($A1398,npiportfolio!$A$1:$I$100,4,FALSE)*RAND()*10</f>
        <v>25.776743625158517</v>
      </c>
      <c r="G1398" s="7">
        <f ca="1">VLOOKUP($A1398,npiportfolio!$A$1:$I$100,4,FALSE)*RAND()*10</f>
        <v>34.655584225539911</v>
      </c>
    </row>
    <row r="1399" spans="1:7" x14ac:dyDescent="0.25">
      <c r="A1399">
        <v>1</v>
      </c>
      <c r="B1399" t="s">
        <v>848</v>
      </c>
      <c r="C1399">
        <v>43</v>
      </c>
      <c r="D1399" t="str">
        <f>VLOOKUP(A1399,npiportfolio!$A$1:$B$100,2,FALSE)</f>
        <v>no Interventions</v>
      </c>
      <c r="E1399" s="7">
        <f ca="1">VLOOKUP($A1399,npiportfolio!$A$1:$I$100,4,FALSE)*RAND()*10</f>
        <v>0</v>
      </c>
      <c r="F1399" s="7">
        <f ca="1">VLOOKUP($A1399,npiportfolio!$A$1:$I$100,4,FALSE)*RAND()*10</f>
        <v>0</v>
      </c>
      <c r="G1399" s="7">
        <f ca="1">VLOOKUP($A1399,npiportfolio!$A$1:$I$100,4,FALSE)*RAND()*10</f>
        <v>0</v>
      </c>
    </row>
    <row r="1400" spans="1:7" x14ac:dyDescent="0.25">
      <c r="A1400">
        <v>2</v>
      </c>
      <c r="B1400" t="s">
        <v>848</v>
      </c>
      <c r="C1400">
        <v>43</v>
      </c>
      <c r="D1400" t="str">
        <f>VLOOKUP(A1400,npiportfolio!$A$1:$B$100,2,FALSE)</f>
        <v>schools closing</v>
      </c>
      <c r="E1400" s="7">
        <f ca="1">VLOOKUP($A1400,npiportfolio!$A$1:$I$100,4,FALSE)*RAND()*10</f>
        <v>1.5286558787339444</v>
      </c>
      <c r="F1400" s="7">
        <f ca="1">VLOOKUP($A1400,npiportfolio!$A$1:$I$100,4,FALSE)*RAND()*10</f>
        <v>6.9751863746785583</v>
      </c>
      <c r="G1400" s="7">
        <f ca="1">VLOOKUP($A1400,npiportfolio!$A$1:$I$100,4,FALSE)*RAND()*10</f>
        <v>5.9528701501871017</v>
      </c>
    </row>
    <row r="1401" spans="1:7" x14ac:dyDescent="0.25">
      <c r="A1401">
        <v>3</v>
      </c>
      <c r="B1401" t="s">
        <v>848</v>
      </c>
      <c r="C1401">
        <v>43</v>
      </c>
      <c r="D1401" t="str">
        <f>VLOOKUP(A1401,npiportfolio!$A$1:$B$100,2,FALSE)</f>
        <v>schools, bar/restaurants closed</v>
      </c>
      <c r="E1401" s="7">
        <f ca="1">VLOOKUP($A1401,npiportfolio!$A$1:$I$100,4,FALSE)*RAND()*10</f>
        <v>14.503161961442842</v>
      </c>
      <c r="F1401" s="7">
        <f ca="1">VLOOKUP($A1401,npiportfolio!$A$1:$I$100,4,FALSE)*RAND()*10</f>
        <v>3.3503144110243888</v>
      </c>
      <c r="G1401" s="7">
        <f ca="1">VLOOKUP($A1401,npiportfolio!$A$1:$I$100,4,FALSE)*RAND()*10</f>
        <v>18.591670104999363</v>
      </c>
    </row>
    <row r="1402" spans="1:7" x14ac:dyDescent="0.25">
      <c r="A1402">
        <v>4</v>
      </c>
      <c r="B1402" t="s">
        <v>848</v>
      </c>
      <c r="C1402">
        <v>43</v>
      </c>
      <c r="D1402" t="str">
        <f>VLOOKUP(A1402,npiportfolio!$A$1:$B$100,2,FALSE)</f>
        <v>schools, bar/restaurants, non essential businesses closed</v>
      </c>
      <c r="E1402" s="7">
        <f ca="1">VLOOKUP($A1402,npiportfolio!$A$1:$I$100,4,FALSE)*RAND()*10</f>
        <v>11.607043172548188</v>
      </c>
      <c r="F1402" s="7">
        <f ca="1">VLOOKUP($A1402,npiportfolio!$A$1:$I$100,4,FALSE)*RAND()*10</f>
        <v>26.415161209010456</v>
      </c>
      <c r="G1402" s="7">
        <f ca="1">VLOOKUP($A1402,npiportfolio!$A$1:$I$100,4,FALSE)*RAND()*10</f>
        <v>23.360905643855293</v>
      </c>
    </row>
    <row r="1403" spans="1:7" x14ac:dyDescent="0.25">
      <c r="A1403">
        <v>5</v>
      </c>
      <c r="B1403" t="s">
        <v>848</v>
      </c>
      <c r="C1403">
        <v>43</v>
      </c>
      <c r="D1403" t="str">
        <f>VLOOKUP(A1403,npiportfolio!$A$1:$B$100,2,FALSE)</f>
        <v>schools, bar/restaurants, non essential businesses closed, quarantine for most vulnerable</v>
      </c>
      <c r="E1403" s="7">
        <f ca="1">VLOOKUP($A1403,npiportfolio!$A$1:$I$100,4,FALSE)*RAND()*10</f>
        <v>39.63289643392222</v>
      </c>
      <c r="F1403" s="7">
        <f ca="1">VLOOKUP($A1403,npiportfolio!$A$1:$I$100,4,FALSE)*RAND()*10</f>
        <v>0.59066636967238573</v>
      </c>
      <c r="G1403" s="7">
        <f ca="1">VLOOKUP($A1403,npiportfolio!$A$1:$I$100,4,FALSE)*RAND()*10</f>
        <v>16.303611567508032</v>
      </c>
    </row>
    <row r="1404" spans="1:7" x14ac:dyDescent="0.25">
      <c r="A1404">
        <v>6</v>
      </c>
      <c r="B1404" t="s">
        <v>848</v>
      </c>
      <c r="C1404">
        <v>43</v>
      </c>
      <c r="D1404" t="str">
        <f>VLOOKUP(A1404,npiportfolio!$A$1:$B$100,2,FALSE)</f>
        <v>schools, bar/restaurants, non essential businesses closed, quarantine for all</v>
      </c>
      <c r="E1404" s="7">
        <f ca="1">VLOOKUP($A1404,npiportfolio!$A$1:$I$100,4,FALSE)*RAND()*10</f>
        <v>27.982830314857374</v>
      </c>
      <c r="F1404" s="7">
        <f ca="1">VLOOKUP($A1404,npiportfolio!$A$1:$I$100,4,FALSE)*RAND()*10</f>
        <v>21.379193870201412</v>
      </c>
      <c r="G1404" s="7">
        <f ca="1">VLOOKUP($A1404,npiportfolio!$A$1:$I$100,4,FALSE)*RAND()*10</f>
        <v>20.485694461263293</v>
      </c>
    </row>
    <row r="1405" spans="1:7" x14ac:dyDescent="0.25">
      <c r="A1405">
        <v>7</v>
      </c>
      <c r="B1405" t="s">
        <v>848</v>
      </c>
      <c r="C1405">
        <v>43</v>
      </c>
      <c r="D1405" t="str">
        <f>VLOOKUP(A1405,npiportfolio!$A$1:$B$100,2,FALSE)</f>
        <v>new normal after schools closing</v>
      </c>
      <c r="E1405" s="7">
        <f ca="1">VLOOKUP($A1405,npiportfolio!$A$1:$I$100,4,FALSE)*RAND()*10</f>
        <v>3.3639432595146612</v>
      </c>
      <c r="F1405" s="7">
        <f ca="1">VLOOKUP($A1405,npiportfolio!$A$1:$I$100,4,FALSE)*RAND()*10</f>
        <v>3.0294523392538708</v>
      </c>
      <c r="G1405" s="7">
        <f ca="1">VLOOKUP($A1405,npiportfolio!$A$1:$I$100,4,FALSE)*RAND()*10</f>
        <v>4.9743416064411772</v>
      </c>
    </row>
    <row r="1406" spans="1:7" x14ac:dyDescent="0.25">
      <c r="A1406">
        <v>8</v>
      </c>
      <c r="B1406" t="s">
        <v>848</v>
      </c>
      <c r="C1406">
        <v>43</v>
      </c>
      <c r="D1406" t="str">
        <f>VLOOKUP(A1406,npiportfolio!$A$1:$B$100,2,FALSE)</f>
        <v>new normal after schools, bar/restaurants closed</v>
      </c>
      <c r="E1406" s="7">
        <f ca="1">VLOOKUP($A1406,npiportfolio!$A$1:$I$100,4,FALSE)*RAND()*10</f>
        <v>0.98364388632805611</v>
      </c>
      <c r="F1406" s="7">
        <f ca="1">VLOOKUP($A1406,npiportfolio!$A$1:$I$100,4,FALSE)*RAND()*10</f>
        <v>19.602651161472231</v>
      </c>
      <c r="G1406" s="7">
        <f ca="1">VLOOKUP($A1406,npiportfolio!$A$1:$I$100,4,FALSE)*RAND()*10</f>
        <v>2.7450810999284458</v>
      </c>
    </row>
    <row r="1407" spans="1:7" x14ac:dyDescent="0.25">
      <c r="A1407">
        <v>9</v>
      </c>
      <c r="B1407" t="s">
        <v>848</v>
      </c>
      <c r="C1407">
        <v>43</v>
      </c>
      <c r="D1407" t="str">
        <f>VLOOKUP(A1407,npiportfolio!$A$1:$B$100,2,FALSE)</f>
        <v>new normal after schools, bar/restaurants, non essential businesses closed</v>
      </c>
      <c r="E1407" s="7">
        <f ca="1">VLOOKUP($A1407,npiportfolio!$A$1:$I$100,4,FALSE)*RAND()*10</f>
        <v>19.473373788562391</v>
      </c>
      <c r="F1407" s="7">
        <f ca="1">VLOOKUP($A1407,npiportfolio!$A$1:$I$100,4,FALSE)*RAND()*10</f>
        <v>14.327409970969633</v>
      </c>
      <c r="G1407" s="7">
        <f ca="1">VLOOKUP($A1407,npiportfolio!$A$1:$I$100,4,FALSE)*RAND()*10</f>
        <v>14.537761508179159</v>
      </c>
    </row>
    <row r="1408" spans="1:7" x14ac:dyDescent="0.25">
      <c r="A1408">
        <v>10</v>
      </c>
      <c r="B1408" t="s">
        <v>848</v>
      </c>
      <c r="C1408">
        <v>43</v>
      </c>
      <c r="D1408" t="str">
        <f>VLOOKUP(A1408,npiportfolio!$A$1:$B$100,2,FALSE)</f>
        <v>new normal after schools, bar/restaurants, non essential businesses closed, quarantine for most vulnerable</v>
      </c>
      <c r="E1408" s="7">
        <f ca="1">VLOOKUP($A1408,npiportfolio!$A$1:$I$100,4,FALSE)*RAND()*10</f>
        <v>13.534901453186183</v>
      </c>
      <c r="F1408" s="7">
        <f ca="1">VLOOKUP($A1408,npiportfolio!$A$1:$I$100,4,FALSE)*RAND()*10</f>
        <v>30.251710249091339</v>
      </c>
      <c r="G1408" s="7">
        <f ca="1">VLOOKUP($A1408,npiportfolio!$A$1:$I$100,4,FALSE)*RAND()*10</f>
        <v>28.382419886786245</v>
      </c>
    </row>
    <row r="1409" spans="1:7" x14ac:dyDescent="0.25">
      <c r="A1409">
        <v>11</v>
      </c>
      <c r="B1409" t="s">
        <v>848</v>
      </c>
      <c r="C1409">
        <v>43</v>
      </c>
      <c r="D1409" t="str">
        <f>VLOOKUP(A1409,npiportfolio!$A$1:$B$100,2,FALSE)</f>
        <v>new normal after schools, bar/restaurants, non essential businesses closed, quarantine for all</v>
      </c>
      <c r="E1409" s="7">
        <f ca="1">VLOOKUP($A1409,npiportfolio!$A$1:$I$100,4,FALSE)*RAND()*10</f>
        <v>42.202550637132333</v>
      </c>
      <c r="F1409" s="7">
        <f ca="1">VLOOKUP($A1409,npiportfolio!$A$1:$I$100,4,FALSE)*RAND()*10</f>
        <v>33.297645763232495</v>
      </c>
      <c r="G1409" s="7">
        <f ca="1">VLOOKUP($A1409,npiportfolio!$A$1:$I$100,4,FALSE)*RAND()*10</f>
        <v>17.026221142437905</v>
      </c>
    </row>
    <row r="1410" spans="1:7" x14ac:dyDescent="0.25">
      <c r="A1410">
        <v>1</v>
      </c>
      <c r="B1410" t="s">
        <v>849</v>
      </c>
      <c r="C1410">
        <v>43</v>
      </c>
      <c r="D1410" t="str">
        <f>VLOOKUP(A1410,npiportfolio!$A$1:$B$100,2,FALSE)</f>
        <v>no Interventions</v>
      </c>
      <c r="E1410" s="7">
        <f ca="1">VLOOKUP($A1410,npiportfolio!$A$1:$I$100,4,FALSE)*RAND()*10</f>
        <v>0</v>
      </c>
      <c r="F1410" s="7">
        <f ca="1">VLOOKUP($A1410,npiportfolio!$A$1:$I$100,4,FALSE)*RAND()*10</f>
        <v>0</v>
      </c>
      <c r="G1410" s="7">
        <f ca="1">VLOOKUP($A1410,npiportfolio!$A$1:$I$100,4,FALSE)*RAND()*10</f>
        <v>0</v>
      </c>
    </row>
    <row r="1411" spans="1:7" x14ac:dyDescent="0.25">
      <c r="A1411">
        <v>2</v>
      </c>
      <c r="B1411" t="s">
        <v>849</v>
      </c>
      <c r="C1411">
        <v>43</v>
      </c>
      <c r="D1411" t="str">
        <f>VLOOKUP(A1411,npiportfolio!$A$1:$B$100,2,FALSE)</f>
        <v>schools closing</v>
      </c>
      <c r="E1411" s="7">
        <f ca="1">VLOOKUP($A1411,npiportfolio!$A$1:$I$100,4,FALSE)*RAND()*10</f>
        <v>6.6203626124032953</v>
      </c>
      <c r="F1411" s="7">
        <f ca="1">VLOOKUP($A1411,npiportfolio!$A$1:$I$100,4,FALSE)*RAND()*10</f>
        <v>7.238685796161497</v>
      </c>
      <c r="G1411" s="7">
        <f ca="1">VLOOKUP($A1411,npiportfolio!$A$1:$I$100,4,FALSE)*RAND()*10</f>
        <v>9.5629277208764325</v>
      </c>
    </row>
    <row r="1412" spans="1:7" x14ac:dyDescent="0.25">
      <c r="A1412">
        <v>3</v>
      </c>
      <c r="B1412" t="s">
        <v>849</v>
      </c>
      <c r="C1412">
        <v>43</v>
      </c>
      <c r="D1412" t="str">
        <f>VLOOKUP(A1412,npiportfolio!$A$1:$B$100,2,FALSE)</f>
        <v>schools, bar/restaurants closed</v>
      </c>
      <c r="E1412" s="7">
        <f ca="1">VLOOKUP($A1412,npiportfolio!$A$1:$I$100,4,FALSE)*RAND()*10</f>
        <v>1.4478945900271367</v>
      </c>
      <c r="F1412" s="7">
        <f ca="1">VLOOKUP($A1412,npiportfolio!$A$1:$I$100,4,FALSE)*RAND()*10</f>
        <v>15.244766289064234</v>
      </c>
      <c r="G1412" s="7">
        <f ca="1">VLOOKUP($A1412,npiportfolio!$A$1:$I$100,4,FALSE)*RAND()*10</f>
        <v>8.9621731387640757</v>
      </c>
    </row>
    <row r="1413" spans="1:7" x14ac:dyDescent="0.25">
      <c r="A1413">
        <v>4</v>
      </c>
      <c r="B1413" t="s">
        <v>849</v>
      </c>
      <c r="C1413">
        <v>43</v>
      </c>
      <c r="D1413" t="str">
        <f>VLOOKUP(A1413,npiportfolio!$A$1:$B$100,2,FALSE)</f>
        <v>schools, bar/restaurants, non essential businesses closed</v>
      </c>
      <c r="E1413" s="7">
        <f ca="1">VLOOKUP($A1413,npiportfolio!$A$1:$I$100,4,FALSE)*RAND()*10</f>
        <v>1.6169254946395306</v>
      </c>
      <c r="F1413" s="7">
        <f ca="1">VLOOKUP($A1413,npiportfolio!$A$1:$I$100,4,FALSE)*RAND()*10</f>
        <v>3.026041623016027</v>
      </c>
      <c r="G1413" s="7">
        <f ca="1">VLOOKUP($A1413,npiportfolio!$A$1:$I$100,4,FALSE)*RAND()*10</f>
        <v>27.496949248587175</v>
      </c>
    </row>
    <row r="1414" spans="1:7" x14ac:dyDescent="0.25">
      <c r="A1414">
        <v>5</v>
      </c>
      <c r="B1414" t="s">
        <v>849</v>
      </c>
      <c r="C1414">
        <v>43</v>
      </c>
      <c r="D1414" t="str">
        <f>VLOOKUP(A1414,npiportfolio!$A$1:$B$100,2,FALSE)</f>
        <v>schools, bar/restaurants, non essential businesses closed, quarantine for most vulnerable</v>
      </c>
      <c r="E1414" s="7">
        <f ca="1">VLOOKUP($A1414,npiportfolio!$A$1:$I$100,4,FALSE)*RAND()*10</f>
        <v>31.917895791835349</v>
      </c>
      <c r="F1414" s="7">
        <f ca="1">VLOOKUP($A1414,npiportfolio!$A$1:$I$100,4,FALSE)*RAND()*10</f>
        <v>29.894140321985848</v>
      </c>
      <c r="G1414" s="7">
        <f ca="1">VLOOKUP($A1414,npiportfolio!$A$1:$I$100,4,FALSE)*RAND()*10</f>
        <v>35.055280782579352</v>
      </c>
    </row>
    <row r="1415" spans="1:7" x14ac:dyDescent="0.25">
      <c r="A1415">
        <v>6</v>
      </c>
      <c r="B1415" t="s">
        <v>849</v>
      </c>
      <c r="C1415">
        <v>43</v>
      </c>
      <c r="D1415" t="str">
        <f>VLOOKUP(A1415,npiportfolio!$A$1:$B$100,2,FALSE)</f>
        <v>schools, bar/restaurants, non essential businesses closed, quarantine for all</v>
      </c>
      <c r="E1415" s="7">
        <f ca="1">VLOOKUP($A1415,npiportfolio!$A$1:$I$100,4,FALSE)*RAND()*10</f>
        <v>10.130028716109884</v>
      </c>
      <c r="F1415" s="7">
        <f ca="1">VLOOKUP($A1415,npiportfolio!$A$1:$I$100,4,FALSE)*RAND()*10</f>
        <v>31.668887199791659</v>
      </c>
      <c r="G1415" s="7">
        <f ca="1">VLOOKUP($A1415,npiportfolio!$A$1:$I$100,4,FALSE)*RAND()*10</f>
        <v>19.254469985335781</v>
      </c>
    </row>
    <row r="1416" spans="1:7" x14ac:dyDescent="0.25">
      <c r="A1416">
        <v>7</v>
      </c>
      <c r="B1416" t="s">
        <v>849</v>
      </c>
      <c r="C1416">
        <v>43</v>
      </c>
      <c r="D1416" t="str">
        <f>VLOOKUP(A1416,npiportfolio!$A$1:$B$100,2,FALSE)</f>
        <v>new normal after schools closing</v>
      </c>
      <c r="E1416" s="7">
        <f ca="1">VLOOKUP($A1416,npiportfolio!$A$1:$I$100,4,FALSE)*RAND()*10</f>
        <v>3.4349970850977729</v>
      </c>
      <c r="F1416" s="7">
        <f ca="1">VLOOKUP($A1416,npiportfolio!$A$1:$I$100,4,FALSE)*RAND()*10</f>
        <v>1.7549343292092301</v>
      </c>
      <c r="G1416" s="7">
        <f ca="1">VLOOKUP($A1416,npiportfolio!$A$1:$I$100,4,FALSE)*RAND()*10</f>
        <v>3.2532509924254827</v>
      </c>
    </row>
    <row r="1417" spans="1:7" x14ac:dyDescent="0.25">
      <c r="A1417">
        <v>8</v>
      </c>
      <c r="B1417" t="s">
        <v>849</v>
      </c>
      <c r="C1417">
        <v>43</v>
      </c>
      <c r="D1417" t="str">
        <f>VLOOKUP(A1417,npiportfolio!$A$1:$B$100,2,FALSE)</f>
        <v>new normal after schools, bar/restaurants closed</v>
      </c>
      <c r="E1417" s="7">
        <f ca="1">VLOOKUP($A1417,npiportfolio!$A$1:$I$100,4,FALSE)*RAND()*10</f>
        <v>19.468820798036798</v>
      </c>
      <c r="F1417" s="7">
        <f ca="1">VLOOKUP($A1417,npiportfolio!$A$1:$I$100,4,FALSE)*RAND()*10</f>
        <v>15.852985665633453</v>
      </c>
      <c r="G1417" s="7">
        <f ca="1">VLOOKUP($A1417,npiportfolio!$A$1:$I$100,4,FALSE)*RAND()*10</f>
        <v>2.8707317820733502</v>
      </c>
    </row>
    <row r="1418" spans="1:7" x14ac:dyDescent="0.25">
      <c r="A1418">
        <v>9</v>
      </c>
      <c r="B1418" t="s">
        <v>849</v>
      </c>
      <c r="C1418">
        <v>43</v>
      </c>
      <c r="D1418" t="str">
        <f>VLOOKUP(A1418,npiportfolio!$A$1:$B$100,2,FALSE)</f>
        <v>new normal after schools, bar/restaurants, non essential businesses closed</v>
      </c>
      <c r="E1418" s="7">
        <f ca="1">VLOOKUP($A1418,npiportfolio!$A$1:$I$100,4,FALSE)*RAND()*10</f>
        <v>16.722966443976013</v>
      </c>
      <c r="F1418" s="7">
        <f ca="1">VLOOKUP($A1418,npiportfolio!$A$1:$I$100,4,FALSE)*RAND()*10</f>
        <v>5.7095899635428058</v>
      </c>
      <c r="G1418" s="7">
        <f ca="1">VLOOKUP($A1418,npiportfolio!$A$1:$I$100,4,FALSE)*RAND()*10</f>
        <v>8.2613593965103043</v>
      </c>
    </row>
    <row r="1419" spans="1:7" x14ac:dyDescent="0.25">
      <c r="A1419">
        <v>10</v>
      </c>
      <c r="B1419" t="s">
        <v>849</v>
      </c>
      <c r="C1419">
        <v>43</v>
      </c>
      <c r="D1419" t="str">
        <f>VLOOKUP(A1419,npiportfolio!$A$1:$B$100,2,FALSE)</f>
        <v>new normal after schools, bar/restaurants, non essential businesses closed, quarantine for most vulnerable</v>
      </c>
      <c r="E1419" s="7">
        <f ca="1">VLOOKUP($A1419,npiportfolio!$A$1:$I$100,4,FALSE)*RAND()*10</f>
        <v>14.992633507765207</v>
      </c>
      <c r="F1419" s="7">
        <f ca="1">VLOOKUP($A1419,npiportfolio!$A$1:$I$100,4,FALSE)*RAND()*10</f>
        <v>28.497801170557508</v>
      </c>
      <c r="G1419" s="7">
        <f ca="1">VLOOKUP($A1419,npiportfolio!$A$1:$I$100,4,FALSE)*RAND()*10</f>
        <v>24.931378107232515</v>
      </c>
    </row>
    <row r="1420" spans="1:7" x14ac:dyDescent="0.25">
      <c r="A1420">
        <v>11</v>
      </c>
      <c r="B1420" t="s">
        <v>849</v>
      </c>
      <c r="C1420">
        <v>43</v>
      </c>
      <c r="D1420" t="str">
        <f>VLOOKUP(A1420,npiportfolio!$A$1:$B$100,2,FALSE)</f>
        <v>new normal after schools, bar/restaurants, non essential businesses closed, quarantine for all</v>
      </c>
      <c r="E1420" s="7">
        <f ca="1">VLOOKUP($A1420,npiportfolio!$A$1:$I$100,4,FALSE)*RAND()*10</f>
        <v>16.944156508346854</v>
      </c>
      <c r="F1420" s="7">
        <f ca="1">VLOOKUP($A1420,npiportfolio!$A$1:$I$100,4,FALSE)*RAND()*10</f>
        <v>7.5721614588860007</v>
      </c>
      <c r="G1420" s="7">
        <f ca="1">VLOOKUP($A1420,npiportfolio!$A$1:$I$100,4,FALSE)*RAND()*10</f>
        <v>21.024631324934123</v>
      </c>
    </row>
    <row r="1421" spans="1:7" x14ac:dyDescent="0.25">
      <c r="A1421">
        <v>1</v>
      </c>
      <c r="B1421" t="s">
        <v>847</v>
      </c>
      <c r="C1421">
        <v>44</v>
      </c>
      <c r="D1421" t="str">
        <f>VLOOKUP(A1421,npiportfolio!$A$1:$B$100,2,FALSE)</f>
        <v>no Interventions</v>
      </c>
      <c r="E1421" s="7">
        <f ca="1">VLOOKUP($A1421,npiportfolio!$A$1:$I$100,4,FALSE)*RAND()*10</f>
        <v>0</v>
      </c>
      <c r="F1421" s="7">
        <f ca="1">VLOOKUP($A1421,npiportfolio!$A$1:$I$100,4,FALSE)*RAND()*10</f>
        <v>0</v>
      </c>
      <c r="G1421" s="7">
        <f ca="1">VLOOKUP($A1421,npiportfolio!$A$1:$I$100,4,FALSE)*RAND()*10</f>
        <v>0</v>
      </c>
    </row>
    <row r="1422" spans="1:7" x14ac:dyDescent="0.25">
      <c r="A1422">
        <v>2</v>
      </c>
      <c r="B1422" t="s">
        <v>847</v>
      </c>
      <c r="C1422">
        <v>44</v>
      </c>
      <c r="D1422" t="str">
        <f>VLOOKUP(A1422,npiportfolio!$A$1:$B$100,2,FALSE)</f>
        <v>schools closing</v>
      </c>
      <c r="E1422" s="7">
        <f ca="1">VLOOKUP($A1422,npiportfolio!$A$1:$I$100,4,FALSE)*RAND()*10</f>
        <v>5.2273566643246472</v>
      </c>
      <c r="F1422" s="7">
        <f ca="1">VLOOKUP($A1422,npiportfolio!$A$1:$I$100,4,FALSE)*RAND()*10</f>
        <v>1.3912861051114056</v>
      </c>
      <c r="G1422" s="7">
        <f ca="1">VLOOKUP($A1422,npiportfolio!$A$1:$I$100,4,FALSE)*RAND()*10</f>
        <v>0.75870342609353214</v>
      </c>
    </row>
    <row r="1423" spans="1:7" x14ac:dyDescent="0.25">
      <c r="A1423">
        <v>3</v>
      </c>
      <c r="B1423" t="s">
        <v>847</v>
      </c>
      <c r="C1423">
        <v>44</v>
      </c>
      <c r="D1423" t="str">
        <f>VLOOKUP(A1423,npiportfolio!$A$1:$B$100,2,FALSE)</f>
        <v>schools, bar/restaurants closed</v>
      </c>
      <c r="E1423" s="7">
        <f ca="1">VLOOKUP($A1423,npiportfolio!$A$1:$I$100,4,FALSE)*RAND()*10</f>
        <v>5.2201709405698971</v>
      </c>
      <c r="F1423" s="7">
        <f ca="1">VLOOKUP($A1423,npiportfolio!$A$1:$I$100,4,FALSE)*RAND()*10</f>
        <v>1.9473044829589869</v>
      </c>
      <c r="G1423" s="7">
        <f ca="1">VLOOKUP($A1423,npiportfolio!$A$1:$I$100,4,FALSE)*RAND()*10</f>
        <v>11.403589211580288</v>
      </c>
    </row>
    <row r="1424" spans="1:7" x14ac:dyDescent="0.25">
      <c r="A1424">
        <v>4</v>
      </c>
      <c r="B1424" t="s">
        <v>847</v>
      </c>
      <c r="C1424">
        <v>44</v>
      </c>
      <c r="D1424" t="str">
        <f>VLOOKUP(A1424,npiportfolio!$A$1:$B$100,2,FALSE)</f>
        <v>schools, bar/restaurants, non essential businesses closed</v>
      </c>
      <c r="E1424" s="7">
        <f ca="1">VLOOKUP($A1424,npiportfolio!$A$1:$I$100,4,FALSE)*RAND()*10</f>
        <v>16.487765951454687</v>
      </c>
      <c r="F1424" s="7">
        <f ca="1">VLOOKUP($A1424,npiportfolio!$A$1:$I$100,4,FALSE)*RAND()*10</f>
        <v>26.241687747255771</v>
      </c>
      <c r="G1424" s="7">
        <f ca="1">VLOOKUP($A1424,npiportfolio!$A$1:$I$100,4,FALSE)*RAND()*10</f>
        <v>29.92667490972088</v>
      </c>
    </row>
    <row r="1425" spans="1:7" x14ac:dyDescent="0.25">
      <c r="A1425">
        <v>5</v>
      </c>
      <c r="B1425" t="s">
        <v>847</v>
      </c>
      <c r="C1425">
        <v>44</v>
      </c>
      <c r="D1425" t="str">
        <f>VLOOKUP(A1425,npiportfolio!$A$1:$B$100,2,FALSE)</f>
        <v>schools, bar/restaurants, non essential businesses closed, quarantine for most vulnerable</v>
      </c>
      <c r="E1425" s="7">
        <f ca="1">VLOOKUP($A1425,npiportfolio!$A$1:$I$100,4,FALSE)*RAND()*10</f>
        <v>23.37641582691446</v>
      </c>
      <c r="F1425" s="7">
        <f ca="1">VLOOKUP($A1425,npiportfolio!$A$1:$I$100,4,FALSE)*RAND()*10</f>
        <v>33.227701453839003</v>
      </c>
      <c r="G1425" s="7">
        <f ca="1">VLOOKUP($A1425,npiportfolio!$A$1:$I$100,4,FALSE)*RAND()*10</f>
        <v>38.986534493423697</v>
      </c>
    </row>
    <row r="1426" spans="1:7" x14ac:dyDescent="0.25">
      <c r="A1426">
        <v>6</v>
      </c>
      <c r="B1426" t="s">
        <v>847</v>
      </c>
      <c r="C1426">
        <v>44</v>
      </c>
      <c r="D1426" t="str">
        <f>VLOOKUP(A1426,npiportfolio!$A$1:$B$100,2,FALSE)</f>
        <v>schools, bar/restaurants, non essential businesses closed, quarantine for all</v>
      </c>
      <c r="E1426" s="7">
        <f ca="1">VLOOKUP($A1426,npiportfolio!$A$1:$I$100,4,FALSE)*RAND()*10</f>
        <v>42.155489135477993</v>
      </c>
      <c r="F1426" s="7">
        <f ca="1">VLOOKUP($A1426,npiportfolio!$A$1:$I$100,4,FALSE)*RAND()*10</f>
        <v>30.700060300723308</v>
      </c>
      <c r="G1426" s="7">
        <f ca="1">VLOOKUP($A1426,npiportfolio!$A$1:$I$100,4,FALSE)*RAND()*10</f>
        <v>30.633897675801343</v>
      </c>
    </row>
    <row r="1427" spans="1:7" x14ac:dyDescent="0.25">
      <c r="A1427">
        <v>7</v>
      </c>
      <c r="B1427" t="s">
        <v>847</v>
      </c>
      <c r="C1427">
        <v>44</v>
      </c>
      <c r="D1427" t="str">
        <f>VLOOKUP(A1427,npiportfolio!$A$1:$B$100,2,FALSE)</f>
        <v>new normal after schools closing</v>
      </c>
      <c r="E1427" s="7">
        <f ca="1">VLOOKUP($A1427,npiportfolio!$A$1:$I$100,4,FALSE)*RAND()*10</f>
        <v>3.7437881486310909</v>
      </c>
      <c r="F1427" s="7">
        <f ca="1">VLOOKUP($A1427,npiportfolio!$A$1:$I$100,4,FALSE)*RAND()*10</f>
        <v>9.0262746120413446</v>
      </c>
      <c r="G1427" s="7">
        <f ca="1">VLOOKUP($A1427,npiportfolio!$A$1:$I$100,4,FALSE)*RAND()*10</f>
        <v>5.8545266636490698</v>
      </c>
    </row>
    <row r="1428" spans="1:7" x14ac:dyDescent="0.25">
      <c r="A1428">
        <v>8</v>
      </c>
      <c r="B1428" t="s">
        <v>847</v>
      </c>
      <c r="C1428">
        <v>44</v>
      </c>
      <c r="D1428" t="str">
        <f>VLOOKUP(A1428,npiportfolio!$A$1:$B$100,2,FALSE)</f>
        <v>new normal after schools, bar/restaurants closed</v>
      </c>
      <c r="E1428" s="7">
        <f ca="1">VLOOKUP($A1428,npiportfolio!$A$1:$I$100,4,FALSE)*RAND()*10</f>
        <v>1.7225905833817934</v>
      </c>
      <c r="F1428" s="7">
        <f ca="1">VLOOKUP($A1428,npiportfolio!$A$1:$I$100,4,FALSE)*RAND()*10</f>
        <v>5.7902618160247066</v>
      </c>
      <c r="G1428" s="7">
        <f ca="1">VLOOKUP($A1428,npiportfolio!$A$1:$I$100,4,FALSE)*RAND()*10</f>
        <v>2.2433627615914742</v>
      </c>
    </row>
    <row r="1429" spans="1:7" x14ac:dyDescent="0.25">
      <c r="A1429">
        <v>9</v>
      </c>
      <c r="B1429" t="s">
        <v>847</v>
      </c>
      <c r="C1429">
        <v>44</v>
      </c>
      <c r="D1429" t="str">
        <f>VLOOKUP(A1429,npiportfolio!$A$1:$B$100,2,FALSE)</f>
        <v>new normal after schools, bar/restaurants, non essential businesses closed</v>
      </c>
      <c r="E1429" s="7">
        <f ca="1">VLOOKUP($A1429,npiportfolio!$A$1:$I$100,4,FALSE)*RAND()*10</f>
        <v>6.5659939542158465</v>
      </c>
      <c r="F1429" s="7">
        <f ca="1">VLOOKUP($A1429,npiportfolio!$A$1:$I$100,4,FALSE)*RAND()*10</f>
        <v>0.80897385843073488</v>
      </c>
      <c r="G1429" s="7">
        <f ca="1">VLOOKUP($A1429,npiportfolio!$A$1:$I$100,4,FALSE)*RAND()*10</f>
        <v>17.918533910584372</v>
      </c>
    </row>
    <row r="1430" spans="1:7" x14ac:dyDescent="0.25">
      <c r="A1430">
        <v>10</v>
      </c>
      <c r="B1430" t="s">
        <v>847</v>
      </c>
      <c r="C1430">
        <v>44</v>
      </c>
      <c r="D1430" t="str">
        <f>VLOOKUP(A1430,npiportfolio!$A$1:$B$100,2,FALSE)</f>
        <v>new normal after schools, bar/restaurants, non essential businesses closed, quarantine for most vulnerable</v>
      </c>
      <c r="E1430" s="7">
        <f ca="1">VLOOKUP($A1430,npiportfolio!$A$1:$I$100,4,FALSE)*RAND()*10</f>
        <v>13.007438003278349</v>
      </c>
      <c r="F1430" s="7">
        <f ca="1">VLOOKUP($A1430,npiportfolio!$A$1:$I$100,4,FALSE)*RAND()*10</f>
        <v>31.857465941911656</v>
      </c>
      <c r="G1430" s="7">
        <f ca="1">VLOOKUP($A1430,npiportfolio!$A$1:$I$100,4,FALSE)*RAND()*10</f>
        <v>21.972215495887614</v>
      </c>
    </row>
    <row r="1431" spans="1:7" x14ac:dyDescent="0.25">
      <c r="A1431">
        <v>11</v>
      </c>
      <c r="B1431" t="s">
        <v>847</v>
      </c>
      <c r="C1431">
        <v>44</v>
      </c>
      <c r="D1431" t="str">
        <f>VLOOKUP(A1431,npiportfolio!$A$1:$B$100,2,FALSE)</f>
        <v>new normal after schools, bar/restaurants, non essential businesses closed, quarantine for all</v>
      </c>
      <c r="E1431" s="7">
        <f ca="1">VLOOKUP($A1431,npiportfolio!$A$1:$I$100,4,FALSE)*RAND()*10</f>
        <v>4.9701980633501393</v>
      </c>
      <c r="F1431" s="7">
        <f ca="1">VLOOKUP($A1431,npiportfolio!$A$1:$I$100,4,FALSE)*RAND()*10</f>
        <v>40.775041335067648</v>
      </c>
      <c r="G1431" s="7">
        <f ca="1">VLOOKUP($A1431,npiportfolio!$A$1:$I$100,4,FALSE)*RAND()*10</f>
        <v>43.257213092767266</v>
      </c>
    </row>
    <row r="1432" spans="1:7" x14ac:dyDescent="0.25">
      <c r="A1432">
        <v>1</v>
      </c>
      <c r="B1432" t="s">
        <v>848</v>
      </c>
      <c r="C1432">
        <v>44</v>
      </c>
      <c r="D1432" t="str">
        <f>VLOOKUP(A1432,npiportfolio!$A$1:$B$100,2,FALSE)</f>
        <v>no Interventions</v>
      </c>
      <c r="E1432" s="7">
        <f ca="1">VLOOKUP($A1432,npiportfolio!$A$1:$I$100,4,FALSE)*RAND()*10</f>
        <v>0</v>
      </c>
      <c r="F1432" s="7">
        <f ca="1">VLOOKUP($A1432,npiportfolio!$A$1:$I$100,4,FALSE)*RAND()*10</f>
        <v>0</v>
      </c>
      <c r="G1432" s="7">
        <f ca="1">VLOOKUP($A1432,npiportfolio!$A$1:$I$100,4,FALSE)*RAND()*10</f>
        <v>0</v>
      </c>
    </row>
    <row r="1433" spans="1:7" x14ac:dyDescent="0.25">
      <c r="A1433">
        <v>2</v>
      </c>
      <c r="B1433" t="s">
        <v>848</v>
      </c>
      <c r="C1433">
        <v>44</v>
      </c>
      <c r="D1433" t="str">
        <f>VLOOKUP(A1433,npiportfolio!$A$1:$B$100,2,FALSE)</f>
        <v>schools closing</v>
      </c>
      <c r="E1433" s="7">
        <f ca="1">VLOOKUP($A1433,npiportfolio!$A$1:$I$100,4,FALSE)*RAND()*10</f>
        <v>3.6491578099395494</v>
      </c>
      <c r="F1433" s="7">
        <f ca="1">VLOOKUP($A1433,npiportfolio!$A$1:$I$100,4,FALSE)*RAND()*10</f>
        <v>2.4708677820308189</v>
      </c>
      <c r="G1433" s="7">
        <f ca="1">VLOOKUP($A1433,npiportfolio!$A$1:$I$100,4,FALSE)*RAND()*10</f>
        <v>8.4786738910596604</v>
      </c>
    </row>
    <row r="1434" spans="1:7" x14ac:dyDescent="0.25">
      <c r="A1434">
        <v>3</v>
      </c>
      <c r="B1434" t="s">
        <v>848</v>
      </c>
      <c r="C1434">
        <v>44</v>
      </c>
      <c r="D1434" t="str">
        <f>VLOOKUP(A1434,npiportfolio!$A$1:$B$100,2,FALSE)</f>
        <v>schools, bar/restaurants closed</v>
      </c>
      <c r="E1434" s="7">
        <f ca="1">VLOOKUP($A1434,npiportfolio!$A$1:$I$100,4,FALSE)*RAND()*10</f>
        <v>14.877774915402471</v>
      </c>
      <c r="F1434" s="7">
        <f ca="1">VLOOKUP($A1434,npiportfolio!$A$1:$I$100,4,FALSE)*RAND()*10</f>
        <v>6.6063090997702982</v>
      </c>
      <c r="G1434" s="7">
        <f ca="1">VLOOKUP($A1434,npiportfolio!$A$1:$I$100,4,FALSE)*RAND()*10</f>
        <v>13.037101337723184</v>
      </c>
    </row>
    <row r="1435" spans="1:7" x14ac:dyDescent="0.25">
      <c r="A1435">
        <v>4</v>
      </c>
      <c r="B1435" t="s">
        <v>848</v>
      </c>
      <c r="C1435">
        <v>44</v>
      </c>
      <c r="D1435" t="str">
        <f>VLOOKUP(A1435,npiportfolio!$A$1:$B$100,2,FALSE)</f>
        <v>schools, bar/restaurants, non essential businesses closed</v>
      </c>
      <c r="E1435" s="7">
        <f ca="1">VLOOKUP($A1435,npiportfolio!$A$1:$I$100,4,FALSE)*RAND()*10</f>
        <v>2.6700366138871079</v>
      </c>
      <c r="F1435" s="7">
        <f ca="1">VLOOKUP($A1435,npiportfolio!$A$1:$I$100,4,FALSE)*RAND()*10</f>
        <v>27.657264224915895</v>
      </c>
      <c r="G1435" s="7">
        <f ca="1">VLOOKUP($A1435,npiportfolio!$A$1:$I$100,4,FALSE)*RAND()*10</f>
        <v>24.496138515730213</v>
      </c>
    </row>
    <row r="1436" spans="1:7" x14ac:dyDescent="0.25">
      <c r="A1436">
        <v>5</v>
      </c>
      <c r="B1436" t="s">
        <v>848</v>
      </c>
      <c r="C1436">
        <v>44</v>
      </c>
      <c r="D1436" t="str">
        <f>VLOOKUP(A1436,npiportfolio!$A$1:$B$100,2,FALSE)</f>
        <v>schools, bar/restaurants, non essential businesses closed, quarantine for most vulnerable</v>
      </c>
      <c r="E1436" s="7">
        <f ca="1">VLOOKUP($A1436,npiportfolio!$A$1:$I$100,4,FALSE)*RAND()*10</f>
        <v>5.7800551503851549</v>
      </c>
      <c r="F1436" s="7">
        <f ca="1">VLOOKUP($A1436,npiportfolio!$A$1:$I$100,4,FALSE)*RAND()*10</f>
        <v>12.756440990164727</v>
      </c>
      <c r="G1436" s="7">
        <f ca="1">VLOOKUP($A1436,npiportfolio!$A$1:$I$100,4,FALSE)*RAND()*10</f>
        <v>12.625956495836039</v>
      </c>
    </row>
    <row r="1437" spans="1:7" x14ac:dyDescent="0.25">
      <c r="A1437">
        <v>6</v>
      </c>
      <c r="B1437" t="s">
        <v>848</v>
      </c>
      <c r="C1437">
        <v>44</v>
      </c>
      <c r="D1437" t="str">
        <f>VLOOKUP(A1437,npiportfolio!$A$1:$B$100,2,FALSE)</f>
        <v>schools, bar/restaurants, non essential businesses closed, quarantine for all</v>
      </c>
      <c r="E1437" s="7">
        <f ca="1">VLOOKUP($A1437,npiportfolio!$A$1:$I$100,4,FALSE)*RAND()*10</f>
        <v>17.620184908768699</v>
      </c>
      <c r="F1437" s="7">
        <f ca="1">VLOOKUP($A1437,npiportfolio!$A$1:$I$100,4,FALSE)*RAND()*10</f>
        <v>40.237645055203679</v>
      </c>
      <c r="G1437" s="7">
        <f ca="1">VLOOKUP($A1437,npiportfolio!$A$1:$I$100,4,FALSE)*RAND()*10</f>
        <v>47.272293432826729</v>
      </c>
    </row>
    <row r="1438" spans="1:7" x14ac:dyDescent="0.25">
      <c r="A1438">
        <v>7</v>
      </c>
      <c r="B1438" t="s">
        <v>848</v>
      </c>
      <c r="C1438">
        <v>44</v>
      </c>
      <c r="D1438" t="str">
        <f>VLOOKUP(A1438,npiportfolio!$A$1:$B$100,2,FALSE)</f>
        <v>new normal after schools closing</v>
      </c>
      <c r="E1438" s="7">
        <f ca="1">VLOOKUP($A1438,npiportfolio!$A$1:$I$100,4,FALSE)*RAND()*10</f>
        <v>0.5334934003792291</v>
      </c>
      <c r="F1438" s="7">
        <f ca="1">VLOOKUP($A1438,npiportfolio!$A$1:$I$100,4,FALSE)*RAND()*10</f>
        <v>0.98270770996854884</v>
      </c>
      <c r="G1438" s="7">
        <f ca="1">VLOOKUP($A1438,npiportfolio!$A$1:$I$100,4,FALSE)*RAND()*10</f>
        <v>1.5279527027383344</v>
      </c>
    </row>
    <row r="1439" spans="1:7" x14ac:dyDescent="0.25">
      <c r="A1439">
        <v>8</v>
      </c>
      <c r="B1439" t="s">
        <v>848</v>
      </c>
      <c r="C1439">
        <v>44</v>
      </c>
      <c r="D1439" t="str">
        <f>VLOOKUP(A1439,npiportfolio!$A$1:$B$100,2,FALSE)</f>
        <v>new normal after schools, bar/restaurants closed</v>
      </c>
      <c r="E1439" s="7">
        <f ca="1">VLOOKUP($A1439,npiportfolio!$A$1:$I$100,4,FALSE)*RAND()*10</f>
        <v>13.513563664332187</v>
      </c>
      <c r="F1439" s="7">
        <f ca="1">VLOOKUP($A1439,npiportfolio!$A$1:$I$100,4,FALSE)*RAND()*10</f>
        <v>14.527298499177963</v>
      </c>
      <c r="G1439" s="7">
        <f ca="1">VLOOKUP($A1439,npiportfolio!$A$1:$I$100,4,FALSE)*RAND()*10</f>
        <v>19.28106349029666</v>
      </c>
    </row>
    <row r="1440" spans="1:7" x14ac:dyDescent="0.25">
      <c r="A1440">
        <v>9</v>
      </c>
      <c r="B1440" t="s">
        <v>848</v>
      </c>
      <c r="C1440">
        <v>44</v>
      </c>
      <c r="D1440" t="str">
        <f>VLOOKUP(A1440,npiportfolio!$A$1:$B$100,2,FALSE)</f>
        <v>new normal after schools, bar/restaurants, non essential businesses closed</v>
      </c>
      <c r="E1440" s="7">
        <f ca="1">VLOOKUP($A1440,npiportfolio!$A$1:$I$100,4,FALSE)*RAND()*10</f>
        <v>15.160361016246142</v>
      </c>
      <c r="F1440" s="7">
        <f ca="1">VLOOKUP($A1440,npiportfolio!$A$1:$I$100,4,FALSE)*RAND()*10</f>
        <v>4.6881890294164901</v>
      </c>
      <c r="G1440" s="7">
        <f ca="1">VLOOKUP($A1440,npiportfolio!$A$1:$I$100,4,FALSE)*RAND()*10</f>
        <v>26.680022412800895</v>
      </c>
    </row>
    <row r="1441" spans="1:7" x14ac:dyDescent="0.25">
      <c r="A1441">
        <v>10</v>
      </c>
      <c r="B1441" t="s">
        <v>848</v>
      </c>
      <c r="C1441">
        <v>44</v>
      </c>
      <c r="D1441" t="str">
        <f>VLOOKUP(A1441,npiportfolio!$A$1:$B$100,2,FALSE)</f>
        <v>new normal after schools, bar/restaurants, non essential businesses closed, quarantine for most vulnerable</v>
      </c>
      <c r="E1441" s="7">
        <f ca="1">VLOOKUP($A1441,npiportfolio!$A$1:$I$100,4,FALSE)*RAND()*10</f>
        <v>38.290957272144517</v>
      </c>
      <c r="F1441" s="7">
        <f ca="1">VLOOKUP($A1441,npiportfolio!$A$1:$I$100,4,FALSE)*RAND()*10</f>
        <v>10.608698581187079</v>
      </c>
      <c r="G1441" s="7">
        <f ca="1">VLOOKUP($A1441,npiportfolio!$A$1:$I$100,4,FALSE)*RAND()*10</f>
        <v>9.3951779026540638</v>
      </c>
    </row>
    <row r="1442" spans="1:7" x14ac:dyDescent="0.25">
      <c r="A1442">
        <v>11</v>
      </c>
      <c r="B1442" t="s">
        <v>848</v>
      </c>
      <c r="C1442">
        <v>44</v>
      </c>
      <c r="D1442" t="str">
        <f>VLOOKUP(A1442,npiportfolio!$A$1:$B$100,2,FALSE)</f>
        <v>new normal after schools, bar/restaurants, non essential businesses closed, quarantine for all</v>
      </c>
      <c r="E1442" s="7">
        <f ca="1">VLOOKUP($A1442,npiportfolio!$A$1:$I$100,4,FALSE)*RAND()*10</f>
        <v>43.635783757004091</v>
      </c>
      <c r="F1442" s="7">
        <f ca="1">VLOOKUP($A1442,npiportfolio!$A$1:$I$100,4,FALSE)*RAND()*10</f>
        <v>24.77236681829897</v>
      </c>
      <c r="G1442" s="7">
        <f ca="1">VLOOKUP($A1442,npiportfolio!$A$1:$I$100,4,FALSE)*RAND()*10</f>
        <v>4.4437421878706198</v>
      </c>
    </row>
    <row r="1443" spans="1:7" x14ac:dyDescent="0.25">
      <c r="A1443">
        <v>1</v>
      </c>
      <c r="B1443" t="s">
        <v>849</v>
      </c>
      <c r="C1443">
        <v>44</v>
      </c>
      <c r="D1443" t="str">
        <f>VLOOKUP(A1443,npiportfolio!$A$1:$B$100,2,FALSE)</f>
        <v>no Interventions</v>
      </c>
      <c r="E1443" s="7">
        <f ca="1">VLOOKUP($A1443,npiportfolio!$A$1:$I$100,4,FALSE)*RAND()*10</f>
        <v>0</v>
      </c>
      <c r="F1443" s="7">
        <f ca="1">VLOOKUP($A1443,npiportfolio!$A$1:$I$100,4,FALSE)*RAND()*10</f>
        <v>0</v>
      </c>
      <c r="G1443" s="7">
        <f ca="1">VLOOKUP($A1443,npiportfolio!$A$1:$I$100,4,FALSE)*RAND()*10</f>
        <v>0</v>
      </c>
    </row>
    <row r="1444" spans="1:7" x14ac:dyDescent="0.25">
      <c r="A1444">
        <v>2</v>
      </c>
      <c r="B1444" t="s">
        <v>849</v>
      </c>
      <c r="C1444">
        <v>44</v>
      </c>
      <c r="D1444" t="str">
        <f>VLOOKUP(A1444,npiportfolio!$A$1:$B$100,2,FALSE)</f>
        <v>schools closing</v>
      </c>
      <c r="E1444" s="7">
        <f ca="1">VLOOKUP($A1444,npiportfolio!$A$1:$I$100,4,FALSE)*RAND()*10</f>
        <v>7.4759408832589189</v>
      </c>
      <c r="F1444" s="7">
        <f ca="1">VLOOKUP($A1444,npiportfolio!$A$1:$I$100,4,FALSE)*RAND()*10</f>
        <v>0.7110417009262493</v>
      </c>
      <c r="G1444" s="7">
        <f ca="1">VLOOKUP($A1444,npiportfolio!$A$1:$I$100,4,FALSE)*RAND()*10</f>
        <v>2.9844246534469985</v>
      </c>
    </row>
    <row r="1445" spans="1:7" x14ac:dyDescent="0.25">
      <c r="A1445">
        <v>3</v>
      </c>
      <c r="B1445" t="s">
        <v>849</v>
      </c>
      <c r="C1445">
        <v>44</v>
      </c>
      <c r="D1445" t="str">
        <f>VLOOKUP(A1445,npiportfolio!$A$1:$B$100,2,FALSE)</f>
        <v>schools, bar/restaurants closed</v>
      </c>
      <c r="E1445" s="7">
        <f ca="1">VLOOKUP($A1445,npiportfolio!$A$1:$I$100,4,FALSE)*RAND()*10</f>
        <v>11.037415576864015</v>
      </c>
      <c r="F1445" s="7">
        <f ca="1">VLOOKUP($A1445,npiportfolio!$A$1:$I$100,4,FALSE)*RAND()*10</f>
        <v>18.174681528149318</v>
      </c>
      <c r="G1445" s="7">
        <f ca="1">VLOOKUP($A1445,npiportfolio!$A$1:$I$100,4,FALSE)*RAND()*10</f>
        <v>17.805863927948831</v>
      </c>
    </row>
    <row r="1446" spans="1:7" x14ac:dyDescent="0.25">
      <c r="A1446">
        <v>4</v>
      </c>
      <c r="B1446" t="s">
        <v>849</v>
      </c>
      <c r="C1446">
        <v>44</v>
      </c>
      <c r="D1446" t="str">
        <f>VLOOKUP(A1446,npiportfolio!$A$1:$B$100,2,FALSE)</f>
        <v>schools, bar/restaurants, non essential businesses closed</v>
      </c>
      <c r="E1446" s="7">
        <f ca="1">VLOOKUP($A1446,npiportfolio!$A$1:$I$100,4,FALSE)*RAND()*10</f>
        <v>5.4284636683938885</v>
      </c>
      <c r="F1446" s="7">
        <f ca="1">VLOOKUP($A1446,npiportfolio!$A$1:$I$100,4,FALSE)*RAND()*10</f>
        <v>0.72018230992471066</v>
      </c>
      <c r="G1446" s="7">
        <f ca="1">VLOOKUP($A1446,npiportfolio!$A$1:$I$100,4,FALSE)*RAND()*10</f>
        <v>1.5527325395445357</v>
      </c>
    </row>
    <row r="1447" spans="1:7" x14ac:dyDescent="0.25">
      <c r="A1447">
        <v>5</v>
      </c>
      <c r="B1447" t="s">
        <v>849</v>
      </c>
      <c r="C1447">
        <v>44</v>
      </c>
      <c r="D1447" t="str">
        <f>VLOOKUP(A1447,npiportfolio!$A$1:$B$100,2,FALSE)</f>
        <v>schools, bar/restaurants, non essential businesses closed, quarantine for most vulnerable</v>
      </c>
      <c r="E1447" s="7">
        <f ca="1">VLOOKUP($A1447,npiportfolio!$A$1:$I$100,4,FALSE)*RAND()*10</f>
        <v>32.369894889175129</v>
      </c>
      <c r="F1447" s="7">
        <f ca="1">VLOOKUP($A1447,npiportfolio!$A$1:$I$100,4,FALSE)*RAND()*10</f>
        <v>32.511528720724755</v>
      </c>
      <c r="G1447" s="7">
        <f ca="1">VLOOKUP($A1447,npiportfolio!$A$1:$I$100,4,FALSE)*RAND()*10</f>
        <v>14.087804797800834</v>
      </c>
    </row>
    <row r="1448" spans="1:7" x14ac:dyDescent="0.25">
      <c r="A1448">
        <v>6</v>
      </c>
      <c r="B1448" t="s">
        <v>849</v>
      </c>
      <c r="C1448">
        <v>44</v>
      </c>
      <c r="D1448" t="str">
        <f>VLOOKUP(A1448,npiportfolio!$A$1:$B$100,2,FALSE)</f>
        <v>schools, bar/restaurants, non essential businesses closed, quarantine for all</v>
      </c>
      <c r="E1448" s="7">
        <f ca="1">VLOOKUP($A1448,npiportfolio!$A$1:$I$100,4,FALSE)*RAND()*10</f>
        <v>26.929199630387096</v>
      </c>
      <c r="F1448" s="7">
        <f ca="1">VLOOKUP($A1448,npiportfolio!$A$1:$I$100,4,FALSE)*RAND()*10</f>
        <v>47.268857249887134</v>
      </c>
      <c r="G1448" s="7">
        <f ca="1">VLOOKUP($A1448,npiportfolio!$A$1:$I$100,4,FALSE)*RAND()*10</f>
        <v>7.9820590391145583</v>
      </c>
    </row>
    <row r="1449" spans="1:7" x14ac:dyDescent="0.25">
      <c r="A1449">
        <v>7</v>
      </c>
      <c r="B1449" t="s">
        <v>849</v>
      </c>
      <c r="C1449">
        <v>44</v>
      </c>
      <c r="D1449" t="str">
        <f>VLOOKUP(A1449,npiportfolio!$A$1:$B$100,2,FALSE)</f>
        <v>new normal after schools closing</v>
      </c>
      <c r="E1449" s="7">
        <f ca="1">VLOOKUP($A1449,npiportfolio!$A$1:$I$100,4,FALSE)*RAND()*10</f>
        <v>5.7881688955591093E-2</v>
      </c>
      <c r="F1449" s="7">
        <f ca="1">VLOOKUP($A1449,npiportfolio!$A$1:$I$100,4,FALSE)*RAND()*10</f>
        <v>3.3927383510732003</v>
      </c>
      <c r="G1449" s="7">
        <f ca="1">VLOOKUP($A1449,npiportfolio!$A$1:$I$100,4,FALSE)*RAND()*10</f>
        <v>8.3823802708908559</v>
      </c>
    </row>
    <row r="1450" spans="1:7" x14ac:dyDescent="0.25">
      <c r="A1450">
        <v>8</v>
      </c>
      <c r="B1450" t="s">
        <v>849</v>
      </c>
      <c r="C1450">
        <v>44</v>
      </c>
      <c r="D1450" t="str">
        <f>VLOOKUP(A1450,npiportfolio!$A$1:$B$100,2,FALSE)</f>
        <v>new normal after schools, bar/restaurants closed</v>
      </c>
      <c r="E1450" s="7">
        <f ca="1">VLOOKUP($A1450,npiportfolio!$A$1:$I$100,4,FALSE)*RAND()*10</f>
        <v>4.4791878907123976</v>
      </c>
      <c r="F1450" s="7">
        <f ca="1">VLOOKUP($A1450,npiportfolio!$A$1:$I$100,4,FALSE)*RAND()*10</f>
        <v>12.272235391928064</v>
      </c>
      <c r="G1450" s="7">
        <f ca="1">VLOOKUP($A1450,npiportfolio!$A$1:$I$100,4,FALSE)*RAND()*10</f>
        <v>12.474423828396796</v>
      </c>
    </row>
    <row r="1451" spans="1:7" x14ac:dyDescent="0.25">
      <c r="A1451">
        <v>9</v>
      </c>
      <c r="B1451" t="s">
        <v>849</v>
      </c>
      <c r="C1451">
        <v>44</v>
      </c>
      <c r="D1451" t="str">
        <f>VLOOKUP(A1451,npiportfolio!$A$1:$B$100,2,FALSE)</f>
        <v>new normal after schools, bar/restaurants, non essential businesses closed</v>
      </c>
      <c r="E1451" s="7">
        <f ca="1">VLOOKUP($A1451,npiportfolio!$A$1:$I$100,4,FALSE)*RAND()*10</f>
        <v>12.025714634402881</v>
      </c>
      <c r="F1451" s="7">
        <f ca="1">VLOOKUP($A1451,npiportfolio!$A$1:$I$100,4,FALSE)*RAND()*10</f>
        <v>22.058352351441254</v>
      </c>
      <c r="G1451" s="7">
        <f ca="1">VLOOKUP($A1451,npiportfolio!$A$1:$I$100,4,FALSE)*RAND()*10</f>
        <v>28.391184512818739</v>
      </c>
    </row>
    <row r="1452" spans="1:7" x14ac:dyDescent="0.25">
      <c r="A1452">
        <v>10</v>
      </c>
      <c r="B1452" t="s">
        <v>849</v>
      </c>
      <c r="C1452">
        <v>44</v>
      </c>
      <c r="D1452" t="str">
        <f>VLOOKUP(A1452,npiportfolio!$A$1:$B$100,2,FALSE)</f>
        <v>new normal after schools, bar/restaurants, non essential businesses closed, quarantine for most vulnerable</v>
      </c>
      <c r="E1452" s="7">
        <f ca="1">VLOOKUP($A1452,npiportfolio!$A$1:$I$100,4,FALSE)*RAND()*10</f>
        <v>23.937564171197884</v>
      </c>
      <c r="F1452" s="7">
        <f ca="1">VLOOKUP($A1452,npiportfolio!$A$1:$I$100,4,FALSE)*RAND()*10</f>
        <v>32.215406122526133</v>
      </c>
      <c r="G1452" s="7">
        <f ca="1">VLOOKUP($A1452,npiportfolio!$A$1:$I$100,4,FALSE)*RAND()*10</f>
        <v>21.401699746988353</v>
      </c>
    </row>
    <row r="1453" spans="1:7" x14ac:dyDescent="0.25">
      <c r="A1453">
        <v>11</v>
      </c>
      <c r="B1453" t="s">
        <v>849</v>
      </c>
      <c r="C1453">
        <v>44</v>
      </c>
      <c r="D1453" t="str">
        <f>VLOOKUP(A1453,npiportfolio!$A$1:$B$100,2,FALSE)</f>
        <v>new normal after schools, bar/restaurants, non essential businesses closed, quarantine for all</v>
      </c>
      <c r="E1453" s="7">
        <f ca="1">VLOOKUP($A1453,npiportfolio!$A$1:$I$100,4,FALSE)*RAND()*10</f>
        <v>28.666041132531621</v>
      </c>
      <c r="F1453" s="7">
        <f ca="1">VLOOKUP($A1453,npiportfolio!$A$1:$I$100,4,FALSE)*RAND()*10</f>
        <v>17.113513443663308</v>
      </c>
      <c r="G1453" s="7">
        <f ca="1">VLOOKUP($A1453,npiportfolio!$A$1:$I$100,4,FALSE)*RAND()*10</f>
        <v>10.773059364410697</v>
      </c>
    </row>
    <row r="1454" spans="1:7" x14ac:dyDescent="0.25">
      <c r="A1454">
        <v>1</v>
      </c>
      <c r="B1454" t="s">
        <v>847</v>
      </c>
      <c r="C1454">
        <v>45</v>
      </c>
      <c r="D1454" t="str">
        <f>VLOOKUP(A1454,npiportfolio!$A$1:$B$100,2,FALSE)</f>
        <v>no Interventions</v>
      </c>
      <c r="E1454" s="7">
        <f ca="1">VLOOKUP($A1454,npiportfolio!$A$1:$I$100,4,FALSE)*RAND()*10</f>
        <v>0</v>
      </c>
      <c r="F1454" s="7">
        <f ca="1">VLOOKUP($A1454,npiportfolio!$A$1:$I$100,4,FALSE)*RAND()*10</f>
        <v>0</v>
      </c>
      <c r="G1454" s="7">
        <f ca="1">VLOOKUP($A1454,npiportfolio!$A$1:$I$100,4,FALSE)*RAND()*10</f>
        <v>0</v>
      </c>
    </row>
    <row r="1455" spans="1:7" x14ac:dyDescent="0.25">
      <c r="A1455">
        <v>2</v>
      </c>
      <c r="B1455" t="s">
        <v>847</v>
      </c>
      <c r="C1455">
        <v>45</v>
      </c>
      <c r="D1455" t="str">
        <f>VLOOKUP(A1455,npiportfolio!$A$1:$B$100,2,FALSE)</f>
        <v>schools closing</v>
      </c>
      <c r="E1455" s="7">
        <f ca="1">VLOOKUP($A1455,npiportfolio!$A$1:$I$100,4,FALSE)*RAND()*10</f>
        <v>9.7326919553234461</v>
      </c>
      <c r="F1455" s="7">
        <f ca="1">VLOOKUP($A1455,npiportfolio!$A$1:$I$100,4,FALSE)*RAND()*10</f>
        <v>1.3022729024981394</v>
      </c>
      <c r="G1455" s="7">
        <f ca="1">VLOOKUP($A1455,npiportfolio!$A$1:$I$100,4,FALSE)*RAND()*10</f>
        <v>1.3419925411133882</v>
      </c>
    </row>
    <row r="1456" spans="1:7" x14ac:dyDescent="0.25">
      <c r="A1456">
        <v>3</v>
      </c>
      <c r="B1456" t="s">
        <v>847</v>
      </c>
      <c r="C1456">
        <v>45</v>
      </c>
      <c r="D1456" t="str">
        <f>VLOOKUP(A1456,npiportfolio!$A$1:$B$100,2,FALSE)</f>
        <v>schools, bar/restaurants closed</v>
      </c>
      <c r="E1456" s="7">
        <f ca="1">VLOOKUP($A1456,npiportfolio!$A$1:$I$100,4,FALSE)*RAND()*10</f>
        <v>15.533715033115865</v>
      </c>
      <c r="F1456" s="7">
        <f ca="1">VLOOKUP($A1456,npiportfolio!$A$1:$I$100,4,FALSE)*RAND()*10</f>
        <v>12.224997690439864</v>
      </c>
      <c r="G1456" s="7">
        <f ca="1">VLOOKUP($A1456,npiportfolio!$A$1:$I$100,4,FALSE)*RAND()*10</f>
        <v>0.57569319361911786</v>
      </c>
    </row>
    <row r="1457" spans="1:7" x14ac:dyDescent="0.25">
      <c r="A1457">
        <v>4</v>
      </c>
      <c r="B1457" t="s">
        <v>847</v>
      </c>
      <c r="C1457">
        <v>45</v>
      </c>
      <c r="D1457" t="str">
        <f>VLOOKUP(A1457,npiportfolio!$A$1:$B$100,2,FALSE)</f>
        <v>schools, bar/restaurants, non essential businesses closed</v>
      </c>
      <c r="E1457" s="7">
        <f ca="1">VLOOKUP($A1457,npiportfolio!$A$1:$I$100,4,FALSE)*RAND()*10</f>
        <v>22.310161791618089</v>
      </c>
      <c r="F1457" s="7">
        <f ca="1">VLOOKUP($A1457,npiportfolio!$A$1:$I$100,4,FALSE)*RAND()*10</f>
        <v>10.458240438209589</v>
      </c>
      <c r="G1457" s="7">
        <f ca="1">VLOOKUP($A1457,npiportfolio!$A$1:$I$100,4,FALSE)*RAND()*10</f>
        <v>9.1123359534070829</v>
      </c>
    </row>
    <row r="1458" spans="1:7" x14ac:dyDescent="0.25">
      <c r="A1458">
        <v>5</v>
      </c>
      <c r="B1458" t="s">
        <v>847</v>
      </c>
      <c r="C1458">
        <v>45</v>
      </c>
      <c r="D1458" t="str">
        <f>VLOOKUP(A1458,npiportfolio!$A$1:$B$100,2,FALSE)</f>
        <v>schools, bar/restaurants, non essential businesses closed, quarantine for most vulnerable</v>
      </c>
      <c r="E1458" s="7">
        <f ca="1">VLOOKUP($A1458,npiportfolio!$A$1:$I$100,4,FALSE)*RAND()*10</f>
        <v>24.845382134886037</v>
      </c>
      <c r="F1458" s="7">
        <f ca="1">VLOOKUP($A1458,npiportfolio!$A$1:$I$100,4,FALSE)*RAND()*10</f>
        <v>31.436444517888606</v>
      </c>
      <c r="G1458" s="7">
        <f ca="1">VLOOKUP($A1458,npiportfolio!$A$1:$I$100,4,FALSE)*RAND()*10</f>
        <v>1.9250922565303075</v>
      </c>
    </row>
    <row r="1459" spans="1:7" x14ac:dyDescent="0.25">
      <c r="A1459">
        <v>6</v>
      </c>
      <c r="B1459" t="s">
        <v>847</v>
      </c>
      <c r="C1459">
        <v>45</v>
      </c>
      <c r="D1459" t="str">
        <f>VLOOKUP(A1459,npiportfolio!$A$1:$B$100,2,FALSE)</f>
        <v>schools, bar/restaurants, non essential businesses closed, quarantine for all</v>
      </c>
      <c r="E1459" s="7">
        <f ca="1">VLOOKUP($A1459,npiportfolio!$A$1:$I$100,4,FALSE)*RAND()*10</f>
        <v>18.706520729976056</v>
      </c>
      <c r="F1459" s="7">
        <f ca="1">VLOOKUP($A1459,npiportfolio!$A$1:$I$100,4,FALSE)*RAND()*10</f>
        <v>35.547784640165929</v>
      </c>
      <c r="G1459" s="7">
        <f ca="1">VLOOKUP($A1459,npiportfolio!$A$1:$I$100,4,FALSE)*RAND()*10</f>
        <v>23.239332092937786</v>
      </c>
    </row>
    <row r="1460" spans="1:7" x14ac:dyDescent="0.25">
      <c r="A1460">
        <v>7</v>
      </c>
      <c r="B1460" t="s">
        <v>847</v>
      </c>
      <c r="C1460">
        <v>45</v>
      </c>
      <c r="D1460" t="str">
        <f>VLOOKUP(A1460,npiportfolio!$A$1:$B$100,2,FALSE)</f>
        <v>new normal after schools closing</v>
      </c>
      <c r="E1460" s="7">
        <f ca="1">VLOOKUP($A1460,npiportfolio!$A$1:$I$100,4,FALSE)*RAND()*10</f>
        <v>1.923000610603729</v>
      </c>
      <c r="F1460" s="7">
        <f ca="1">VLOOKUP($A1460,npiportfolio!$A$1:$I$100,4,FALSE)*RAND()*10</f>
        <v>1.3614704622757523</v>
      </c>
      <c r="G1460" s="7">
        <f ca="1">VLOOKUP($A1460,npiportfolio!$A$1:$I$100,4,FALSE)*RAND()*10</f>
        <v>5.6642347256269314</v>
      </c>
    </row>
    <row r="1461" spans="1:7" x14ac:dyDescent="0.25">
      <c r="A1461">
        <v>8</v>
      </c>
      <c r="B1461" t="s">
        <v>847</v>
      </c>
      <c r="C1461">
        <v>45</v>
      </c>
      <c r="D1461" t="str">
        <f>VLOOKUP(A1461,npiportfolio!$A$1:$B$100,2,FALSE)</f>
        <v>new normal after schools, bar/restaurants closed</v>
      </c>
      <c r="E1461" s="7">
        <f ca="1">VLOOKUP($A1461,npiportfolio!$A$1:$I$100,4,FALSE)*RAND()*10</f>
        <v>6.55885368997704</v>
      </c>
      <c r="F1461" s="7">
        <f ca="1">VLOOKUP($A1461,npiportfolio!$A$1:$I$100,4,FALSE)*RAND()*10</f>
        <v>9.242010957940952</v>
      </c>
      <c r="G1461" s="7">
        <f ca="1">VLOOKUP($A1461,npiportfolio!$A$1:$I$100,4,FALSE)*RAND()*10</f>
        <v>5.8561248001191668</v>
      </c>
    </row>
    <row r="1462" spans="1:7" x14ac:dyDescent="0.25">
      <c r="A1462">
        <v>9</v>
      </c>
      <c r="B1462" t="s">
        <v>847</v>
      </c>
      <c r="C1462">
        <v>45</v>
      </c>
      <c r="D1462" t="str">
        <f>VLOOKUP(A1462,npiportfolio!$A$1:$B$100,2,FALSE)</f>
        <v>new normal after schools, bar/restaurants, non essential businesses closed</v>
      </c>
      <c r="E1462" s="7">
        <f ca="1">VLOOKUP($A1462,npiportfolio!$A$1:$I$100,4,FALSE)*RAND()*10</f>
        <v>1.417510835147</v>
      </c>
      <c r="F1462" s="7">
        <f ca="1">VLOOKUP($A1462,npiportfolio!$A$1:$I$100,4,FALSE)*RAND()*10</f>
        <v>7.5091381354874178</v>
      </c>
      <c r="G1462" s="7">
        <f ca="1">VLOOKUP($A1462,npiportfolio!$A$1:$I$100,4,FALSE)*RAND()*10</f>
        <v>24.593196197827851</v>
      </c>
    </row>
    <row r="1463" spans="1:7" x14ac:dyDescent="0.25">
      <c r="A1463">
        <v>10</v>
      </c>
      <c r="B1463" t="s">
        <v>847</v>
      </c>
      <c r="C1463">
        <v>45</v>
      </c>
      <c r="D1463" t="str">
        <f>VLOOKUP(A1463,npiportfolio!$A$1:$B$100,2,FALSE)</f>
        <v>new normal after schools, bar/restaurants, non essential businesses closed, quarantine for most vulnerable</v>
      </c>
      <c r="E1463" s="7">
        <f ca="1">VLOOKUP($A1463,npiportfolio!$A$1:$I$100,4,FALSE)*RAND()*10</f>
        <v>10.267027839480768</v>
      </c>
      <c r="F1463" s="7">
        <f ca="1">VLOOKUP($A1463,npiportfolio!$A$1:$I$100,4,FALSE)*RAND()*10</f>
        <v>7.2120875579027377</v>
      </c>
      <c r="G1463" s="7">
        <f ca="1">VLOOKUP($A1463,npiportfolio!$A$1:$I$100,4,FALSE)*RAND()*10</f>
        <v>19.573508271684791</v>
      </c>
    </row>
    <row r="1464" spans="1:7" x14ac:dyDescent="0.25">
      <c r="A1464">
        <v>11</v>
      </c>
      <c r="B1464" t="s">
        <v>847</v>
      </c>
      <c r="C1464">
        <v>45</v>
      </c>
      <c r="D1464" t="str">
        <f>VLOOKUP(A1464,npiportfolio!$A$1:$B$100,2,FALSE)</f>
        <v>new normal after schools, bar/restaurants, non essential businesses closed, quarantine for all</v>
      </c>
      <c r="E1464" s="7">
        <f ca="1">VLOOKUP($A1464,npiportfolio!$A$1:$I$100,4,FALSE)*RAND()*10</f>
        <v>20.0357067065286</v>
      </c>
      <c r="F1464" s="7">
        <f ca="1">VLOOKUP($A1464,npiportfolio!$A$1:$I$100,4,FALSE)*RAND()*10</f>
        <v>2.6819638664905723</v>
      </c>
      <c r="G1464" s="7">
        <f ca="1">VLOOKUP($A1464,npiportfolio!$A$1:$I$100,4,FALSE)*RAND()*10</f>
        <v>23.244784356371788</v>
      </c>
    </row>
    <row r="1465" spans="1:7" x14ac:dyDescent="0.25">
      <c r="A1465">
        <v>1</v>
      </c>
      <c r="B1465" t="s">
        <v>848</v>
      </c>
      <c r="C1465">
        <v>45</v>
      </c>
      <c r="D1465" t="str">
        <f>VLOOKUP(A1465,npiportfolio!$A$1:$B$100,2,FALSE)</f>
        <v>no Interventions</v>
      </c>
      <c r="E1465" s="7">
        <f ca="1">VLOOKUP($A1465,npiportfolio!$A$1:$I$100,4,FALSE)*RAND()*10</f>
        <v>0</v>
      </c>
      <c r="F1465" s="7">
        <f ca="1">VLOOKUP($A1465,npiportfolio!$A$1:$I$100,4,FALSE)*RAND()*10</f>
        <v>0</v>
      </c>
      <c r="G1465" s="7">
        <f ca="1">VLOOKUP($A1465,npiportfolio!$A$1:$I$100,4,FALSE)*RAND()*10</f>
        <v>0</v>
      </c>
    </row>
    <row r="1466" spans="1:7" x14ac:dyDescent="0.25">
      <c r="A1466">
        <v>2</v>
      </c>
      <c r="B1466" t="s">
        <v>848</v>
      </c>
      <c r="C1466">
        <v>45</v>
      </c>
      <c r="D1466" t="str">
        <f>VLOOKUP(A1466,npiportfolio!$A$1:$B$100,2,FALSE)</f>
        <v>schools closing</v>
      </c>
      <c r="E1466" s="7">
        <f ca="1">VLOOKUP($A1466,npiportfolio!$A$1:$I$100,4,FALSE)*RAND()*10</f>
        <v>2.1030734810640173</v>
      </c>
      <c r="F1466" s="7">
        <f ca="1">VLOOKUP($A1466,npiportfolio!$A$1:$I$100,4,FALSE)*RAND()*10</f>
        <v>8.6886410379261818</v>
      </c>
      <c r="G1466" s="7">
        <f ca="1">VLOOKUP($A1466,npiportfolio!$A$1:$I$100,4,FALSE)*RAND()*10</f>
        <v>9.3657925366440669</v>
      </c>
    </row>
    <row r="1467" spans="1:7" x14ac:dyDescent="0.25">
      <c r="A1467">
        <v>3</v>
      </c>
      <c r="B1467" t="s">
        <v>848</v>
      </c>
      <c r="C1467">
        <v>45</v>
      </c>
      <c r="D1467" t="str">
        <f>VLOOKUP(A1467,npiportfolio!$A$1:$B$100,2,FALSE)</f>
        <v>schools, bar/restaurants closed</v>
      </c>
      <c r="E1467" s="7">
        <f ca="1">VLOOKUP($A1467,npiportfolio!$A$1:$I$100,4,FALSE)*RAND()*10</f>
        <v>12.078177773992655</v>
      </c>
      <c r="F1467" s="7">
        <f ca="1">VLOOKUP($A1467,npiportfolio!$A$1:$I$100,4,FALSE)*RAND()*10</f>
        <v>16.044337414506217</v>
      </c>
      <c r="G1467" s="7">
        <f ca="1">VLOOKUP($A1467,npiportfolio!$A$1:$I$100,4,FALSE)*RAND()*10</f>
        <v>6.9019925020976292</v>
      </c>
    </row>
    <row r="1468" spans="1:7" x14ac:dyDescent="0.25">
      <c r="A1468">
        <v>4</v>
      </c>
      <c r="B1468" t="s">
        <v>848</v>
      </c>
      <c r="C1468">
        <v>45</v>
      </c>
      <c r="D1468" t="str">
        <f>VLOOKUP(A1468,npiportfolio!$A$1:$B$100,2,FALSE)</f>
        <v>schools, bar/restaurants, non essential businesses closed</v>
      </c>
      <c r="E1468" s="7">
        <f ca="1">VLOOKUP($A1468,npiportfolio!$A$1:$I$100,4,FALSE)*RAND()*10</f>
        <v>8.5482654065931136</v>
      </c>
      <c r="F1468" s="7">
        <f ca="1">VLOOKUP($A1468,npiportfolio!$A$1:$I$100,4,FALSE)*RAND()*10</f>
        <v>26.206139748993508</v>
      </c>
      <c r="G1468" s="7">
        <f ca="1">VLOOKUP($A1468,npiportfolio!$A$1:$I$100,4,FALSE)*RAND()*10</f>
        <v>26.443171252858484</v>
      </c>
    </row>
    <row r="1469" spans="1:7" x14ac:dyDescent="0.25">
      <c r="A1469">
        <v>5</v>
      </c>
      <c r="B1469" t="s">
        <v>848</v>
      </c>
      <c r="C1469">
        <v>45</v>
      </c>
      <c r="D1469" t="str">
        <f>VLOOKUP(A1469,npiportfolio!$A$1:$B$100,2,FALSE)</f>
        <v>schools, bar/restaurants, non essential businesses closed, quarantine for most vulnerable</v>
      </c>
      <c r="E1469" s="7">
        <f ca="1">VLOOKUP($A1469,npiportfolio!$A$1:$I$100,4,FALSE)*RAND()*10</f>
        <v>32.544050511468583</v>
      </c>
      <c r="F1469" s="7">
        <f ca="1">VLOOKUP($A1469,npiportfolio!$A$1:$I$100,4,FALSE)*RAND()*10</f>
        <v>12.389335819409023</v>
      </c>
      <c r="G1469" s="7">
        <f ca="1">VLOOKUP($A1469,npiportfolio!$A$1:$I$100,4,FALSE)*RAND()*10</f>
        <v>9.360208199710458</v>
      </c>
    </row>
    <row r="1470" spans="1:7" x14ac:dyDescent="0.25">
      <c r="A1470">
        <v>6</v>
      </c>
      <c r="B1470" t="s">
        <v>848</v>
      </c>
      <c r="C1470">
        <v>45</v>
      </c>
      <c r="D1470" t="str">
        <f>VLOOKUP(A1470,npiportfolio!$A$1:$B$100,2,FALSE)</f>
        <v>schools, bar/restaurants, non essential businesses closed, quarantine for all</v>
      </c>
      <c r="E1470" s="7">
        <f ca="1">VLOOKUP($A1470,npiportfolio!$A$1:$I$100,4,FALSE)*RAND()*10</f>
        <v>14.03546681821657</v>
      </c>
      <c r="F1470" s="7">
        <f ca="1">VLOOKUP($A1470,npiportfolio!$A$1:$I$100,4,FALSE)*RAND()*10</f>
        <v>49.89476893365692</v>
      </c>
      <c r="G1470" s="7">
        <f ca="1">VLOOKUP($A1470,npiportfolio!$A$1:$I$100,4,FALSE)*RAND()*10</f>
        <v>1.5059618024015342</v>
      </c>
    </row>
    <row r="1471" spans="1:7" x14ac:dyDescent="0.25">
      <c r="A1471">
        <v>7</v>
      </c>
      <c r="B1471" t="s">
        <v>848</v>
      </c>
      <c r="C1471">
        <v>45</v>
      </c>
      <c r="D1471" t="str">
        <f>VLOOKUP(A1471,npiportfolio!$A$1:$B$100,2,FALSE)</f>
        <v>new normal after schools closing</v>
      </c>
      <c r="E1471" s="7">
        <f ca="1">VLOOKUP($A1471,npiportfolio!$A$1:$I$100,4,FALSE)*RAND()*10</f>
        <v>3.9721748202654483</v>
      </c>
      <c r="F1471" s="7">
        <f ca="1">VLOOKUP($A1471,npiportfolio!$A$1:$I$100,4,FALSE)*RAND()*10</f>
        <v>8.3090593479568753</v>
      </c>
      <c r="G1471" s="7">
        <f ca="1">VLOOKUP($A1471,npiportfolio!$A$1:$I$100,4,FALSE)*RAND()*10</f>
        <v>9.4357587734677715</v>
      </c>
    </row>
    <row r="1472" spans="1:7" x14ac:dyDescent="0.25">
      <c r="A1472">
        <v>8</v>
      </c>
      <c r="B1472" t="s">
        <v>848</v>
      </c>
      <c r="C1472">
        <v>45</v>
      </c>
      <c r="D1472" t="str">
        <f>VLOOKUP(A1472,npiportfolio!$A$1:$B$100,2,FALSE)</f>
        <v>new normal after schools, bar/restaurants closed</v>
      </c>
      <c r="E1472" s="7">
        <f ca="1">VLOOKUP($A1472,npiportfolio!$A$1:$I$100,4,FALSE)*RAND()*10</f>
        <v>18.553379337245801</v>
      </c>
      <c r="F1472" s="7">
        <f ca="1">VLOOKUP($A1472,npiportfolio!$A$1:$I$100,4,FALSE)*RAND()*10</f>
        <v>11.445717567687106</v>
      </c>
      <c r="G1472" s="7">
        <f ca="1">VLOOKUP($A1472,npiportfolio!$A$1:$I$100,4,FALSE)*RAND()*10</f>
        <v>2.450438244127815</v>
      </c>
    </row>
    <row r="1473" spans="1:7" x14ac:dyDescent="0.25">
      <c r="A1473">
        <v>9</v>
      </c>
      <c r="B1473" t="s">
        <v>848</v>
      </c>
      <c r="C1473">
        <v>45</v>
      </c>
      <c r="D1473" t="str">
        <f>VLOOKUP(A1473,npiportfolio!$A$1:$B$100,2,FALSE)</f>
        <v>new normal after schools, bar/restaurants, non essential businesses closed</v>
      </c>
      <c r="E1473" s="7">
        <f ca="1">VLOOKUP($A1473,npiportfolio!$A$1:$I$100,4,FALSE)*RAND()*10</f>
        <v>11.956807738045141</v>
      </c>
      <c r="F1473" s="7">
        <f ca="1">VLOOKUP($A1473,npiportfolio!$A$1:$I$100,4,FALSE)*RAND()*10</f>
        <v>3.1197122457826989</v>
      </c>
      <c r="G1473" s="7">
        <f ca="1">VLOOKUP($A1473,npiportfolio!$A$1:$I$100,4,FALSE)*RAND()*10</f>
        <v>13.783956392452472</v>
      </c>
    </row>
    <row r="1474" spans="1:7" x14ac:dyDescent="0.25">
      <c r="A1474">
        <v>10</v>
      </c>
      <c r="B1474" t="s">
        <v>848</v>
      </c>
      <c r="C1474">
        <v>45</v>
      </c>
      <c r="D1474" t="str">
        <f>VLOOKUP(A1474,npiportfolio!$A$1:$B$100,2,FALSE)</f>
        <v>new normal after schools, bar/restaurants, non essential businesses closed, quarantine for most vulnerable</v>
      </c>
      <c r="E1474" s="7">
        <f ca="1">VLOOKUP($A1474,npiportfolio!$A$1:$I$100,4,FALSE)*RAND()*10</f>
        <v>34.104742249989201</v>
      </c>
      <c r="F1474" s="7">
        <f ca="1">VLOOKUP($A1474,npiportfolio!$A$1:$I$100,4,FALSE)*RAND()*10</f>
        <v>20.490695049937216</v>
      </c>
      <c r="G1474" s="7">
        <f ca="1">VLOOKUP($A1474,npiportfolio!$A$1:$I$100,4,FALSE)*RAND()*10</f>
        <v>23.248645433709942</v>
      </c>
    </row>
    <row r="1475" spans="1:7" x14ac:dyDescent="0.25">
      <c r="A1475">
        <v>11</v>
      </c>
      <c r="B1475" t="s">
        <v>848</v>
      </c>
      <c r="C1475">
        <v>45</v>
      </c>
      <c r="D1475" t="str">
        <f>VLOOKUP(A1475,npiportfolio!$A$1:$B$100,2,FALSE)</f>
        <v>new normal after schools, bar/restaurants, non essential businesses closed, quarantine for all</v>
      </c>
      <c r="E1475" s="7">
        <f ca="1">VLOOKUP($A1475,npiportfolio!$A$1:$I$100,4,FALSE)*RAND()*10</f>
        <v>23.305836473363289</v>
      </c>
      <c r="F1475" s="7">
        <f ca="1">VLOOKUP($A1475,npiportfolio!$A$1:$I$100,4,FALSE)*RAND()*10</f>
        <v>7.8050640764733998</v>
      </c>
      <c r="G1475" s="7">
        <f ca="1">VLOOKUP($A1475,npiportfolio!$A$1:$I$100,4,FALSE)*RAND()*10</f>
        <v>40.220590131263478</v>
      </c>
    </row>
    <row r="1476" spans="1:7" x14ac:dyDescent="0.25">
      <c r="A1476">
        <v>1</v>
      </c>
      <c r="B1476" t="s">
        <v>849</v>
      </c>
      <c r="C1476">
        <v>45</v>
      </c>
      <c r="D1476" t="str">
        <f>VLOOKUP(A1476,npiportfolio!$A$1:$B$100,2,FALSE)</f>
        <v>no Interventions</v>
      </c>
      <c r="E1476" s="7">
        <f ca="1">VLOOKUP($A1476,npiportfolio!$A$1:$I$100,4,FALSE)*RAND()*10</f>
        <v>0</v>
      </c>
      <c r="F1476" s="7">
        <f ca="1">VLOOKUP($A1476,npiportfolio!$A$1:$I$100,4,FALSE)*RAND()*10</f>
        <v>0</v>
      </c>
      <c r="G1476" s="7">
        <f ca="1">VLOOKUP($A1476,npiportfolio!$A$1:$I$100,4,FALSE)*RAND()*10</f>
        <v>0</v>
      </c>
    </row>
    <row r="1477" spans="1:7" x14ac:dyDescent="0.25">
      <c r="A1477">
        <v>2</v>
      </c>
      <c r="B1477" t="s">
        <v>849</v>
      </c>
      <c r="C1477">
        <v>45</v>
      </c>
      <c r="D1477" t="str">
        <f>VLOOKUP(A1477,npiportfolio!$A$1:$B$100,2,FALSE)</f>
        <v>schools closing</v>
      </c>
      <c r="E1477" s="7">
        <f ca="1">VLOOKUP($A1477,npiportfolio!$A$1:$I$100,4,FALSE)*RAND()*10</f>
        <v>1.5036797231086985</v>
      </c>
      <c r="F1477" s="7">
        <f ca="1">VLOOKUP($A1477,npiportfolio!$A$1:$I$100,4,FALSE)*RAND()*10</f>
        <v>4.1681108650594734</v>
      </c>
      <c r="G1477" s="7">
        <f ca="1">VLOOKUP($A1477,npiportfolio!$A$1:$I$100,4,FALSE)*RAND()*10</f>
        <v>3.8983048281305632</v>
      </c>
    </row>
    <row r="1478" spans="1:7" x14ac:dyDescent="0.25">
      <c r="A1478">
        <v>3</v>
      </c>
      <c r="B1478" t="s">
        <v>849</v>
      </c>
      <c r="C1478">
        <v>45</v>
      </c>
      <c r="D1478" t="str">
        <f>VLOOKUP(A1478,npiportfolio!$A$1:$B$100,2,FALSE)</f>
        <v>schools, bar/restaurants closed</v>
      </c>
      <c r="E1478" s="7">
        <f ca="1">VLOOKUP($A1478,npiportfolio!$A$1:$I$100,4,FALSE)*RAND()*10</f>
        <v>18.42349889354637</v>
      </c>
      <c r="F1478" s="7">
        <f ca="1">VLOOKUP($A1478,npiportfolio!$A$1:$I$100,4,FALSE)*RAND()*10</f>
        <v>8.7016563257047501</v>
      </c>
      <c r="G1478" s="7">
        <f ca="1">VLOOKUP($A1478,npiportfolio!$A$1:$I$100,4,FALSE)*RAND()*10</f>
        <v>7.4757890083468981</v>
      </c>
    </row>
    <row r="1479" spans="1:7" x14ac:dyDescent="0.25">
      <c r="A1479">
        <v>4</v>
      </c>
      <c r="B1479" t="s">
        <v>849</v>
      </c>
      <c r="C1479">
        <v>45</v>
      </c>
      <c r="D1479" t="str">
        <f>VLOOKUP(A1479,npiportfolio!$A$1:$B$100,2,FALSE)</f>
        <v>schools, bar/restaurants, non essential businesses closed</v>
      </c>
      <c r="E1479" s="7">
        <f ca="1">VLOOKUP($A1479,npiportfolio!$A$1:$I$100,4,FALSE)*RAND()*10</f>
        <v>18.437238258810943</v>
      </c>
      <c r="F1479" s="7">
        <f ca="1">VLOOKUP($A1479,npiportfolio!$A$1:$I$100,4,FALSE)*RAND()*10</f>
        <v>4.3385786298835294</v>
      </c>
      <c r="G1479" s="7">
        <f ca="1">VLOOKUP($A1479,npiportfolio!$A$1:$I$100,4,FALSE)*RAND()*10</f>
        <v>3.8157096436559979</v>
      </c>
    </row>
    <row r="1480" spans="1:7" x14ac:dyDescent="0.25">
      <c r="A1480">
        <v>5</v>
      </c>
      <c r="B1480" t="s">
        <v>849</v>
      </c>
      <c r="C1480">
        <v>45</v>
      </c>
      <c r="D1480" t="str">
        <f>VLOOKUP(A1480,npiportfolio!$A$1:$B$100,2,FALSE)</f>
        <v>schools, bar/restaurants, non essential businesses closed, quarantine for most vulnerable</v>
      </c>
      <c r="E1480" s="7">
        <f ca="1">VLOOKUP($A1480,npiportfolio!$A$1:$I$100,4,FALSE)*RAND()*10</f>
        <v>37.463139724647874</v>
      </c>
      <c r="F1480" s="7">
        <f ca="1">VLOOKUP($A1480,npiportfolio!$A$1:$I$100,4,FALSE)*RAND()*10</f>
        <v>31.813221308342552</v>
      </c>
      <c r="G1480" s="7">
        <f ca="1">VLOOKUP($A1480,npiportfolio!$A$1:$I$100,4,FALSE)*RAND()*10</f>
        <v>35.235015220865755</v>
      </c>
    </row>
    <row r="1481" spans="1:7" x14ac:dyDescent="0.25">
      <c r="A1481">
        <v>6</v>
      </c>
      <c r="B1481" t="s">
        <v>849</v>
      </c>
      <c r="C1481">
        <v>45</v>
      </c>
      <c r="D1481" t="str">
        <f>VLOOKUP(A1481,npiportfolio!$A$1:$B$100,2,FALSE)</f>
        <v>schools, bar/restaurants, non essential businesses closed, quarantine for all</v>
      </c>
      <c r="E1481" s="7">
        <f ca="1">VLOOKUP($A1481,npiportfolio!$A$1:$I$100,4,FALSE)*RAND()*10</f>
        <v>8.5726799227109414</v>
      </c>
      <c r="F1481" s="7">
        <f ca="1">VLOOKUP($A1481,npiportfolio!$A$1:$I$100,4,FALSE)*RAND()*10</f>
        <v>29.485418623773985</v>
      </c>
      <c r="G1481" s="7">
        <f ca="1">VLOOKUP($A1481,npiportfolio!$A$1:$I$100,4,FALSE)*RAND()*10</f>
        <v>46.148333073205066</v>
      </c>
    </row>
    <row r="1482" spans="1:7" x14ac:dyDescent="0.25">
      <c r="A1482">
        <v>7</v>
      </c>
      <c r="B1482" t="s">
        <v>849</v>
      </c>
      <c r="C1482">
        <v>45</v>
      </c>
      <c r="D1482" t="str">
        <f>VLOOKUP(A1482,npiportfolio!$A$1:$B$100,2,FALSE)</f>
        <v>new normal after schools closing</v>
      </c>
      <c r="E1482" s="7">
        <f ca="1">VLOOKUP($A1482,npiportfolio!$A$1:$I$100,4,FALSE)*RAND()*10</f>
        <v>7.9169404136285522</v>
      </c>
      <c r="F1482" s="7">
        <f ca="1">VLOOKUP($A1482,npiportfolio!$A$1:$I$100,4,FALSE)*RAND()*10</f>
        <v>7.0004844831357236</v>
      </c>
      <c r="G1482" s="7">
        <f ca="1">VLOOKUP($A1482,npiportfolio!$A$1:$I$100,4,FALSE)*RAND()*10</f>
        <v>0.3773644909869811</v>
      </c>
    </row>
    <row r="1483" spans="1:7" x14ac:dyDescent="0.25">
      <c r="A1483">
        <v>8</v>
      </c>
      <c r="B1483" t="s">
        <v>849</v>
      </c>
      <c r="C1483">
        <v>45</v>
      </c>
      <c r="D1483" t="str">
        <f>VLOOKUP(A1483,npiportfolio!$A$1:$B$100,2,FALSE)</f>
        <v>new normal after schools, bar/restaurants closed</v>
      </c>
      <c r="E1483" s="7">
        <f ca="1">VLOOKUP($A1483,npiportfolio!$A$1:$I$100,4,FALSE)*RAND()*10</f>
        <v>16.597778982919028</v>
      </c>
      <c r="F1483" s="7">
        <f ca="1">VLOOKUP($A1483,npiportfolio!$A$1:$I$100,4,FALSE)*RAND()*10</f>
        <v>1.3680406763765474</v>
      </c>
      <c r="G1483" s="7">
        <f ca="1">VLOOKUP($A1483,npiportfolio!$A$1:$I$100,4,FALSE)*RAND()*10</f>
        <v>3.8260439406846025</v>
      </c>
    </row>
    <row r="1484" spans="1:7" x14ac:dyDescent="0.25">
      <c r="A1484">
        <v>9</v>
      </c>
      <c r="B1484" t="s">
        <v>849</v>
      </c>
      <c r="C1484">
        <v>45</v>
      </c>
      <c r="D1484" t="str">
        <f>VLOOKUP(A1484,npiportfolio!$A$1:$B$100,2,FALSE)</f>
        <v>new normal after schools, bar/restaurants, non essential businesses closed</v>
      </c>
      <c r="E1484" s="7">
        <f ca="1">VLOOKUP($A1484,npiportfolio!$A$1:$I$100,4,FALSE)*RAND()*10</f>
        <v>0.2822209566438838</v>
      </c>
      <c r="F1484" s="7">
        <f ca="1">VLOOKUP($A1484,npiportfolio!$A$1:$I$100,4,FALSE)*RAND()*10</f>
        <v>5.2202185557903107</v>
      </c>
      <c r="G1484" s="7">
        <f ca="1">VLOOKUP($A1484,npiportfolio!$A$1:$I$100,4,FALSE)*RAND()*10</f>
        <v>11.533407739991009</v>
      </c>
    </row>
    <row r="1485" spans="1:7" x14ac:dyDescent="0.25">
      <c r="A1485">
        <v>10</v>
      </c>
      <c r="B1485" t="s">
        <v>849</v>
      </c>
      <c r="C1485">
        <v>45</v>
      </c>
      <c r="D1485" t="str">
        <f>VLOOKUP(A1485,npiportfolio!$A$1:$B$100,2,FALSE)</f>
        <v>new normal after schools, bar/restaurants, non essential businesses closed, quarantine for most vulnerable</v>
      </c>
      <c r="E1485" s="7">
        <f ca="1">VLOOKUP($A1485,npiportfolio!$A$1:$I$100,4,FALSE)*RAND()*10</f>
        <v>16.703473991057241</v>
      </c>
      <c r="F1485" s="7">
        <f ca="1">VLOOKUP($A1485,npiportfolio!$A$1:$I$100,4,FALSE)*RAND()*10</f>
        <v>37.930308502891087</v>
      </c>
      <c r="G1485" s="7">
        <f ca="1">VLOOKUP($A1485,npiportfolio!$A$1:$I$100,4,FALSE)*RAND()*10</f>
        <v>4.5745699285924735</v>
      </c>
    </row>
    <row r="1486" spans="1:7" x14ac:dyDescent="0.25">
      <c r="A1486">
        <v>11</v>
      </c>
      <c r="B1486" t="s">
        <v>849</v>
      </c>
      <c r="C1486">
        <v>45</v>
      </c>
      <c r="D1486" t="str">
        <f>VLOOKUP(A1486,npiportfolio!$A$1:$B$100,2,FALSE)</f>
        <v>new normal after schools, bar/restaurants, non essential businesses closed, quarantine for all</v>
      </c>
      <c r="E1486" s="7">
        <f ca="1">VLOOKUP($A1486,npiportfolio!$A$1:$I$100,4,FALSE)*RAND()*10</f>
        <v>44.473583434357842</v>
      </c>
      <c r="F1486" s="7">
        <f ca="1">VLOOKUP($A1486,npiportfolio!$A$1:$I$100,4,FALSE)*RAND()*10</f>
        <v>40.114667096499517</v>
      </c>
      <c r="G1486" s="7">
        <f ca="1">VLOOKUP($A1486,npiportfolio!$A$1:$I$100,4,FALSE)*RAND()*10</f>
        <v>12.264113359089501</v>
      </c>
    </row>
    <row r="1487" spans="1:7" x14ac:dyDescent="0.25">
      <c r="A1487">
        <v>1</v>
      </c>
      <c r="B1487" t="s">
        <v>847</v>
      </c>
      <c r="C1487">
        <v>46</v>
      </c>
      <c r="D1487" t="str">
        <f>VLOOKUP(A1487,npiportfolio!$A$1:$B$100,2,FALSE)</f>
        <v>no Interventions</v>
      </c>
      <c r="E1487" s="7">
        <f ca="1">VLOOKUP($A1487,npiportfolio!$A$1:$I$100,4,FALSE)*RAND()*10</f>
        <v>0</v>
      </c>
      <c r="F1487" s="7">
        <f ca="1">VLOOKUP($A1487,npiportfolio!$A$1:$I$100,4,FALSE)*RAND()*10</f>
        <v>0</v>
      </c>
      <c r="G1487" s="7">
        <f ca="1">VLOOKUP($A1487,npiportfolio!$A$1:$I$100,4,FALSE)*RAND()*10</f>
        <v>0</v>
      </c>
    </row>
    <row r="1488" spans="1:7" x14ac:dyDescent="0.25">
      <c r="A1488">
        <v>2</v>
      </c>
      <c r="B1488" t="s">
        <v>847</v>
      </c>
      <c r="C1488">
        <v>46</v>
      </c>
      <c r="D1488" t="str">
        <f>VLOOKUP(A1488,npiportfolio!$A$1:$B$100,2,FALSE)</f>
        <v>schools closing</v>
      </c>
      <c r="E1488" s="7">
        <f ca="1">VLOOKUP($A1488,npiportfolio!$A$1:$I$100,4,FALSE)*RAND()*10</f>
        <v>3.6082133173619848</v>
      </c>
      <c r="F1488" s="7">
        <f ca="1">VLOOKUP($A1488,npiportfolio!$A$1:$I$100,4,FALSE)*RAND()*10</f>
        <v>4.1113599861538752</v>
      </c>
      <c r="G1488" s="7">
        <f ca="1">VLOOKUP($A1488,npiportfolio!$A$1:$I$100,4,FALSE)*RAND()*10</f>
        <v>7.5508093572181325</v>
      </c>
    </row>
    <row r="1489" spans="1:7" x14ac:dyDescent="0.25">
      <c r="A1489">
        <v>3</v>
      </c>
      <c r="B1489" t="s">
        <v>847</v>
      </c>
      <c r="C1489">
        <v>46</v>
      </c>
      <c r="D1489" t="str">
        <f>VLOOKUP(A1489,npiportfolio!$A$1:$B$100,2,FALSE)</f>
        <v>schools, bar/restaurants closed</v>
      </c>
      <c r="E1489" s="7">
        <f ca="1">VLOOKUP($A1489,npiportfolio!$A$1:$I$100,4,FALSE)*RAND()*10</f>
        <v>4.2595327070464499</v>
      </c>
      <c r="F1489" s="7">
        <f ca="1">VLOOKUP($A1489,npiportfolio!$A$1:$I$100,4,FALSE)*RAND()*10</f>
        <v>3.0091963561121005</v>
      </c>
      <c r="G1489" s="7">
        <f ca="1">VLOOKUP($A1489,npiportfolio!$A$1:$I$100,4,FALSE)*RAND()*10</f>
        <v>12.365122156822991</v>
      </c>
    </row>
    <row r="1490" spans="1:7" x14ac:dyDescent="0.25">
      <c r="A1490">
        <v>4</v>
      </c>
      <c r="B1490" t="s">
        <v>847</v>
      </c>
      <c r="C1490">
        <v>46</v>
      </c>
      <c r="D1490" t="str">
        <f>VLOOKUP(A1490,npiportfolio!$A$1:$B$100,2,FALSE)</f>
        <v>schools, bar/restaurants, non essential businesses closed</v>
      </c>
      <c r="E1490" s="7">
        <f ca="1">VLOOKUP($A1490,npiportfolio!$A$1:$I$100,4,FALSE)*RAND()*10</f>
        <v>12.84772090159529</v>
      </c>
      <c r="F1490" s="7">
        <f ca="1">VLOOKUP($A1490,npiportfolio!$A$1:$I$100,4,FALSE)*RAND()*10</f>
        <v>26.829445176266638</v>
      </c>
      <c r="G1490" s="7">
        <f ca="1">VLOOKUP($A1490,npiportfolio!$A$1:$I$100,4,FALSE)*RAND()*10</f>
        <v>0.55478100100744165</v>
      </c>
    </row>
    <row r="1491" spans="1:7" x14ac:dyDescent="0.25">
      <c r="A1491">
        <v>5</v>
      </c>
      <c r="B1491" t="s">
        <v>847</v>
      </c>
      <c r="C1491">
        <v>46</v>
      </c>
      <c r="D1491" t="str">
        <f>VLOOKUP(A1491,npiportfolio!$A$1:$B$100,2,FALSE)</f>
        <v>schools, bar/restaurants, non essential businesses closed, quarantine for most vulnerable</v>
      </c>
      <c r="E1491" s="7">
        <f ca="1">VLOOKUP($A1491,npiportfolio!$A$1:$I$100,4,FALSE)*RAND()*10</f>
        <v>22.794621233595173</v>
      </c>
      <c r="F1491" s="7">
        <f ca="1">VLOOKUP($A1491,npiportfolio!$A$1:$I$100,4,FALSE)*RAND()*10</f>
        <v>32.713971347981705</v>
      </c>
      <c r="G1491" s="7">
        <f ca="1">VLOOKUP($A1491,npiportfolio!$A$1:$I$100,4,FALSE)*RAND()*10</f>
        <v>15.034791581888282</v>
      </c>
    </row>
    <row r="1492" spans="1:7" x14ac:dyDescent="0.25">
      <c r="A1492">
        <v>6</v>
      </c>
      <c r="B1492" t="s">
        <v>847</v>
      </c>
      <c r="C1492">
        <v>46</v>
      </c>
      <c r="D1492" t="str">
        <f>VLOOKUP(A1492,npiportfolio!$A$1:$B$100,2,FALSE)</f>
        <v>schools, bar/restaurants, non essential businesses closed, quarantine for all</v>
      </c>
      <c r="E1492" s="7">
        <f ca="1">VLOOKUP($A1492,npiportfolio!$A$1:$I$100,4,FALSE)*RAND()*10</f>
        <v>18.89561909632539</v>
      </c>
      <c r="F1492" s="7">
        <f ca="1">VLOOKUP($A1492,npiportfolio!$A$1:$I$100,4,FALSE)*RAND()*10</f>
        <v>6.4135228266833213</v>
      </c>
      <c r="G1492" s="7">
        <f ca="1">VLOOKUP($A1492,npiportfolio!$A$1:$I$100,4,FALSE)*RAND()*10</f>
        <v>0.94703512242341192</v>
      </c>
    </row>
    <row r="1493" spans="1:7" x14ac:dyDescent="0.25">
      <c r="A1493">
        <v>7</v>
      </c>
      <c r="B1493" t="s">
        <v>847</v>
      </c>
      <c r="C1493">
        <v>46</v>
      </c>
      <c r="D1493" t="str">
        <f>VLOOKUP(A1493,npiportfolio!$A$1:$B$100,2,FALSE)</f>
        <v>new normal after schools closing</v>
      </c>
      <c r="E1493" s="7">
        <f ca="1">VLOOKUP($A1493,npiportfolio!$A$1:$I$100,4,FALSE)*RAND()*10</f>
        <v>1.1713546931835317</v>
      </c>
      <c r="F1493" s="7">
        <f ca="1">VLOOKUP($A1493,npiportfolio!$A$1:$I$100,4,FALSE)*RAND()*10</f>
        <v>0.94230440043003849</v>
      </c>
      <c r="G1493" s="7">
        <f ca="1">VLOOKUP($A1493,npiportfolio!$A$1:$I$100,4,FALSE)*RAND()*10</f>
        <v>3.9463694717265252</v>
      </c>
    </row>
    <row r="1494" spans="1:7" x14ac:dyDescent="0.25">
      <c r="A1494">
        <v>8</v>
      </c>
      <c r="B1494" t="s">
        <v>847</v>
      </c>
      <c r="C1494">
        <v>46</v>
      </c>
      <c r="D1494" t="str">
        <f>VLOOKUP(A1494,npiportfolio!$A$1:$B$100,2,FALSE)</f>
        <v>new normal after schools, bar/restaurants closed</v>
      </c>
      <c r="E1494" s="7">
        <f ca="1">VLOOKUP($A1494,npiportfolio!$A$1:$I$100,4,FALSE)*RAND()*10</f>
        <v>0.24818166944543973</v>
      </c>
      <c r="F1494" s="7">
        <f ca="1">VLOOKUP($A1494,npiportfolio!$A$1:$I$100,4,FALSE)*RAND()*10</f>
        <v>18.605682251725039</v>
      </c>
      <c r="G1494" s="7">
        <f ca="1">VLOOKUP($A1494,npiportfolio!$A$1:$I$100,4,FALSE)*RAND()*10</f>
        <v>8.0365252524299464</v>
      </c>
    </row>
    <row r="1495" spans="1:7" x14ac:dyDescent="0.25">
      <c r="A1495">
        <v>9</v>
      </c>
      <c r="B1495" t="s">
        <v>847</v>
      </c>
      <c r="C1495">
        <v>46</v>
      </c>
      <c r="D1495" t="str">
        <f>VLOOKUP(A1495,npiportfolio!$A$1:$B$100,2,FALSE)</f>
        <v>new normal after schools, bar/restaurants, non essential businesses closed</v>
      </c>
      <c r="E1495" s="7">
        <f ca="1">VLOOKUP($A1495,npiportfolio!$A$1:$I$100,4,FALSE)*RAND()*10</f>
        <v>3.0816305157171575</v>
      </c>
      <c r="F1495" s="7">
        <f ca="1">VLOOKUP($A1495,npiportfolio!$A$1:$I$100,4,FALSE)*RAND()*10</f>
        <v>16.782264060310517</v>
      </c>
      <c r="G1495" s="7">
        <f ca="1">VLOOKUP($A1495,npiportfolio!$A$1:$I$100,4,FALSE)*RAND()*10</f>
        <v>27.227447557858628</v>
      </c>
    </row>
    <row r="1496" spans="1:7" x14ac:dyDescent="0.25">
      <c r="A1496">
        <v>10</v>
      </c>
      <c r="B1496" t="s">
        <v>847</v>
      </c>
      <c r="C1496">
        <v>46</v>
      </c>
      <c r="D1496" t="str">
        <f>VLOOKUP(A1496,npiportfolio!$A$1:$B$100,2,FALSE)</f>
        <v>new normal after schools, bar/restaurants, non essential businesses closed, quarantine for most vulnerable</v>
      </c>
      <c r="E1496" s="7">
        <f ca="1">VLOOKUP($A1496,npiportfolio!$A$1:$I$100,4,FALSE)*RAND()*10</f>
        <v>19.668785663855296</v>
      </c>
      <c r="F1496" s="7">
        <f ca="1">VLOOKUP($A1496,npiportfolio!$A$1:$I$100,4,FALSE)*RAND()*10</f>
        <v>37.040268718587079</v>
      </c>
      <c r="G1496" s="7">
        <f ca="1">VLOOKUP($A1496,npiportfolio!$A$1:$I$100,4,FALSE)*RAND()*10</f>
        <v>23.596167180062778</v>
      </c>
    </row>
    <row r="1497" spans="1:7" x14ac:dyDescent="0.25">
      <c r="A1497">
        <v>11</v>
      </c>
      <c r="B1497" t="s">
        <v>847</v>
      </c>
      <c r="C1497">
        <v>46</v>
      </c>
      <c r="D1497" t="str">
        <f>VLOOKUP(A1497,npiportfolio!$A$1:$B$100,2,FALSE)</f>
        <v>new normal after schools, bar/restaurants, non essential businesses closed, quarantine for all</v>
      </c>
      <c r="E1497" s="7">
        <f ca="1">VLOOKUP($A1497,npiportfolio!$A$1:$I$100,4,FALSE)*RAND()*10</f>
        <v>4.6668134742160472</v>
      </c>
      <c r="F1497" s="7">
        <f ca="1">VLOOKUP($A1497,npiportfolio!$A$1:$I$100,4,FALSE)*RAND()*10</f>
        <v>14.27110938309335</v>
      </c>
      <c r="G1497" s="7">
        <f ca="1">VLOOKUP($A1497,npiportfolio!$A$1:$I$100,4,FALSE)*RAND()*10</f>
        <v>26.74815899159066</v>
      </c>
    </row>
    <row r="1498" spans="1:7" x14ac:dyDescent="0.25">
      <c r="A1498">
        <v>1</v>
      </c>
      <c r="B1498" t="s">
        <v>848</v>
      </c>
      <c r="C1498">
        <v>46</v>
      </c>
      <c r="D1498" t="str">
        <f>VLOOKUP(A1498,npiportfolio!$A$1:$B$100,2,FALSE)</f>
        <v>no Interventions</v>
      </c>
      <c r="E1498" s="7">
        <f ca="1">VLOOKUP($A1498,npiportfolio!$A$1:$I$100,4,FALSE)*RAND()*10</f>
        <v>0</v>
      </c>
      <c r="F1498" s="7">
        <f ca="1">VLOOKUP($A1498,npiportfolio!$A$1:$I$100,4,FALSE)*RAND()*10</f>
        <v>0</v>
      </c>
      <c r="G1498" s="7">
        <f ca="1">VLOOKUP($A1498,npiportfolio!$A$1:$I$100,4,FALSE)*RAND()*10</f>
        <v>0</v>
      </c>
    </row>
    <row r="1499" spans="1:7" x14ac:dyDescent="0.25">
      <c r="A1499">
        <v>2</v>
      </c>
      <c r="B1499" t="s">
        <v>848</v>
      </c>
      <c r="C1499">
        <v>46</v>
      </c>
      <c r="D1499" t="str">
        <f>VLOOKUP(A1499,npiportfolio!$A$1:$B$100,2,FALSE)</f>
        <v>schools closing</v>
      </c>
      <c r="E1499" s="7">
        <f ca="1">VLOOKUP($A1499,npiportfolio!$A$1:$I$100,4,FALSE)*RAND()*10</f>
        <v>7.6443893740186573</v>
      </c>
      <c r="F1499" s="7">
        <f ca="1">VLOOKUP($A1499,npiportfolio!$A$1:$I$100,4,FALSE)*RAND()*10</f>
        <v>6.0241084122762825</v>
      </c>
      <c r="G1499" s="7">
        <f ca="1">VLOOKUP($A1499,npiportfolio!$A$1:$I$100,4,FALSE)*RAND()*10</f>
        <v>0.43064342779355558</v>
      </c>
    </row>
    <row r="1500" spans="1:7" x14ac:dyDescent="0.25">
      <c r="A1500">
        <v>3</v>
      </c>
      <c r="B1500" t="s">
        <v>848</v>
      </c>
      <c r="C1500">
        <v>46</v>
      </c>
      <c r="D1500" t="str">
        <f>VLOOKUP(A1500,npiportfolio!$A$1:$B$100,2,FALSE)</f>
        <v>schools, bar/restaurants closed</v>
      </c>
      <c r="E1500" s="7">
        <f ca="1">VLOOKUP($A1500,npiportfolio!$A$1:$I$100,4,FALSE)*RAND()*10</f>
        <v>16.011436281089743</v>
      </c>
      <c r="F1500" s="7">
        <f ca="1">VLOOKUP($A1500,npiportfolio!$A$1:$I$100,4,FALSE)*RAND()*10</f>
        <v>15.250766812351003</v>
      </c>
      <c r="G1500" s="7">
        <f ca="1">VLOOKUP($A1500,npiportfolio!$A$1:$I$100,4,FALSE)*RAND()*10</f>
        <v>10.426456173408942</v>
      </c>
    </row>
    <row r="1501" spans="1:7" x14ac:dyDescent="0.25">
      <c r="A1501">
        <v>4</v>
      </c>
      <c r="B1501" t="s">
        <v>848</v>
      </c>
      <c r="C1501">
        <v>46</v>
      </c>
      <c r="D1501" t="str">
        <f>VLOOKUP(A1501,npiportfolio!$A$1:$B$100,2,FALSE)</f>
        <v>schools, bar/restaurants, non essential businesses closed</v>
      </c>
      <c r="E1501" s="7">
        <f ca="1">VLOOKUP($A1501,npiportfolio!$A$1:$I$100,4,FALSE)*RAND()*10</f>
        <v>11.6530064077925</v>
      </c>
      <c r="F1501" s="7">
        <f ca="1">VLOOKUP($A1501,npiportfolio!$A$1:$I$100,4,FALSE)*RAND()*10</f>
        <v>25.570863918727401</v>
      </c>
      <c r="G1501" s="7">
        <f ca="1">VLOOKUP($A1501,npiportfolio!$A$1:$I$100,4,FALSE)*RAND()*10</f>
        <v>2.5718313722500796</v>
      </c>
    </row>
    <row r="1502" spans="1:7" x14ac:dyDescent="0.25">
      <c r="A1502">
        <v>5</v>
      </c>
      <c r="B1502" t="s">
        <v>848</v>
      </c>
      <c r="C1502">
        <v>46</v>
      </c>
      <c r="D1502" t="str">
        <f>VLOOKUP(A1502,npiportfolio!$A$1:$B$100,2,FALSE)</f>
        <v>schools, bar/restaurants, non essential businesses closed, quarantine for most vulnerable</v>
      </c>
      <c r="E1502" s="7">
        <f ca="1">VLOOKUP($A1502,npiportfolio!$A$1:$I$100,4,FALSE)*RAND()*10</f>
        <v>36.664178396669129</v>
      </c>
      <c r="F1502" s="7">
        <f ca="1">VLOOKUP($A1502,npiportfolio!$A$1:$I$100,4,FALSE)*RAND()*10</f>
        <v>0.95750139943743484</v>
      </c>
      <c r="G1502" s="7">
        <f ca="1">VLOOKUP($A1502,npiportfolio!$A$1:$I$100,4,FALSE)*RAND()*10</f>
        <v>24.65568285863138</v>
      </c>
    </row>
    <row r="1503" spans="1:7" x14ac:dyDescent="0.25">
      <c r="A1503">
        <v>6</v>
      </c>
      <c r="B1503" t="s">
        <v>848</v>
      </c>
      <c r="C1503">
        <v>46</v>
      </c>
      <c r="D1503" t="str">
        <f>VLOOKUP(A1503,npiportfolio!$A$1:$B$100,2,FALSE)</f>
        <v>schools, bar/restaurants, non essential businesses closed, quarantine for all</v>
      </c>
      <c r="E1503" s="7">
        <f ca="1">VLOOKUP($A1503,npiportfolio!$A$1:$I$100,4,FALSE)*RAND()*10</f>
        <v>15.61426115390111</v>
      </c>
      <c r="F1503" s="7">
        <f ca="1">VLOOKUP($A1503,npiportfolio!$A$1:$I$100,4,FALSE)*RAND()*10</f>
        <v>42.451102716094297</v>
      </c>
      <c r="G1503" s="7">
        <f ca="1">VLOOKUP($A1503,npiportfolio!$A$1:$I$100,4,FALSE)*RAND()*10</f>
        <v>11.307145807347929</v>
      </c>
    </row>
    <row r="1504" spans="1:7" x14ac:dyDescent="0.25">
      <c r="A1504">
        <v>7</v>
      </c>
      <c r="B1504" t="s">
        <v>848</v>
      </c>
      <c r="C1504">
        <v>46</v>
      </c>
      <c r="D1504" t="str">
        <f>VLOOKUP(A1504,npiportfolio!$A$1:$B$100,2,FALSE)</f>
        <v>new normal after schools closing</v>
      </c>
      <c r="E1504" s="7">
        <f ca="1">VLOOKUP($A1504,npiportfolio!$A$1:$I$100,4,FALSE)*RAND()*10</f>
        <v>1.1047878841239744</v>
      </c>
      <c r="F1504" s="7">
        <f ca="1">VLOOKUP($A1504,npiportfolio!$A$1:$I$100,4,FALSE)*RAND()*10</f>
        <v>4.9945669914277779</v>
      </c>
      <c r="G1504" s="7">
        <f ca="1">VLOOKUP($A1504,npiportfolio!$A$1:$I$100,4,FALSE)*RAND()*10</f>
        <v>5.9481773753468179</v>
      </c>
    </row>
    <row r="1505" spans="1:7" x14ac:dyDescent="0.25">
      <c r="A1505">
        <v>8</v>
      </c>
      <c r="B1505" t="s">
        <v>848</v>
      </c>
      <c r="C1505">
        <v>46</v>
      </c>
      <c r="D1505" t="str">
        <f>VLOOKUP(A1505,npiportfolio!$A$1:$B$100,2,FALSE)</f>
        <v>new normal after schools, bar/restaurants closed</v>
      </c>
      <c r="E1505" s="7">
        <f ca="1">VLOOKUP($A1505,npiportfolio!$A$1:$I$100,4,FALSE)*RAND()*10</f>
        <v>14.312171162925843</v>
      </c>
      <c r="F1505" s="7">
        <f ca="1">VLOOKUP($A1505,npiportfolio!$A$1:$I$100,4,FALSE)*RAND()*10</f>
        <v>6.9100353298843054</v>
      </c>
      <c r="G1505" s="7">
        <f ca="1">VLOOKUP($A1505,npiportfolio!$A$1:$I$100,4,FALSE)*RAND()*10</f>
        <v>6.66419397052044</v>
      </c>
    </row>
    <row r="1506" spans="1:7" x14ac:dyDescent="0.25">
      <c r="A1506">
        <v>9</v>
      </c>
      <c r="B1506" t="s">
        <v>848</v>
      </c>
      <c r="C1506">
        <v>46</v>
      </c>
      <c r="D1506" t="str">
        <f>VLOOKUP(A1506,npiportfolio!$A$1:$B$100,2,FALSE)</f>
        <v>new normal after schools, bar/restaurants, non essential businesses closed</v>
      </c>
      <c r="E1506" s="7">
        <f ca="1">VLOOKUP($A1506,npiportfolio!$A$1:$I$100,4,FALSE)*RAND()*10</f>
        <v>0.60085482624065323</v>
      </c>
      <c r="F1506" s="7">
        <f ca="1">VLOOKUP($A1506,npiportfolio!$A$1:$I$100,4,FALSE)*RAND()*10</f>
        <v>2.7210944327157973</v>
      </c>
      <c r="G1506" s="7">
        <f ca="1">VLOOKUP($A1506,npiportfolio!$A$1:$I$100,4,FALSE)*RAND()*10</f>
        <v>17.679972795482634</v>
      </c>
    </row>
    <row r="1507" spans="1:7" x14ac:dyDescent="0.25">
      <c r="A1507">
        <v>10</v>
      </c>
      <c r="B1507" t="s">
        <v>848</v>
      </c>
      <c r="C1507">
        <v>46</v>
      </c>
      <c r="D1507" t="str">
        <f>VLOOKUP(A1507,npiportfolio!$A$1:$B$100,2,FALSE)</f>
        <v>new normal after schools, bar/restaurants, non essential businesses closed, quarantine for most vulnerable</v>
      </c>
      <c r="E1507" s="7">
        <f ca="1">VLOOKUP($A1507,npiportfolio!$A$1:$I$100,4,FALSE)*RAND()*10</f>
        <v>28.14544029825079</v>
      </c>
      <c r="F1507" s="7">
        <f ca="1">VLOOKUP($A1507,npiportfolio!$A$1:$I$100,4,FALSE)*RAND()*10</f>
        <v>2.3242263843433619</v>
      </c>
      <c r="G1507" s="7">
        <f ca="1">VLOOKUP($A1507,npiportfolio!$A$1:$I$100,4,FALSE)*RAND()*10</f>
        <v>6.9458754207223672</v>
      </c>
    </row>
    <row r="1508" spans="1:7" x14ac:dyDescent="0.25">
      <c r="A1508">
        <v>11</v>
      </c>
      <c r="B1508" t="s">
        <v>848</v>
      </c>
      <c r="C1508">
        <v>46</v>
      </c>
      <c r="D1508" t="str">
        <f>VLOOKUP(A1508,npiportfolio!$A$1:$B$100,2,FALSE)</f>
        <v>new normal after schools, bar/restaurants, non essential businesses closed, quarantine for all</v>
      </c>
      <c r="E1508" s="7">
        <f ca="1">VLOOKUP($A1508,npiportfolio!$A$1:$I$100,4,FALSE)*RAND()*10</f>
        <v>31.826385542546682</v>
      </c>
      <c r="F1508" s="7">
        <f ca="1">VLOOKUP($A1508,npiportfolio!$A$1:$I$100,4,FALSE)*RAND()*10</f>
        <v>6.2171747886340221</v>
      </c>
      <c r="G1508" s="7">
        <f ca="1">VLOOKUP($A1508,npiportfolio!$A$1:$I$100,4,FALSE)*RAND()*10</f>
        <v>32.553483919631397</v>
      </c>
    </row>
    <row r="1509" spans="1:7" x14ac:dyDescent="0.25">
      <c r="A1509">
        <v>1</v>
      </c>
      <c r="B1509" t="s">
        <v>849</v>
      </c>
      <c r="C1509">
        <v>46</v>
      </c>
      <c r="D1509" t="str">
        <f>VLOOKUP(A1509,npiportfolio!$A$1:$B$100,2,FALSE)</f>
        <v>no Interventions</v>
      </c>
      <c r="E1509" s="7">
        <f ca="1">VLOOKUP($A1509,npiportfolio!$A$1:$I$100,4,FALSE)*RAND()*10</f>
        <v>0</v>
      </c>
      <c r="F1509" s="7">
        <f ca="1">VLOOKUP($A1509,npiportfolio!$A$1:$I$100,4,FALSE)*RAND()*10</f>
        <v>0</v>
      </c>
      <c r="G1509" s="7">
        <f ca="1">VLOOKUP($A1509,npiportfolio!$A$1:$I$100,4,FALSE)*RAND()*10</f>
        <v>0</v>
      </c>
    </row>
    <row r="1510" spans="1:7" x14ac:dyDescent="0.25">
      <c r="A1510">
        <v>2</v>
      </c>
      <c r="B1510" t="s">
        <v>849</v>
      </c>
      <c r="C1510">
        <v>46</v>
      </c>
      <c r="D1510" t="str">
        <f>VLOOKUP(A1510,npiportfolio!$A$1:$B$100,2,FALSE)</f>
        <v>schools closing</v>
      </c>
      <c r="E1510" s="7">
        <f ca="1">VLOOKUP($A1510,npiportfolio!$A$1:$I$100,4,FALSE)*RAND()*10</f>
        <v>6.1637913099109722</v>
      </c>
      <c r="F1510" s="7">
        <f ca="1">VLOOKUP($A1510,npiportfolio!$A$1:$I$100,4,FALSE)*RAND()*10</f>
        <v>7.4715419400013889</v>
      </c>
      <c r="G1510" s="7">
        <f ca="1">VLOOKUP($A1510,npiportfolio!$A$1:$I$100,4,FALSE)*RAND()*10</f>
        <v>3.5423980330761351</v>
      </c>
    </row>
    <row r="1511" spans="1:7" x14ac:dyDescent="0.25">
      <c r="A1511">
        <v>3</v>
      </c>
      <c r="B1511" t="s">
        <v>849</v>
      </c>
      <c r="C1511">
        <v>46</v>
      </c>
      <c r="D1511" t="str">
        <f>VLOOKUP(A1511,npiportfolio!$A$1:$B$100,2,FALSE)</f>
        <v>schools, bar/restaurants closed</v>
      </c>
      <c r="E1511" s="7">
        <f ca="1">VLOOKUP($A1511,npiportfolio!$A$1:$I$100,4,FALSE)*RAND()*10</f>
        <v>16.211261978859053</v>
      </c>
      <c r="F1511" s="7">
        <f ca="1">VLOOKUP($A1511,npiportfolio!$A$1:$I$100,4,FALSE)*RAND()*10</f>
        <v>11.688434473537475</v>
      </c>
      <c r="G1511" s="7">
        <f ca="1">VLOOKUP($A1511,npiportfolio!$A$1:$I$100,4,FALSE)*RAND()*10</f>
        <v>0.41191763224839084</v>
      </c>
    </row>
    <row r="1512" spans="1:7" x14ac:dyDescent="0.25">
      <c r="A1512">
        <v>4</v>
      </c>
      <c r="B1512" t="s">
        <v>849</v>
      </c>
      <c r="C1512">
        <v>46</v>
      </c>
      <c r="D1512" t="str">
        <f>VLOOKUP(A1512,npiportfolio!$A$1:$B$100,2,FALSE)</f>
        <v>schools, bar/restaurants, non essential businesses closed</v>
      </c>
      <c r="E1512" s="7">
        <f ca="1">VLOOKUP($A1512,npiportfolio!$A$1:$I$100,4,FALSE)*RAND()*10</f>
        <v>13.060436346921506</v>
      </c>
      <c r="F1512" s="7">
        <f ca="1">VLOOKUP($A1512,npiportfolio!$A$1:$I$100,4,FALSE)*RAND()*10</f>
        <v>24.711745459060719</v>
      </c>
      <c r="G1512" s="7">
        <f ca="1">VLOOKUP($A1512,npiportfolio!$A$1:$I$100,4,FALSE)*RAND()*10</f>
        <v>22.934938216851499</v>
      </c>
    </row>
    <row r="1513" spans="1:7" x14ac:dyDescent="0.25">
      <c r="A1513">
        <v>5</v>
      </c>
      <c r="B1513" t="s">
        <v>849</v>
      </c>
      <c r="C1513">
        <v>46</v>
      </c>
      <c r="D1513" t="str">
        <f>VLOOKUP(A1513,npiportfolio!$A$1:$B$100,2,FALSE)</f>
        <v>schools, bar/restaurants, non essential businesses closed, quarantine for most vulnerable</v>
      </c>
      <c r="E1513" s="7">
        <f ca="1">VLOOKUP($A1513,npiportfolio!$A$1:$I$100,4,FALSE)*RAND()*10</f>
        <v>3.6748820379504243</v>
      </c>
      <c r="F1513" s="7">
        <f ca="1">VLOOKUP($A1513,npiportfolio!$A$1:$I$100,4,FALSE)*RAND()*10</f>
        <v>19.903931913769661</v>
      </c>
      <c r="G1513" s="7">
        <f ca="1">VLOOKUP($A1513,npiportfolio!$A$1:$I$100,4,FALSE)*RAND()*10</f>
        <v>27.475435952988242</v>
      </c>
    </row>
    <row r="1514" spans="1:7" x14ac:dyDescent="0.25">
      <c r="A1514">
        <v>6</v>
      </c>
      <c r="B1514" t="s">
        <v>849</v>
      </c>
      <c r="C1514">
        <v>46</v>
      </c>
      <c r="D1514" t="str">
        <f>VLOOKUP(A1514,npiportfolio!$A$1:$B$100,2,FALSE)</f>
        <v>schools, bar/restaurants, non essential businesses closed, quarantine for all</v>
      </c>
      <c r="E1514" s="7">
        <f ca="1">VLOOKUP($A1514,npiportfolio!$A$1:$I$100,4,FALSE)*RAND()*10</f>
        <v>31.619112104226925</v>
      </c>
      <c r="F1514" s="7">
        <f ca="1">VLOOKUP($A1514,npiportfolio!$A$1:$I$100,4,FALSE)*RAND()*10</f>
        <v>47.980921631051118</v>
      </c>
      <c r="G1514" s="7">
        <f ca="1">VLOOKUP($A1514,npiportfolio!$A$1:$I$100,4,FALSE)*RAND()*10</f>
        <v>22.598521092442727</v>
      </c>
    </row>
    <row r="1515" spans="1:7" x14ac:dyDescent="0.25">
      <c r="A1515">
        <v>7</v>
      </c>
      <c r="B1515" t="s">
        <v>849</v>
      </c>
      <c r="C1515">
        <v>46</v>
      </c>
      <c r="D1515" t="str">
        <f>VLOOKUP(A1515,npiportfolio!$A$1:$B$100,2,FALSE)</f>
        <v>new normal after schools closing</v>
      </c>
      <c r="E1515" s="7">
        <f ca="1">VLOOKUP($A1515,npiportfolio!$A$1:$I$100,4,FALSE)*RAND()*10</f>
        <v>7.7583344096368068</v>
      </c>
      <c r="F1515" s="7">
        <f ca="1">VLOOKUP($A1515,npiportfolio!$A$1:$I$100,4,FALSE)*RAND()*10</f>
        <v>5.2215647936411491</v>
      </c>
      <c r="G1515" s="7">
        <f ca="1">VLOOKUP($A1515,npiportfolio!$A$1:$I$100,4,FALSE)*RAND()*10</f>
        <v>3.5998624862424089</v>
      </c>
    </row>
    <row r="1516" spans="1:7" x14ac:dyDescent="0.25">
      <c r="A1516">
        <v>8</v>
      </c>
      <c r="B1516" t="s">
        <v>849</v>
      </c>
      <c r="C1516">
        <v>46</v>
      </c>
      <c r="D1516" t="str">
        <f>VLOOKUP(A1516,npiportfolio!$A$1:$B$100,2,FALSE)</f>
        <v>new normal after schools, bar/restaurants closed</v>
      </c>
      <c r="E1516" s="7">
        <f ca="1">VLOOKUP($A1516,npiportfolio!$A$1:$I$100,4,FALSE)*RAND()*10</f>
        <v>7.6916147895649338</v>
      </c>
      <c r="F1516" s="7">
        <f ca="1">VLOOKUP($A1516,npiportfolio!$A$1:$I$100,4,FALSE)*RAND()*10</f>
        <v>6.0231488670234112</v>
      </c>
      <c r="G1516" s="7">
        <f ca="1">VLOOKUP($A1516,npiportfolio!$A$1:$I$100,4,FALSE)*RAND()*10</f>
        <v>1.9717231950370406</v>
      </c>
    </row>
    <row r="1517" spans="1:7" x14ac:dyDescent="0.25">
      <c r="A1517">
        <v>9</v>
      </c>
      <c r="B1517" t="s">
        <v>849</v>
      </c>
      <c r="C1517">
        <v>46</v>
      </c>
      <c r="D1517" t="str">
        <f>VLOOKUP(A1517,npiportfolio!$A$1:$B$100,2,FALSE)</f>
        <v>new normal after schools, bar/restaurants, non essential businesses closed</v>
      </c>
      <c r="E1517" s="7">
        <f ca="1">VLOOKUP($A1517,npiportfolio!$A$1:$I$100,4,FALSE)*RAND()*10</f>
        <v>25.064490957637709</v>
      </c>
      <c r="F1517" s="7">
        <f ca="1">VLOOKUP($A1517,npiportfolio!$A$1:$I$100,4,FALSE)*RAND()*10</f>
        <v>3.2513017938552844</v>
      </c>
      <c r="G1517" s="7">
        <f ca="1">VLOOKUP($A1517,npiportfolio!$A$1:$I$100,4,FALSE)*RAND()*10</f>
        <v>12.98067365658669</v>
      </c>
    </row>
    <row r="1518" spans="1:7" x14ac:dyDescent="0.25">
      <c r="A1518">
        <v>10</v>
      </c>
      <c r="B1518" t="s">
        <v>849</v>
      </c>
      <c r="C1518">
        <v>46</v>
      </c>
      <c r="D1518" t="str">
        <f>VLOOKUP(A1518,npiportfolio!$A$1:$B$100,2,FALSE)</f>
        <v>new normal after schools, bar/restaurants, non essential businesses closed, quarantine for most vulnerable</v>
      </c>
      <c r="E1518" s="7">
        <f ca="1">VLOOKUP($A1518,npiportfolio!$A$1:$I$100,4,FALSE)*RAND()*10</f>
        <v>8.253761583343131</v>
      </c>
      <c r="F1518" s="7">
        <f ca="1">VLOOKUP($A1518,npiportfolio!$A$1:$I$100,4,FALSE)*RAND()*10</f>
        <v>32.48069802509557</v>
      </c>
      <c r="G1518" s="7">
        <f ca="1">VLOOKUP($A1518,npiportfolio!$A$1:$I$100,4,FALSE)*RAND()*10</f>
        <v>27.569264500993288</v>
      </c>
    </row>
    <row r="1519" spans="1:7" x14ac:dyDescent="0.25">
      <c r="A1519">
        <v>11</v>
      </c>
      <c r="B1519" t="s">
        <v>849</v>
      </c>
      <c r="C1519">
        <v>46</v>
      </c>
      <c r="D1519" t="str">
        <f>VLOOKUP(A1519,npiportfolio!$A$1:$B$100,2,FALSE)</f>
        <v>new normal after schools, bar/restaurants, non essential businesses closed, quarantine for all</v>
      </c>
      <c r="E1519" s="7">
        <f ca="1">VLOOKUP($A1519,npiportfolio!$A$1:$I$100,4,FALSE)*RAND()*10</f>
        <v>21.040296453719428</v>
      </c>
      <c r="F1519" s="7">
        <f ca="1">VLOOKUP($A1519,npiportfolio!$A$1:$I$100,4,FALSE)*RAND()*10</f>
        <v>23.761096428149827</v>
      </c>
      <c r="G1519" s="7">
        <f ca="1">VLOOKUP($A1519,npiportfolio!$A$1:$I$100,4,FALSE)*RAND()*10</f>
        <v>19.446036944204003</v>
      </c>
    </row>
    <row r="1520" spans="1:7" x14ac:dyDescent="0.25">
      <c r="A1520">
        <v>1</v>
      </c>
      <c r="B1520" t="s">
        <v>847</v>
      </c>
      <c r="C1520">
        <v>47</v>
      </c>
      <c r="D1520" t="str">
        <f>VLOOKUP(A1520,npiportfolio!$A$1:$B$100,2,FALSE)</f>
        <v>no Interventions</v>
      </c>
      <c r="E1520" s="7">
        <f ca="1">VLOOKUP($A1520,npiportfolio!$A$1:$I$100,4,FALSE)*RAND()*10</f>
        <v>0</v>
      </c>
      <c r="F1520" s="7">
        <f ca="1">VLOOKUP($A1520,npiportfolio!$A$1:$I$100,4,FALSE)*RAND()*10</f>
        <v>0</v>
      </c>
      <c r="G1520" s="7">
        <f ca="1">VLOOKUP($A1520,npiportfolio!$A$1:$I$100,4,FALSE)*RAND()*10</f>
        <v>0</v>
      </c>
    </row>
    <row r="1521" spans="1:7" x14ac:dyDescent="0.25">
      <c r="A1521">
        <v>2</v>
      </c>
      <c r="B1521" t="s">
        <v>847</v>
      </c>
      <c r="C1521">
        <v>47</v>
      </c>
      <c r="D1521" t="str">
        <f>VLOOKUP(A1521,npiportfolio!$A$1:$B$100,2,FALSE)</f>
        <v>schools closing</v>
      </c>
      <c r="E1521" s="7">
        <f ca="1">VLOOKUP($A1521,npiportfolio!$A$1:$I$100,4,FALSE)*RAND()*10</f>
        <v>9.2663803584956845</v>
      </c>
      <c r="F1521" s="7">
        <f ca="1">VLOOKUP($A1521,npiportfolio!$A$1:$I$100,4,FALSE)*RAND()*10</f>
        <v>1.5981255004293482</v>
      </c>
      <c r="G1521" s="7">
        <f ca="1">VLOOKUP($A1521,npiportfolio!$A$1:$I$100,4,FALSE)*RAND()*10</f>
        <v>8.5408524308421008</v>
      </c>
    </row>
    <row r="1522" spans="1:7" x14ac:dyDescent="0.25">
      <c r="A1522">
        <v>3</v>
      </c>
      <c r="B1522" t="s">
        <v>847</v>
      </c>
      <c r="C1522">
        <v>47</v>
      </c>
      <c r="D1522" t="str">
        <f>VLOOKUP(A1522,npiportfolio!$A$1:$B$100,2,FALSE)</f>
        <v>schools, bar/restaurants closed</v>
      </c>
      <c r="E1522" s="7">
        <f ca="1">VLOOKUP($A1522,npiportfolio!$A$1:$I$100,4,FALSE)*RAND()*10</f>
        <v>5.2428500484244012</v>
      </c>
      <c r="F1522" s="7">
        <f ca="1">VLOOKUP($A1522,npiportfolio!$A$1:$I$100,4,FALSE)*RAND()*10</f>
        <v>8.3323971892387743</v>
      </c>
      <c r="G1522" s="7">
        <f ca="1">VLOOKUP($A1522,npiportfolio!$A$1:$I$100,4,FALSE)*RAND()*10</f>
        <v>19.562318966081008</v>
      </c>
    </row>
    <row r="1523" spans="1:7" x14ac:dyDescent="0.25">
      <c r="A1523">
        <v>4</v>
      </c>
      <c r="B1523" t="s">
        <v>847</v>
      </c>
      <c r="C1523">
        <v>47</v>
      </c>
      <c r="D1523" t="str">
        <f>VLOOKUP(A1523,npiportfolio!$A$1:$B$100,2,FALSE)</f>
        <v>schools, bar/restaurants, non essential businesses closed</v>
      </c>
      <c r="E1523" s="7">
        <f ca="1">VLOOKUP($A1523,npiportfolio!$A$1:$I$100,4,FALSE)*RAND()*10</f>
        <v>1.0107016774196032</v>
      </c>
      <c r="F1523" s="7">
        <f ca="1">VLOOKUP($A1523,npiportfolio!$A$1:$I$100,4,FALSE)*RAND()*10</f>
        <v>12.956013058679691</v>
      </c>
      <c r="G1523" s="7">
        <f ca="1">VLOOKUP($A1523,npiportfolio!$A$1:$I$100,4,FALSE)*RAND()*10</f>
        <v>8.6174567933226172</v>
      </c>
    </row>
    <row r="1524" spans="1:7" x14ac:dyDescent="0.25">
      <c r="A1524">
        <v>5</v>
      </c>
      <c r="B1524" t="s">
        <v>847</v>
      </c>
      <c r="C1524">
        <v>47</v>
      </c>
      <c r="D1524" t="str">
        <f>VLOOKUP(A1524,npiportfolio!$A$1:$B$100,2,FALSE)</f>
        <v>schools, bar/restaurants, non essential businesses closed, quarantine for most vulnerable</v>
      </c>
      <c r="E1524" s="7">
        <f ca="1">VLOOKUP($A1524,npiportfolio!$A$1:$I$100,4,FALSE)*RAND()*10</f>
        <v>12.963882753121073</v>
      </c>
      <c r="F1524" s="7">
        <f ca="1">VLOOKUP($A1524,npiportfolio!$A$1:$I$100,4,FALSE)*RAND()*10</f>
        <v>23.569588371429226</v>
      </c>
      <c r="G1524" s="7">
        <f ca="1">VLOOKUP($A1524,npiportfolio!$A$1:$I$100,4,FALSE)*RAND()*10</f>
        <v>31.428597597484099</v>
      </c>
    </row>
    <row r="1525" spans="1:7" x14ac:dyDescent="0.25">
      <c r="A1525">
        <v>6</v>
      </c>
      <c r="B1525" t="s">
        <v>847</v>
      </c>
      <c r="C1525">
        <v>47</v>
      </c>
      <c r="D1525" t="str">
        <f>VLOOKUP(A1525,npiportfolio!$A$1:$B$100,2,FALSE)</f>
        <v>schools, bar/restaurants, non essential businesses closed, quarantine for all</v>
      </c>
      <c r="E1525" s="7">
        <f ca="1">VLOOKUP($A1525,npiportfolio!$A$1:$I$100,4,FALSE)*RAND()*10</f>
        <v>35.482092635356508</v>
      </c>
      <c r="F1525" s="7">
        <f ca="1">VLOOKUP($A1525,npiportfolio!$A$1:$I$100,4,FALSE)*RAND()*10</f>
        <v>36.573924360463586</v>
      </c>
      <c r="G1525" s="7">
        <f ca="1">VLOOKUP($A1525,npiportfolio!$A$1:$I$100,4,FALSE)*RAND()*10</f>
        <v>19.0528423675696</v>
      </c>
    </row>
    <row r="1526" spans="1:7" x14ac:dyDescent="0.25">
      <c r="A1526">
        <v>7</v>
      </c>
      <c r="B1526" t="s">
        <v>847</v>
      </c>
      <c r="C1526">
        <v>47</v>
      </c>
      <c r="D1526" t="str">
        <f>VLOOKUP(A1526,npiportfolio!$A$1:$B$100,2,FALSE)</f>
        <v>new normal after schools closing</v>
      </c>
      <c r="E1526" s="7">
        <f ca="1">VLOOKUP($A1526,npiportfolio!$A$1:$I$100,4,FALSE)*RAND()*10</f>
        <v>5.3112404543609539</v>
      </c>
      <c r="F1526" s="7">
        <f ca="1">VLOOKUP($A1526,npiportfolio!$A$1:$I$100,4,FALSE)*RAND()*10</f>
        <v>5.8188272094038638</v>
      </c>
      <c r="G1526" s="7">
        <f ca="1">VLOOKUP($A1526,npiportfolio!$A$1:$I$100,4,FALSE)*RAND()*10</f>
        <v>1.7786164420694373</v>
      </c>
    </row>
    <row r="1527" spans="1:7" x14ac:dyDescent="0.25">
      <c r="A1527">
        <v>8</v>
      </c>
      <c r="B1527" t="s">
        <v>847</v>
      </c>
      <c r="C1527">
        <v>47</v>
      </c>
      <c r="D1527" t="str">
        <f>VLOOKUP(A1527,npiportfolio!$A$1:$B$100,2,FALSE)</f>
        <v>new normal after schools, bar/restaurants closed</v>
      </c>
      <c r="E1527" s="7">
        <f ca="1">VLOOKUP($A1527,npiportfolio!$A$1:$I$100,4,FALSE)*RAND()*10</f>
        <v>7.092465370577246</v>
      </c>
      <c r="F1527" s="7">
        <f ca="1">VLOOKUP($A1527,npiportfolio!$A$1:$I$100,4,FALSE)*RAND()*10</f>
        <v>6.640106377792014</v>
      </c>
      <c r="G1527" s="7">
        <f ca="1">VLOOKUP($A1527,npiportfolio!$A$1:$I$100,4,FALSE)*RAND()*10</f>
        <v>16.166823391149684</v>
      </c>
    </row>
    <row r="1528" spans="1:7" x14ac:dyDescent="0.25">
      <c r="A1528">
        <v>9</v>
      </c>
      <c r="B1528" t="s">
        <v>847</v>
      </c>
      <c r="C1528">
        <v>47</v>
      </c>
      <c r="D1528" t="str">
        <f>VLOOKUP(A1528,npiportfolio!$A$1:$B$100,2,FALSE)</f>
        <v>new normal after schools, bar/restaurants, non essential businesses closed</v>
      </c>
      <c r="E1528" s="7">
        <f ca="1">VLOOKUP($A1528,npiportfolio!$A$1:$I$100,4,FALSE)*RAND()*10</f>
        <v>16.069367278363515</v>
      </c>
      <c r="F1528" s="7">
        <f ca="1">VLOOKUP($A1528,npiportfolio!$A$1:$I$100,4,FALSE)*RAND()*10</f>
        <v>19.049299791449045</v>
      </c>
      <c r="G1528" s="7">
        <f ca="1">VLOOKUP($A1528,npiportfolio!$A$1:$I$100,4,FALSE)*RAND()*10</f>
        <v>12.721546697239653</v>
      </c>
    </row>
    <row r="1529" spans="1:7" x14ac:dyDescent="0.25">
      <c r="A1529">
        <v>10</v>
      </c>
      <c r="B1529" t="s">
        <v>847</v>
      </c>
      <c r="C1529">
        <v>47</v>
      </c>
      <c r="D1529" t="str">
        <f>VLOOKUP(A1529,npiportfolio!$A$1:$B$100,2,FALSE)</f>
        <v>new normal after schools, bar/restaurants, non essential businesses closed, quarantine for most vulnerable</v>
      </c>
      <c r="E1529" s="7">
        <f ca="1">VLOOKUP($A1529,npiportfolio!$A$1:$I$100,4,FALSE)*RAND()*10</f>
        <v>3.810052439929712</v>
      </c>
      <c r="F1529" s="7">
        <f ca="1">VLOOKUP($A1529,npiportfolio!$A$1:$I$100,4,FALSE)*RAND()*10</f>
        <v>21.995489067344209</v>
      </c>
      <c r="G1529" s="7">
        <f ca="1">VLOOKUP($A1529,npiportfolio!$A$1:$I$100,4,FALSE)*RAND()*10</f>
        <v>0.44566310762351513</v>
      </c>
    </row>
    <row r="1530" spans="1:7" x14ac:dyDescent="0.25">
      <c r="A1530">
        <v>11</v>
      </c>
      <c r="B1530" t="s">
        <v>847</v>
      </c>
      <c r="C1530">
        <v>47</v>
      </c>
      <c r="D1530" t="str">
        <f>VLOOKUP(A1530,npiportfolio!$A$1:$B$100,2,FALSE)</f>
        <v>new normal after schools, bar/restaurants, non essential businesses closed, quarantine for all</v>
      </c>
      <c r="E1530" s="7">
        <f ca="1">VLOOKUP($A1530,npiportfolio!$A$1:$I$100,4,FALSE)*RAND()*10</f>
        <v>2.4861771532804386</v>
      </c>
      <c r="F1530" s="7">
        <f ca="1">VLOOKUP($A1530,npiportfolio!$A$1:$I$100,4,FALSE)*RAND()*10</f>
        <v>14.381147098617742</v>
      </c>
      <c r="G1530" s="7">
        <f ca="1">VLOOKUP($A1530,npiportfolio!$A$1:$I$100,4,FALSE)*RAND()*10</f>
        <v>1.3961835337687412</v>
      </c>
    </row>
    <row r="1531" spans="1:7" x14ac:dyDescent="0.25">
      <c r="A1531">
        <v>1</v>
      </c>
      <c r="B1531" t="s">
        <v>848</v>
      </c>
      <c r="C1531">
        <v>47</v>
      </c>
      <c r="D1531" t="str">
        <f>VLOOKUP(A1531,npiportfolio!$A$1:$B$100,2,FALSE)</f>
        <v>no Interventions</v>
      </c>
      <c r="E1531" s="7">
        <f ca="1">VLOOKUP($A1531,npiportfolio!$A$1:$I$100,4,FALSE)*RAND()*10</f>
        <v>0</v>
      </c>
      <c r="F1531" s="7">
        <f ca="1">VLOOKUP($A1531,npiportfolio!$A$1:$I$100,4,FALSE)*RAND()*10</f>
        <v>0</v>
      </c>
      <c r="G1531" s="7">
        <f ca="1">VLOOKUP($A1531,npiportfolio!$A$1:$I$100,4,FALSE)*RAND()*10</f>
        <v>0</v>
      </c>
    </row>
    <row r="1532" spans="1:7" x14ac:dyDescent="0.25">
      <c r="A1532">
        <v>2</v>
      </c>
      <c r="B1532" t="s">
        <v>848</v>
      </c>
      <c r="C1532">
        <v>47</v>
      </c>
      <c r="D1532" t="str">
        <f>VLOOKUP(A1532,npiportfolio!$A$1:$B$100,2,FALSE)</f>
        <v>schools closing</v>
      </c>
      <c r="E1532" s="7">
        <f ca="1">VLOOKUP($A1532,npiportfolio!$A$1:$I$100,4,FALSE)*RAND()*10</f>
        <v>4.7911586285109085</v>
      </c>
      <c r="F1532" s="7">
        <f ca="1">VLOOKUP($A1532,npiportfolio!$A$1:$I$100,4,FALSE)*RAND()*10</f>
        <v>4.2320586362862942</v>
      </c>
      <c r="G1532" s="7">
        <f ca="1">VLOOKUP($A1532,npiportfolio!$A$1:$I$100,4,FALSE)*RAND()*10</f>
        <v>6.1585131620545761</v>
      </c>
    </row>
    <row r="1533" spans="1:7" x14ac:dyDescent="0.25">
      <c r="A1533">
        <v>3</v>
      </c>
      <c r="B1533" t="s">
        <v>848</v>
      </c>
      <c r="C1533">
        <v>47</v>
      </c>
      <c r="D1533" t="str">
        <f>VLOOKUP(A1533,npiportfolio!$A$1:$B$100,2,FALSE)</f>
        <v>schools, bar/restaurants closed</v>
      </c>
      <c r="E1533" s="7">
        <f ca="1">VLOOKUP($A1533,npiportfolio!$A$1:$I$100,4,FALSE)*RAND()*10</f>
        <v>1.0419995589450703</v>
      </c>
      <c r="F1533" s="7">
        <f ca="1">VLOOKUP($A1533,npiportfolio!$A$1:$I$100,4,FALSE)*RAND()*10</f>
        <v>2.1583290936419619</v>
      </c>
      <c r="G1533" s="7">
        <f ca="1">VLOOKUP($A1533,npiportfolio!$A$1:$I$100,4,FALSE)*RAND()*10</f>
        <v>1.2292219365183565</v>
      </c>
    </row>
    <row r="1534" spans="1:7" x14ac:dyDescent="0.25">
      <c r="A1534">
        <v>4</v>
      </c>
      <c r="B1534" t="s">
        <v>848</v>
      </c>
      <c r="C1534">
        <v>47</v>
      </c>
      <c r="D1534" t="str">
        <f>VLOOKUP(A1534,npiportfolio!$A$1:$B$100,2,FALSE)</f>
        <v>schools, bar/restaurants, non essential businesses closed</v>
      </c>
      <c r="E1534" s="7">
        <f ca="1">VLOOKUP($A1534,npiportfolio!$A$1:$I$100,4,FALSE)*RAND()*10</f>
        <v>13.334499174136962</v>
      </c>
      <c r="F1534" s="7">
        <f ca="1">VLOOKUP($A1534,npiportfolio!$A$1:$I$100,4,FALSE)*RAND()*10</f>
        <v>29.421624932399912</v>
      </c>
      <c r="G1534" s="7">
        <f ca="1">VLOOKUP($A1534,npiportfolio!$A$1:$I$100,4,FALSE)*RAND()*10</f>
        <v>1.3082440952831487</v>
      </c>
    </row>
    <row r="1535" spans="1:7" x14ac:dyDescent="0.25">
      <c r="A1535">
        <v>5</v>
      </c>
      <c r="B1535" t="s">
        <v>848</v>
      </c>
      <c r="C1535">
        <v>47</v>
      </c>
      <c r="D1535" t="str">
        <f>VLOOKUP(A1535,npiportfolio!$A$1:$B$100,2,FALSE)</f>
        <v>schools, bar/restaurants, non essential businesses closed, quarantine for most vulnerable</v>
      </c>
      <c r="E1535" s="7">
        <f ca="1">VLOOKUP($A1535,npiportfolio!$A$1:$I$100,4,FALSE)*RAND()*10</f>
        <v>2.6390094860303659</v>
      </c>
      <c r="F1535" s="7">
        <f ca="1">VLOOKUP($A1535,npiportfolio!$A$1:$I$100,4,FALSE)*RAND()*10</f>
        <v>14.033304131302327</v>
      </c>
      <c r="G1535" s="7">
        <f ca="1">VLOOKUP($A1535,npiportfolio!$A$1:$I$100,4,FALSE)*RAND()*10</f>
        <v>17.909281900032138</v>
      </c>
    </row>
    <row r="1536" spans="1:7" x14ac:dyDescent="0.25">
      <c r="A1536">
        <v>6</v>
      </c>
      <c r="B1536" t="s">
        <v>848</v>
      </c>
      <c r="C1536">
        <v>47</v>
      </c>
      <c r="D1536" t="str">
        <f>VLOOKUP(A1536,npiportfolio!$A$1:$B$100,2,FALSE)</f>
        <v>schools, bar/restaurants, non essential businesses closed, quarantine for all</v>
      </c>
      <c r="E1536" s="7">
        <f ca="1">VLOOKUP($A1536,npiportfolio!$A$1:$I$100,4,FALSE)*RAND()*10</f>
        <v>47.497714993608476</v>
      </c>
      <c r="F1536" s="7">
        <f ca="1">VLOOKUP($A1536,npiportfolio!$A$1:$I$100,4,FALSE)*RAND()*10</f>
        <v>32.610396278879293</v>
      </c>
      <c r="G1536" s="7">
        <f ca="1">VLOOKUP($A1536,npiportfolio!$A$1:$I$100,4,FALSE)*RAND()*10</f>
        <v>4.4338143622946085</v>
      </c>
    </row>
    <row r="1537" spans="1:7" x14ac:dyDescent="0.25">
      <c r="A1537">
        <v>7</v>
      </c>
      <c r="B1537" t="s">
        <v>848</v>
      </c>
      <c r="C1537">
        <v>47</v>
      </c>
      <c r="D1537" t="str">
        <f>VLOOKUP(A1537,npiportfolio!$A$1:$B$100,2,FALSE)</f>
        <v>new normal after schools closing</v>
      </c>
      <c r="E1537" s="7">
        <f ca="1">VLOOKUP($A1537,npiportfolio!$A$1:$I$100,4,FALSE)*RAND()*10</f>
        <v>6.1564361097963749</v>
      </c>
      <c r="F1537" s="7">
        <f ca="1">VLOOKUP($A1537,npiportfolio!$A$1:$I$100,4,FALSE)*RAND()*10</f>
        <v>2.8625275168359323</v>
      </c>
      <c r="G1537" s="7">
        <f ca="1">VLOOKUP($A1537,npiportfolio!$A$1:$I$100,4,FALSE)*RAND()*10</f>
        <v>9.2721480909691518</v>
      </c>
    </row>
    <row r="1538" spans="1:7" x14ac:dyDescent="0.25">
      <c r="A1538">
        <v>8</v>
      </c>
      <c r="B1538" t="s">
        <v>848</v>
      </c>
      <c r="C1538">
        <v>47</v>
      </c>
      <c r="D1538" t="str">
        <f>VLOOKUP(A1538,npiportfolio!$A$1:$B$100,2,FALSE)</f>
        <v>new normal after schools, bar/restaurants closed</v>
      </c>
      <c r="E1538" s="7">
        <f ca="1">VLOOKUP($A1538,npiportfolio!$A$1:$I$100,4,FALSE)*RAND()*10</f>
        <v>14.751678652528764</v>
      </c>
      <c r="F1538" s="7">
        <f ca="1">VLOOKUP($A1538,npiportfolio!$A$1:$I$100,4,FALSE)*RAND()*10</f>
        <v>6.0409156528872332</v>
      </c>
      <c r="G1538" s="7">
        <f ca="1">VLOOKUP($A1538,npiportfolio!$A$1:$I$100,4,FALSE)*RAND()*10</f>
        <v>10.259814908396372</v>
      </c>
    </row>
    <row r="1539" spans="1:7" x14ac:dyDescent="0.25">
      <c r="A1539">
        <v>9</v>
      </c>
      <c r="B1539" t="s">
        <v>848</v>
      </c>
      <c r="C1539">
        <v>47</v>
      </c>
      <c r="D1539" t="str">
        <f>VLOOKUP(A1539,npiportfolio!$A$1:$B$100,2,FALSE)</f>
        <v>new normal after schools, bar/restaurants, non essential businesses closed</v>
      </c>
      <c r="E1539" s="7">
        <f ca="1">VLOOKUP($A1539,npiportfolio!$A$1:$I$100,4,FALSE)*RAND()*10</f>
        <v>19.694817841185316</v>
      </c>
      <c r="F1539" s="7">
        <f ca="1">VLOOKUP($A1539,npiportfolio!$A$1:$I$100,4,FALSE)*RAND()*10</f>
        <v>21.187207836506985</v>
      </c>
      <c r="G1539" s="7">
        <f ca="1">VLOOKUP($A1539,npiportfolio!$A$1:$I$100,4,FALSE)*RAND()*10</f>
        <v>20.346563209819223</v>
      </c>
    </row>
    <row r="1540" spans="1:7" x14ac:dyDescent="0.25">
      <c r="A1540">
        <v>10</v>
      </c>
      <c r="B1540" t="s">
        <v>848</v>
      </c>
      <c r="C1540">
        <v>47</v>
      </c>
      <c r="D1540" t="str">
        <f>VLOOKUP(A1540,npiportfolio!$A$1:$B$100,2,FALSE)</f>
        <v>new normal after schools, bar/restaurants, non essential businesses closed, quarantine for most vulnerable</v>
      </c>
      <c r="E1540" s="7">
        <f ca="1">VLOOKUP($A1540,npiportfolio!$A$1:$I$100,4,FALSE)*RAND()*10</f>
        <v>30.856408235034507</v>
      </c>
      <c r="F1540" s="7">
        <f ca="1">VLOOKUP($A1540,npiportfolio!$A$1:$I$100,4,FALSE)*RAND()*10</f>
        <v>26.882071250522245</v>
      </c>
      <c r="G1540" s="7">
        <f ca="1">VLOOKUP($A1540,npiportfolio!$A$1:$I$100,4,FALSE)*RAND()*10</f>
        <v>37.400069841876146</v>
      </c>
    </row>
    <row r="1541" spans="1:7" x14ac:dyDescent="0.25">
      <c r="A1541">
        <v>11</v>
      </c>
      <c r="B1541" t="s">
        <v>848</v>
      </c>
      <c r="C1541">
        <v>47</v>
      </c>
      <c r="D1541" t="str">
        <f>VLOOKUP(A1541,npiportfolio!$A$1:$B$100,2,FALSE)</f>
        <v>new normal after schools, bar/restaurants, non essential businesses closed, quarantine for all</v>
      </c>
      <c r="E1541" s="7">
        <f ca="1">VLOOKUP($A1541,npiportfolio!$A$1:$I$100,4,FALSE)*RAND()*10</f>
        <v>49.778848531027158</v>
      </c>
      <c r="F1541" s="7">
        <f ca="1">VLOOKUP($A1541,npiportfolio!$A$1:$I$100,4,FALSE)*RAND()*10</f>
        <v>35.58211909806807</v>
      </c>
      <c r="G1541" s="7">
        <f ca="1">VLOOKUP($A1541,npiportfolio!$A$1:$I$100,4,FALSE)*RAND()*10</f>
        <v>46.650068325872425</v>
      </c>
    </row>
    <row r="1542" spans="1:7" x14ac:dyDescent="0.25">
      <c r="A1542">
        <v>1</v>
      </c>
      <c r="B1542" t="s">
        <v>849</v>
      </c>
      <c r="C1542">
        <v>47</v>
      </c>
      <c r="D1542" t="str">
        <f>VLOOKUP(A1542,npiportfolio!$A$1:$B$100,2,FALSE)</f>
        <v>no Interventions</v>
      </c>
      <c r="E1542" s="7">
        <f ca="1">VLOOKUP($A1542,npiportfolio!$A$1:$I$100,4,FALSE)*RAND()*10</f>
        <v>0</v>
      </c>
      <c r="F1542" s="7">
        <f ca="1">VLOOKUP($A1542,npiportfolio!$A$1:$I$100,4,FALSE)*RAND()*10</f>
        <v>0</v>
      </c>
      <c r="G1542" s="7">
        <f ca="1">VLOOKUP($A1542,npiportfolio!$A$1:$I$100,4,FALSE)*RAND()*10</f>
        <v>0</v>
      </c>
    </row>
    <row r="1543" spans="1:7" x14ac:dyDescent="0.25">
      <c r="A1543">
        <v>2</v>
      </c>
      <c r="B1543" t="s">
        <v>849</v>
      </c>
      <c r="C1543">
        <v>47</v>
      </c>
      <c r="D1543" t="str">
        <f>VLOOKUP(A1543,npiportfolio!$A$1:$B$100,2,FALSE)</f>
        <v>schools closing</v>
      </c>
      <c r="E1543" s="7">
        <f ca="1">VLOOKUP($A1543,npiportfolio!$A$1:$I$100,4,FALSE)*RAND()*10</f>
        <v>9.0057348685149563</v>
      </c>
      <c r="F1543" s="7">
        <f ca="1">VLOOKUP($A1543,npiportfolio!$A$1:$I$100,4,FALSE)*RAND()*10</f>
        <v>2.9272763527571986</v>
      </c>
      <c r="G1543" s="7">
        <f ca="1">VLOOKUP($A1543,npiportfolio!$A$1:$I$100,4,FALSE)*RAND()*10</f>
        <v>1.0127930133147867</v>
      </c>
    </row>
    <row r="1544" spans="1:7" x14ac:dyDescent="0.25">
      <c r="A1544">
        <v>3</v>
      </c>
      <c r="B1544" t="s">
        <v>849</v>
      </c>
      <c r="C1544">
        <v>47</v>
      </c>
      <c r="D1544" t="str">
        <f>VLOOKUP(A1544,npiportfolio!$A$1:$B$100,2,FALSE)</f>
        <v>schools, bar/restaurants closed</v>
      </c>
      <c r="E1544" s="7">
        <f ca="1">VLOOKUP($A1544,npiportfolio!$A$1:$I$100,4,FALSE)*RAND()*10</f>
        <v>7.2140828760522613</v>
      </c>
      <c r="F1544" s="7">
        <f ca="1">VLOOKUP($A1544,npiportfolio!$A$1:$I$100,4,FALSE)*RAND()*10</f>
        <v>0.65283972312407457</v>
      </c>
      <c r="G1544" s="7">
        <f ca="1">VLOOKUP($A1544,npiportfolio!$A$1:$I$100,4,FALSE)*RAND()*10</f>
        <v>10.370289473127077</v>
      </c>
    </row>
    <row r="1545" spans="1:7" x14ac:dyDescent="0.25">
      <c r="A1545">
        <v>4</v>
      </c>
      <c r="B1545" t="s">
        <v>849</v>
      </c>
      <c r="C1545">
        <v>47</v>
      </c>
      <c r="D1545" t="str">
        <f>VLOOKUP(A1545,npiportfolio!$A$1:$B$100,2,FALSE)</f>
        <v>schools, bar/restaurants, non essential businesses closed</v>
      </c>
      <c r="E1545" s="7">
        <f ca="1">VLOOKUP($A1545,npiportfolio!$A$1:$I$100,4,FALSE)*RAND()*10</f>
        <v>22.256746610826568</v>
      </c>
      <c r="F1545" s="7">
        <f ca="1">VLOOKUP($A1545,npiportfolio!$A$1:$I$100,4,FALSE)*RAND()*10</f>
        <v>11.147855179862054</v>
      </c>
      <c r="G1545" s="7">
        <f ca="1">VLOOKUP($A1545,npiportfolio!$A$1:$I$100,4,FALSE)*RAND()*10</f>
        <v>26.642555104762799</v>
      </c>
    </row>
    <row r="1546" spans="1:7" x14ac:dyDescent="0.25">
      <c r="A1546">
        <v>5</v>
      </c>
      <c r="B1546" t="s">
        <v>849</v>
      </c>
      <c r="C1546">
        <v>47</v>
      </c>
      <c r="D1546" t="str">
        <f>VLOOKUP(A1546,npiportfolio!$A$1:$B$100,2,FALSE)</f>
        <v>schools, bar/restaurants, non essential businesses closed, quarantine for most vulnerable</v>
      </c>
      <c r="E1546" s="7">
        <f ca="1">VLOOKUP($A1546,npiportfolio!$A$1:$I$100,4,FALSE)*RAND()*10</f>
        <v>18.56320360871976</v>
      </c>
      <c r="F1546" s="7">
        <f ca="1">VLOOKUP($A1546,npiportfolio!$A$1:$I$100,4,FALSE)*RAND()*10</f>
        <v>24.215852680587041</v>
      </c>
      <c r="G1546" s="7">
        <f ca="1">VLOOKUP($A1546,npiportfolio!$A$1:$I$100,4,FALSE)*RAND()*10</f>
        <v>6.5590491922866256</v>
      </c>
    </row>
    <row r="1547" spans="1:7" x14ac:dyDescent="0.25">
      <c r="A1547">
        <v>6</v>
      </c>
      <c r="B1547" t="s">
        <v>849</v>
      </c>
      <c r="C1547">
        <v>47</v>
      </c>
      <c r="D1547" t="str">
        <f>VLOOKUP(A1547,npiportfolio!$A$1:$B$100,2,FALSE)</f>
        <v>schools, bar/restaurants, non essential businesses closed, quarantine for all</v>
      </c>
      <c r="E1547" s="7">
        <f ca="1">VLOOKUP($A1547,npiportfolio!$A$1:$I$100,4,FALSE)*RAND()*10</f>
        <v>32.567593467315888</v>
      </c>
      <c r="F1547" s="7">
        <f ca="1">VLOOKUP($A1547,npiportfolio!$A$1:$I$100,4,FALSE)*RAND()*10</f>
        <v>2.1577166267927881</v>
      </c>
      <c r="G1547" s="7">
        <f ca="1">VLOOKUP($A1547,npiportfolio!$A$1:$I$100,4,FALSE)*RAND()*10</f>
        <v>16.080742582761314</v>
      </c>
    </row>
    <row r="1548" spans="1:7" x14ac:dyDescent="0.25">
      <c r="A1548">
        <v>7</v>
      </c>
      <c r="B1548" t="s">
        <v>849</v>
      </c>
      <c r="C1548">
        <v>47</v>
      </c>
      <c r="D1548" t="str">
        <f>VLOOKUP(A1548,npiportfolio!$A$1:$B$100,2,FALSE)</f>
        <v>new normal after schools closing</v>
      </c>
      <c r="E1548" s="7">
        <f ca="1">VLOOKUP($A1548,npiportfolio!$A$1:$I$100,4,FALSE)*RAND()*10</f>
        <v>8.9155283185094092</v>
      </c>
      <c r="F1548" s="7">
        <f ca="1">VLOOKUP($A1548,npiportfolio!$A$1:$I$100,4,FALSE)*RAND()*10</f>
        <v>0.37721080434406917</v>
      </c>
      <c r="G1548" s="7">
        <f ca="1">VLOOKUP($A1548,npiportfolio!$A$1:$I$100,4,FALSE)*RAND()*10</f>
        <v>1.957416655263271</v>
      </c>
    </row>
    <row r="1549" spans="1:7" x14ac:dyDescent="0.25">
      <c r="A1549">
        <v>8</v>
      </c>
      <c r="B1549" t="s">
        <v>849</v>
      </c>
      <c r="C1549">
        <v>47</v>
      </c>
      <c r="D1549" t="str">
        <f>VLOOKUP(A1549,npiportfolio!$A$1:$B$100,2,FALSE)</f>
        <v>new normal after schools, bar/restaurants closed</v>
      </c>
      <c r="E1549" s="7">
        <f ca="1">VLOOKUP($A1549,npiportfolio!$A$1:$I$100,4,FALSE)*RAND()*10</f>
        <v>19.662331319844611</v>
      </c>
      <c r="F1549" s="7">
        <f ca="1">VLOOKUP($A1549,npiportfolio!$A$1:$I$100,4,FALSE)*RAND()*10</f>
        <v>10.926588880791265</v>
      </c>
      <c r="G1549" s="7">
        <f ca="1">VLOOKUP($A1549,npiportfolio!$A$1:$I$100,4,FALSE)*RAND()*10</f>
        <v>13.700706276622117</v>
      </c>
    </row>
    <row r="1550" spans="1:7" x14ac:dyDescent="0.25">
      <c r="A1550">
        <v>9</v>
      </c>
      <c r="B1550" t="s">
        <v>849</v>
      </c>
      <c r="C1550">
        <v>47</v>
      </c>
      <c r="D1550" t="str">
        <f>VLOOKUP(A1550,npiportfolio!$A$1:$B$100,2,FALSE)</f>
        <v>new normal after schools, bar/restaurants, non essential businesses closed</v>
      </c>
      <c r="E1550" s="7">
        <f ca="1">VLOOKUP($A1550,npiportfolio!$A$1:$I$100,4,FALSE)*RAND()*10</f>
        <v>12.794164349003363</v>
      </c>
      <c r="F1550" s="7">
        <f ca="1">VLOOKUP($A1550,npiportfolio!$A$1:$I$100,4,FALSE)*RAND()*10</f>
        <v>27.034360326386651</v>
      </c>
      <c r="G1550" s="7">
        <f ca="1">VLOOKUP($A1550,npiportfolio!$A$1:$I$100,4,FALSE)*RAND()*10</f>
        <v>0.92408634242025167</v>
      </c>
    </row>
    <row r="1551" spans="1:7" x14ac:dyDescent="0.25">
      <c r="A1551">
        <v>10</v>
      </c>
      <c r="B1551" t="s">
        <v>849</v>
      </c>
      <c r="C1551">
        <v>47</v>
      </c>
      <c r="D1551" t="str">
        <f>VLOOKUP(A1551,npiportfolio!$A$1:$B$100,2,FALSE)</f>
        <v>new normal after schools, bar/restaurants, non essential businesses closed, quarantine for most vulnerable</v>
      </c>
      <c r="E1551" s="7">
        <f ca="1">VLOOKUP($A1551,npiportfolio!$A$1:$I$100,4,FALSE)*RAND()*10</f>
        <v>10.926575984880028</v>
      </c>
      <c r="F1551" s="7">
        <f ca="1">VLOOKUP($A1551,npiportfolio!$A$1:$I$100,4,FALSE)*RAND()*10</f>
        <v>10.437309433433644</v>
      </c>
      <c r="G1551" s="7">
        <f ca="1">VLOOKUP($A1551,npiportfolio!$A$1:$I$100,4,FALSE)*RAND()*10</f>
        <v>0.3601750514749158</v>
      </c>
    </row>
    <row r="1552" spans="1:7" x14ac:dyDescent="0.25">
      <c r="A1552">
        <v>11</v>
      </c>
      <c r="B1552" t="s">
        <v>849</v>
      </c>
      <c r="C1552">
        <v>47</v>
      </c>
      <c r="D1552" t="str">
        <f>VLOOKUP(A1552,npiportfolio!$A$1:$B$100,2,FALSE)</f>
        <v>new normal after schools, bar/restaurants, non essential businesses closed, quarantine for all</v>
      </c>
      <c r="E1552" s="7">
        <f ca="1">VLOOKUP($A1552,npiportfolio!$A$1:$I$100,4,FALSE)*RAND()*10</f>
        <v>18.314827922221014</v>
      </c>
      <c r="F1552" s="7">
        <f ca="1">VLOOKUP($A1552,npiportfolio!$A$1:$I$100,4,FALSE)*RAND()*10</f>
        <v>7.5460753742719433</v>
      </c>
      <c r="G1552" s="7">
        <f ca="1">VLOOKUP($A1552,npiportfolio!$A$1:$I$100,4,FALSE)*RAND()*10</f>
        <v>14.993514019881777</v>
      </c>
    </row>
    <row r="1553" spans="1:7" x14ac:dyDescent="0.25">
      <c r="A1553">
        <v>1</v>
      </c>
      <c r="B1553" t="s">
        <v>847</v>
      </c>
      <c r="C1553">
        <v>48</v>
      </c>
      <c r="D1553" t="str">
        <f>VLOOKUP(A1553,npiportfolio!$A$1:$B$100,2,FALSE)</f>
        <v>no Interventions</v>
      </c>
      <c r="E1553" s="7">
        <f ca="1">VLOOKUP($A1553,npiportfolio!$A$1:$I$100,4,FALSE)*RAND()*10</f>
        <v>0</v>
      </c>
      <c r="F1553" s="7">
        <f ca="1">VLOOKUP($A1553,npiportfolio!$A$1:$I$100,4,FALSE)*RAND()*10</f>
        <v>0</v>
      </c>
      <c r="G1553" s="7">
        <f ca="1">VLOOKUP($A1553,npiportfolio!$A$1:$I$100,4,FALSE)*RAND()*10</f>
        <v>0</v>
      </c>
    </row>
    <row r="1554" spans="1:7" x14ac:dyDescent="0.25">
      <c r="A1554">
        <v>2</v>
      </c>
      <c r="B1554" t="s">
        <v>847</v>
      </c>
      <c r="C1554">
        <v>48</v>
      </c>
      <c r="D1554" t="str">
        <f>VLOOKUP(A1554,npiportfolio!$A$1:$B$100,2,FALSE)</f>
        <v>schools closing</v>
      </c>
      <c r="E1554" s="7">
        <f ca="1">VLOOKUP($A1554,npiportfolio!$A$1:$I$100,4,FALSE)*RAND()*10</f>
        <v>8.4526439930641537</v>
      </c>
      <c r="F1554" s="7">
        <f ca="1">VLOOKUP($A1554,npiportfolio!$A$1:$I$100,4,FALSE)*RAND()*10</f>
        <v>5.7081199866506358</v>
      </c>
      <c r="G1554" s="7">
        <f ca="1">VLOOKUP($A1554,npiportfolio!$A$1:$I$100,4,FALSE)*RAND()*10</f>
        <v>6.5123642886972108</v>
      </c>
    </row>
    <row r="1555" spans="1:7" x14ac:dyDescent="0.25">
      <c r="A1555">
        <v>3</v>
      </c>
      <c r="B1555" t="s">
        <v>847</v>
      </c>
      <c r="C1555">
        <v>48</v>
      </c>
      <c r="D1555" t="str">
        <f>VLOOKUP(A1555,npiportfolio!$A$1:$B$100,2,FALSE)</f>
        <v>schools, bar/restaurants closed</v>
      </c>
      <c r="E1555" s="7">
        <f ca="1">VLOOKUP($A1555,npiportfolio!$A$1:$I$100,4,FALSE)*RAND()*10</f>
        <v>2.5437397615780966</v>
      </c>
      <c r="F1555" s="7">
        <f ca="1">VLOOKUP($A1555,npiportfolio!$A$1:$I$100,4,FALSE)*RAND()*10</f>
        <v>2.6673722678170697</v>
      </c>
      <c r="G1555" s="7">
        <f ca="1">VLOOKUP($A1555,npiportfolio!$A$1:$I$100,4,FALSE)*RAND()*10</f>
        <v>1.7446501484860844</v>
      </c>
    </row>
    <row r="1556" spans="1:7" x14ac:dyDescent="0.25">
      <c r="A1556">
        <v>4</v>
      </c>
      <c r="B1556" t="s">
        <v>847</v>
      </c>
      <c r="C1556">
        <v>48</v>
      </c>
      <c r="D1556" t="str">
        <f>VLOOKUP(A1556,npiportfolio!$A$1:$B$100,2,FALSE)</f>
        <v>schools, bar/restaurants, non essential businesses closed</v>
      </c>
      <c r="E1556" s="7">
        <f ca="1">VLOOKUP($A1556,npiportfolio!$A$1:$I$100,4,FALSE)*RAND()*10</f>
        <v>10.212477222961896</v>
      </c>
      <c r="F1556" s="7">
        <f ca="1">VLOOKUP($A1556,npiportfolio!$A$1:$I$100,4,FALSE)*RAND()*10</f>
        <v>4.34332060951263</v>
      </c>
      <c r="G1556" s="7">
        <f ca="1">VLOOKUP($A1556,npiportfolio!$A$1:$I$100,4,FALSE)*RAND()*10</f>
        <v>8.133515171372812</v>
      </c>
    </row>
    <row r="1557" spans="1:7" x14ac:dyDescent="0.25">
      <c r="A1557">
        <v>5</v>
      </c>
      <c r="B1557" t="s">
        <v>847</v>
      </c>
      <c r="C1557">
        <v>48</v>
      </c>
      <c r="D1557" t="str">
        <f>VLOOKUP(A1557,npiportfolio!$A$1:$B$100,2,FALSE)</f>
        <v>schools, bar/restaurants, non essential businesses closed, quarantine for most vulnerable</v>
      </c>
      <c r="E1557" s="7">
        <f ca="1">VLOOKUP($A1557,npiportfolio!$A$1:$I$100,4,FALSE)*RAND()*10</f>
        <v>1.4119814813876808</v>
      </c>
      <c r="F1557" s="7">
        <f ca="1">VLOOKUP($A1557,npiportfolio!$A$1:$I$100,4,FALSE)*RAND()*10</f>
        <v>21.26991436510523</v>
      </c>
      <c r="G1557" s="7">
        <f ca="1">VLOOKUP($A1557,npiportfolio!$A$1:$I$100,4,FALSE)*RAND()*10</f>
        <v>30.651700026655938</v>
      </c>
    </row>
    <row r="1558" spans="1:7" x14ac:dyDescent="0.25">
      <c r="A1558">
        <v>6</v>
      </c>
      <c r="B1558" t="s">
        <v>847</v>
      </c>
      <c r="C1558">
        <v>48</v>
      </c>
      <c r="D1558" t="str">
        <f>VLOOKUP(A1558,npiportfolio!$A$1:$B$100,2,FALSE)</f>
        <v>schools, bar/restaurants, non essential businesses closed, quarantine for all</v>
      </c>
      <c r="E1558" s="7">
        <f ca="1">VLOOKUP($A1558,npiportfolio!$A$1:$I$100,4,FALSE)*RAND()*10</f>
        <v>32.075043106446053</v>
      </c>
      <c r="F1558" s="7">
        <f ca="1">VLOOKUP($A1558,npiportfolio!$A$1:$I$100,4,FALSE)*RAND()*10</f>
        <v>14.325024739724379</v>
      </c>
      <c r="G1558" s="7">
        <f ca="1">VLOOKUP($A1558,npiportfolio!$A$1:$I$100,4,FALSE)*RAND()*10</f>
        <v>12.245574757054978</v>
      </c>
    </row>
    <row r="1559" spans="1:7" x14ac:dyDescent="0.25">
      <c r="A1559">
        <v>7</v>
      </c>
      <c r="B1559" t="s">
        <v>847</v>
      </c>
      <c r="C1559">
        <v>48</v>
      </c>
      <c r="D1559" t="str">
        <f>VLOOKUP(A1559,npiportfolio!$A$1:$B$100,2,FALSE)</f>
        <v>new normal after schools closing</v>
      </c>
      <c r="E1559" s="7">
        <f ca="1">VLOOKUP($A1559,npiportfolio!$A$1:$I$100,4,FALSE)*RAND()*10</f>
        <v>2.4399435479465947</v>
      </c>
      <c r="F1559" s="7">
        <f ca="1">VLOOKUP($A1559,npiportfolio!$A$1:$I$100,4,FALSE)*RAND()*10</f>
        <v>6.7996634195097796</v>
      </c>
      <c r="G1559" s="7">
        <f ca="1">VLOOKUP($A1559,npiportfolio!$A$1:$I$100,4,FALSE)*RAND()*10</f>
        <v>4.8176278208962229</v>
      </c>
    </row>
    <row r="1560" spans="1:7" x14ac:dyDescent="0.25">
      <c r="A1560">
        <v>8</v>
      </c>
      <c r="B1560" t="s">
        <v>847</v>
      </c>
      <c r="C1560">
        <v>48</v>
      </c>
      <c r="D1560" t="str">
        <f>VLOOKUP(A1560,npiportfolio!$A$1:$B$100,2,FALSE)</f>
        <v>new normal after schools, bar/restaurants closed</v>
      </c>
      <c r="E1560" s="7">
        <f ca="1">VLOOKUP($A1560,npiportfolio!$A$1:$I$100,4,FALSE)*RAND()*10</f>
        <v>11.282060290879006</v>
      </c>
      <c r="F1560" s="7">
        <f ca="1">VLOOKUP($A1560,npiportfolio!$A$1:$I$100,4,FALSE)*RAND()*10</f>
        <v>4.1115219397537484</v>
      </c>
      <c r="G1560" s="7">
        <f ca="1">VLOOKUP($A1560,npiportfolio!$A$1:$I$100,4,FALSE)*RAND()*10</f>
        <v>6.7606938040592457</v>
      </c>
    </row>
    <row r="1561" spans="1:7" x14ac:dyDescent="0.25">
      <c r="A1561">
        <v>9</v>
      </c>
      <c r="B1561" t="s">
        <v>847</v>
      </c>
      <c r="C1561">
        <v>48</v>
      </c>
      <c r="D1561" t="str">
        <f>VLOOKUP(A1561,npiportfolio!$A$1:$B$100,2,FALSE)</f>
        <v>new normal after schools, bar/restaurants, non essential businesses closed</v>
      </c>
      <c r="E1561" s="7">
        <f ca="1">VLOOKUP($A1561,npiportfolio!$A$1:$I$100,4,FALSE)*RAND()*10</f>
        <v>4.3308315751900572</v>
      </c>
      <c r="F1561" s="7">
        <f ca="1">VLOOKUP($A1561,npiportfolio!$A$1:$I$100,4,FALSE)*RAND()*10</f>
        <v>27.605537633734624</v>
      </c>
      <c r="G1561" s="7">
        <f ca="1">VLOOKUP($A1561,npiportfolio!$A$1:$I$100,4,FALSE)*RAND()*10</f>
        <v>28.656066948040547</v>
      </c>
    </row>
    <row r="1562" spans="1:7" x14ac:dyDescent="0.25">
      <c r="A1562">
        <v>10</v>
      </c>
      <c r="B1562" t="s">
        <v>847</v>
      </c>
      <c r="C1562">
        <v>48</v>
      </c>
      <c r="D1562" t="str">
        <f>VLOOKUP(A1562,npiportfolio!$A$1:$B$100,2,FALSE)</f>
        <v>new normal after schools, bar/restaurants, non essential businesses closed, quarantine for most vulnerable</v>
      </c>
      <c r="E1562" s="7">
        <f ca="1">VLOOKUP($A1562,npiportfolio!$A$1:$I$100,4,FALSE)*RAND()*10</f>
        <v>23.765995541031305</v>
      </c>
      <c r="F1562" s="7">
        <f ca="1">VLOOKUP($A1562,npiportfolio!$A$1:$I$100,4,FALSE)*RAND()*10</f>
        <v>37.180248022472938</v>
      </c>
      <c r="G1562" s="7">
        <f ca="1">VLOOKUP($A1562,npiportfolio!$A$1:$I$100,4,FALSE)*RAND()*10</f>
        <v>36.3440600143757</v>
      </c>
    </row>
    <row r="1563" spans="1:7" x14ac:dyDescent="0.25">
      <c r="A1563">
        <v>11</v>
      </c>
      <c r="B1563" t="s">
        <v>847</v>
      </c>
      <c r="C1563">
        <v>48</v>
      </c>
      <c r="D1563" t="str">
        <f>VLOOKUP(A1563,npiportfolio!$A$1:$B$100,2,FALSE)</f>
        <v>new normal after schools, bar/restaurants, non essential businesses closed, quarantine for all</v>
      </c>
      <c r="E1563" s="7">
        <f ca="1">VLOOKUP($A1563,npiportfolio!$A$1:$I$100,4,FALSE)*RAND()*10</f>
        <v>40.917405932268139</v>
      </c>
      <c r="F1563" s="7">
        <f ca="1">VLOOKUP($A1563,npiportfolio!$A$1:$I$100,4,FALSE)*RAND()*10</f>
        <v>9.8797679692459006</v>
      </c>
      <c r="G1563" s="7">
        <f ca="1">VLOOKUP($A1563,npiportfolio!$A$1:$I$100,4,FALSE)*RAND()*10</f>
        <v>7.6098828329257078</v>
      </c>
    </row>
    <row r="1564" spans="1:7" x14ac:dyDescent="0.25">
      <c r="A1564">
        <v>1</v>
      </c>
      <c r="B1564" t="s">
        <v>848</v>
      </c>
      <c r="C1564">
        <v>48</v>
      </c>
      <c r="D1564" t="str">
        <f>VLOOKUP(A1564,npiportfolio!$A$1:$B$100,2,FALSE)</f>
        <v>no Interventions</v>
      </c>
      <c r="E1564" s="7">
        <f ca="1">VLOOKUP($A1564,npiportfolio!$A$1:$I$100,4,FALSE)*RAND()*10</f>
        <v>0</v>
      </c>
      <c r="F1564" s="7">
        <f ca="1">VLOOKUP($A1564,npiportfolio!$A$1:$I$100,4,FALSE)*RAND()*10</f>
        <v>0</v>
      </c>
      <c r="G1564" s="7">
        <f ca="1">VLOOKUP($A1564,npiportfolio!$A$1:$I$100,4,FALSE)*RAND()*10</f>
        <v>0</v>
      </c>
    </row>
    <row r="1565" spans="1:7" x14ac:dyDescent="0.25">
      <c r="A1565">
        <v>2</v>
      </c>
      <c r="B1565" t="s">
        <v>848</v>
      </c>
      <c r="C1565">
        <v>48</v>
      </c>
      <c r="D1565" t="str">
        <f>VLOOKUP(A1565,npiportfolio!$A$1:$B$100,2,FALSE)</f>
        <v>schools closing</v>
      </c>
      <c r="E1565" s="7">
        <f ca="1">VLOOKUP($A1565,npiportfolio!$A$1:$I$100,4,FALSE)*RAND()*10</f>
        <v>4.4791655764746778</v>
      </c>
      <c r="F1565" s="7">
        <f ca="1">VLOOKUP($A1565,npiportfolio!$A$1:$I$100,4,FALSE)*RAND()*10</f>
        <v>8.9462771763188158</v>
      </c>
      <c r="G1565" s="7">
        <f ca="1">VLOOKUP($A1565,npiportfolio!$A$1:$I$100,4,FALSE)*RAND()*10</f>
        <v>2.4769845223808886</v>
      </c>
    </row>
    <row r="1566" spans="1:7" x14ac:dyDescent="0.25">
      <c r="A1566">
        <v>3</v>
      </c>
      <c r="B1566" t="s">
        <v>848</v>
      </c>
      <c r="C1566">
        <v>48</v>
      </c>
      <c r="D1566" t="str">
        <f>VLOOKUP(A1566,npiportfolio!$A$1:$B$100,2,FALSE)</f>
        <v>schools, bar/restaurants closed</v>
      </c>
      <c r="E1566" s="7">
        <f ca="1">VLOOKUP($A1566,npiportfolio!$A$1:$I$100,4,FALSE)*RAND()*10</f>
        <v>14.840291272433186</v>
      </c>
      <c r="F1566" s="7">
        <f ca="1">VLOOKUP($A1566,npiportfolio!$A$1:$I$100,4,FALSE)*RAND()*10</f>
        <v>4.5811681114325919</v>
      </c>
      <c r="G1566" s="7">
        <f ca="1">VLOOKUP($A1566,npiportfolio!$A$1:$I$100,4,FALSE)*RAND()*10</f>
        <v>13.95201106061576</v>
      </c>
    </row>
    <row r="1567" spans="1:7" x14ac:dyDescent="0.25">
      <c r="A1567">
        <v>4</v>
      </c>
      <c r="B1567" t="s">
        <v>848</v>
      </c>
      <c r="C1567">
        <v>48</v>
      </c>
      <c r="D1567" t="str">
        <f>VLOOKUP(A1567,npiportfolio!$A$1:$B$100,2,FALSE)</f>
        <v>schools, bar/restaurants, non essential businesses closed</v>
      </c>
      <c r="E1567" s="7">
        <f ca="1">VLOOKUP($A1567,npiportfolio!$A$1:$I$100,4,FALSE)*RAND()*10</f>
        <v>10.708900802731339</v>
      </c>
      <c r="F1567" s="7">
        <f ca="1">VLOOKUP($A1567,npiportfolio!$A$1:$I$100,4,FALSE)*RAND()*10</f>
        <v>18.244704694929862</v>
      </c>
      <c r="G1567" s="7">
        <f ca="1">VLOOKUP($A1567,npiportfolio!$A$1:$I$100,4,FALSE)*RAND()*10</f>
        <v>1.7075462301613809</v>
      </c>
    </row>
    <row r="1568" spans="1:7" x14ac:dyDescent="0.25">
      <c r="A1568">
        <v>5</v>
      </c>
      <c r="B1568" t="s">
        <v>848</v>
      </c>
      <c r="C1568">
        <v>48</v>
      </c>
      <c r="D1568" t="str">
        <f>VLOOKUP(A1568,npiportfolio!$A$1:$B$100,2,FALSE)</f>
        <v>schools, bar/restaurants, non essential businesses closed, quarantine for most vulnerable</v>
      </c>
      <c r="E1568" s="7">
        <f ca="1">VLOOKUP($A1568,npiportfolio!$A$1:$I$100,4,FALSE)*RAND()*10</f>
        <v>39.454534745760277</v>
      </c>
      <c r="F1568" s="7">
        <f ca="1">VLOOKUP($A1568,npiportfolio!$A$1:$I$100,4,FALSE)*RAND()*10</f>
        <v>36.531130651627862</v>
      </c>
      <c r="G1568" s="7">
        <f ca="1">VLOOKUP($A1568,npiportfolio!$A$1:$I$100,4,FALSE)*RAND()*10</f>
        <v>22.03413929925938</v>
      </c>
    </row>
    <row r="1569" spans="1:7" x14ac:dyDescent="0.25">
      <c r="A1569">
        <v>6</v>
      </c>
      <c r="B1569" t="s">
        <v>848</v>
      </c>
      <c r="C1569">
        <v>48</v>
      </c>
      <c r="D1569" t="str">
        <f>VLOOKUP(A1569,npiportfolio!$A$1:$B$100,2,FALSE)</f>
        <v>schools, bar/restaurants, non essential businesses closed, quarantine for all</v>
      </c>
      <c r="E1569" s="7">
        <f ca="1">VLOOKUP($A1569,npiportfolio!$A$1:$I$100,4,FALSE)*RAND()*10</f>
        <v>16.167115432946243</v>
      </c>
      <c r="F1569" s="7">
        <f ca="1">VLOOKUP($A1569,npiportfolio!$A$1:$I$100,4,FALSE)*RAND()*10</f>
        <v>44.773635164305141</v>
      </c>
      <c r="G1569" s="7">
        <f ca="1">VLOOKUP($A1569,npiportfolio!$A$1:$I$100,4,FALSE)*RAND()*10</f>
        <v>15.834721175354712</v>
      </c>
    </row>
    <row r="1570" spans="1:7" x14ac:dyDescent="0.25">
      <c r="A1570">
        <v>7</v>
      </c>
      <c r="B1570" t="s">
        <v>848</v>
      </c>
      <c r="C1570">
        <v>48</v>
      </c>
      <c r="D1570" t="str">
        <f>VLOOKUP(A1570,npiportfolio!$A$1:$B$100,2,FALSE)</f>
        <v>new normal after schools closing</v>
      </c>
      <c r="E1570" s="7">
        <f ca="1">VLOOKUP($A1570,npiportfolio!$A$1:$I$100,4,FALSE)*RAND()*10</f>
        <v>4.3519984766306994</v>
      </c>
      <c r="F1570" s="7">
        <f ca="1">VLOOKUP($A1570,npiportfolio!$A$1:$I$100,4,FALSE)*RAND()*10</f>
        <v>2.4468260930377084</v>
      </c>
      <c r="G1570" s="7">
        <f ca="1">VLOOKUP($A1570,npiportfolio!$A$1:$I$100,4,FALSE)*RAND()*10</f>
        <v>6.8548698548629714</v>
      </c>
    </row>
    <row r="1571" spans="1:7" x14ac:dyDescent="0.25">
      <c r="A1571">
        <v>8</v>
      </c>
      <c r="B1571" t="s">
        <v>848</v>
      </c>
      <c r="C1571">
        <v>48</v>
      </c>
      <c r="D1571" t="str">
        <f>VLOOKUP(A1571,npiportfolio!$A$1:$B$100,2,FALSE)</f>
        <v>new normal after schools, bar/restaurants closed</v>
      </c>
      <c r="E1571" s="7">
        <f ca="1">VLOOKUP($A1571,npiportfolio!$A$1:$I$100,4,FALSE)*RAND()*10</f>
        <v>9.5562588019966821</v>
      </c>
      <c r="F1571" s="7">
        <f ca="1">VLOOKUP($A1571,npiportfolio!$A$1:$I$100,4,FALSE)*RAND()*10</f>
        <v>6.9341754978308785</v>
      </c>
      <c r="G1571" s="7">
        <f ca="1">VLOOKUP($A1571,npiportfolio!$A$1:$I$100,4,FALSE)*RAND()*10</f>
        <v>15.03190594835128</v>
      </c>
    </row>
    <row r="1572" spans="1:7" x14ac:dyDescent="0.25">
      <c r="A1572">
        <v>9</v>
      </c>
      <c r="B1572" t="s">
        <v>848</v>
      </c>
      <c r="C1572">
        <v>48</v>
      </c>
      <c r="D1572" t="str">
        <f>VLOOKUP(A1572,npiportfolio!$A$1:$B$100,2,FALSE)</f>
        <v>new normal after schools, bar/restaurants, non essential businesses closed</v>
      </c>
      <c r="E1572" s="7">
        <f ca="1">VLOOKUP($A1572,npiportfolio!$A$1:$I$100,4,FALSE)*RAND()*10</f>
        <v>3.3112241675868912</v>
      </c>
      <c r="F1572" s="7">
        <f ca="1">VLOOKUP($A1572,npiportfolio!$A$1:$I$100,4,FALSE)*RAND()*10</f>
        <v>1.8899783874328457</v>
      </c>
      <c r="G1572" s="7">
        <f ca="1">VLOOKUP($A1572,npiportfolio!$A$1:$I$100,4,FALSE)*RAND()*10</f>
        <v>29.96442286460131</v>
      </c>
    </row>
    <row r="1573" spans="1:7" x14ac:dyDescent="0.25">
      <c r="A1573">
        <v>10</v>
      </c>
      <c r="B1573" t="s">
        <v>848</v>
      </c>
      <c r="C1573">
        <v>48</v>
      </c>
      <c r="D1573" t="str">
        <f>VLOOKUP(A1573,npiportfolio!$A$1:$B$100,2,FALSE)</f>
        <v>new normal after schools, bar/restaurants, non essential businesses closed, quarantine for most vulnerable</v>
      </c>
      <c r="E1573" s="7">
        <f ca="1">VLOOKUP($A1573,npiportfolio!$A$1:$I$100,4,FALSE)*RAND()*10</f>
        <v>4.4188116704296432</v>
      </c>
      <c r="F1573" s="7">
        <f ca="1">VLOOKUP($A1573,npiportfolio!$A$1:$I$100,4,FALSE)*RAND()*10</f>
        <v>24.437483651331956</v>
      </c>
      <c r="G1573" s="7">
        <f ca="1">VLOOKUP($A1573,npiportfolio!$A$1:$I$100,4,FALSE)*RAND()*10</f>
        <v>0.84074995038589506</v>
      </c>
    </row>
    <row r="1574" spans="1:7" x14ac:dyDescent="0.25">
      <c r="A1574">
        <v>11</v>
      </c>
      <c r="B1574" t="s">
        <v>848</v>
      </c>
      <c r="C1574">
        <v>48</v>
      </c>
      <c r="D1574" t="str">
        <f>VLOOKUP(A1574,npiportfolio!$A$1:$B$100,2,FALSE)</f>
        <v>new normal after schools, bar/restaurants, non essential businesses closed, quarantine for all</v>
      </c>
      <c r="E1574" s="7">
        <f ca="1">VLOOKUP($A1574,npiportfolio!$A$1:$I$100,4,FALSE)*RAND()*10</f>
        <v>32.895732303905412</v>
      </c>
      <c r="F1574" s="7">
        <f ca="1">VLOOKUP($A1574,npiportfolio!$A$1:$I$100,4,FALSE)*RAND()*10</f>
        <v>9.3530852625943801</v>
      </c>
      <c r="G1574" s="7">
        <f ca="1">VLOOKUP($A1574,npiportfolio!$A$1:$I$100,4,FALSE)*RAND()*10</f>
        <v>12.531151024986338</v>
      </c>
    </row>
    <row r="1575" spans="1:7" x14ac:dyDescent="0.25">
      <c r="A1575">
        <v>1</v>
      </c>
      <c r="B1575" t="s">
        <v>849</v>
      </c>
      <c r="C1575">
        <v>48</v>
      </c>
      <c r="D1575" t="str">
        <f>VLOOKUP(A1575,npiportfolio!$A$1:$B$100,2,FALSE)</f>
        <v>no Interventions</v>
      </c>
      <c r="E1575" s="7">
        <f ca="1">VLOOKUP($A1575,npiportfolio!$A$1:$I$100,4,FALSE)*RAND()*10</f>
        <v>0</v>
      </c>
      <c r="F1575" s="7">
        <f ca="1">VLOOKUP($A1575,npiportfolio!$A$1:$I$100,4,FALSE)*RAND()*10</f>
        <v>0</v>
      </c>
      <c r="G1575" s="7">
        <f ca="1">VLOOKUP($A1575,npiportfolio!$A$1:$I$100,4,FALSE)*RAND()*10</f>
        <v>0</v>
      </c>
    </row>
    <row r="1576" spans="1:7" x14ac:dyDescent="0.25">
      <c r="A1576">
        <v>2</v>
      </c>
      <c r="B1576" t="s">
        <v>849</v>
      </c>
      <c r="C1576">
        <v>48</v>
      </c>
      <c r="D1576" t="str">
        <f>VLOOKUP(A1576,npiportfolio!$A$1:$B$100,2,FALSE)</f>
        <v>schools closing</v>
      </c>
      <c r="E1576" s="7">
        <f ca="1">VLOOKUP($A1576,npiportfolio!$A$1:$I$100,4,FALSE)*RAND()*10</f>
        <v>3.0672223269021059</v>
      </c>
      <c r="F1576" s="7">
        <f ca="1">VLOOKUP($A1576,npiportfolio!$A$1:$I$100,4,FALSE)*RAND()*10</f>
        <v>1.7574864805612689</v>
      </c>
      <c r="G1576" s="7">
        <f ca="1">VLOOKUP($A1576,npiportfolio!$A$1:$I$100,4,FALSE)*RAND()*10</f>
        <v>9.0627594837238163</v>
      </c>
    </row>
    <row r="1577" spans="1:7" x14ac:dyDescent="0.25">
      <c r="A1577">
        <v>3</v>
      </c>
      <c r="B1577" t="s">
        <v>849</v>
      </c>
      <c r="C1577">
        <v>48</v>
      </c>
      <c r="D1577" t="str">
        <f>VLOOKUP(A1577,npiportfolio!$A$1:$B$100,2,FALSE)</f>
        <v>schools, bar/restaurants closed</v>
      </c>
      <c r="E1577" s="7">
        <f ca="1">VLOOKUP($A1577,npiportfolio!$A$1:$I$100,4,FALSE)*RAND()*10</f>
        <v>12.799478447642702</v>
      </c>
      <c r="F1577" s="7">
        <f ca="1">VLOOKUP($A1577,npiportfolio!$A$1:$I$100,4,FALSE)*RAND()*10</f>
        <v>5.1924652881410926</v>
      </c>
      <c r="G1577" s="7">
        <f ca="1">VLOOKUP($A1577,npiportfolio!$A$1:$I$100,4,FALSE)*RAND()*10</f>
        <v>9.6816371047491412</v>
      </c>
    </row>
    <row r="1578" spans="1:7" x14ac:dyDescent="0.25">
      <c r="A1578">
        <v>4</v>
      </c>
      <c r="B1578" t="s">
        <v>849</v>
      </c>
      <c r="C1578">
        <v>48</v>
      </c>
      <c r="D1578" t="str">
        <f>VLOOKUP(A1578,npiportfolio!$A$1:$B$100,2,FALSE)</f>
        <v>schools, bar/restaurants, non essential businesses closed</v>
      </c>
      <c r="E1578" s="7">
        <f ca="1">VLOOKUP($A1578,npiportfolio!$A$1:$I$100,4,FALSE)*RAND()*10</f>
        <v>7.1002301853450085</v>
      </c>
      <c r="F1578" s="7">
        <f ca="1">VLOOKUP($A1578,npiportfolio!$A$1:$I$100,4,FALSE)*RAND()*10</f>
        <v>15.968395886125744</v>
      </c>
      <c r="G1578" s="7">
        <f ca="1">VLOOKUP($A1578,npiportfolio!$A$1:$I$100,4,FALSE)*RAND()*10</f>
        <v>2.2039604584687345</v>
      </c>
    </row>
    <row r="1579" spans="1:7" x14ac:dyDescent="0.25">
      <c r="A1579">
        <v>5</v>
      </c>
      <c r="B1579" t="s">
        <v>849</v>
      </c>
      <c r="C1579">
        <v>48</v>
      </c>
      <c r="D1579" t="str">
        <f>VLOOKUP(A1579,npiportfolio!$A$1:$B$100,2,FALSE)</f>
        <v>schools, bar/restaurants, non essential businesses closed, quarantine for most vulnerable</v>
      </c>
      <c r="E1579" s="7">
        <f ca="1">VLOOKUP($A1579,npiportfolio!$A$1:$I$100,4,FALSE)*RAND()*10</f>
        <v>0.17057994318139258</v>
      </c>
      <c r="F1579" s="7">
        <f ca="1">VLOOKUP($A1579,npiportfolio!$A$1:$I$100,4,FALSE)*RAND()*10</f>
        <v>30.632456828513227</v>
      </c>
      <c r="G1579" s="7">
        <f ca="1">VLOOKUP($A1579,npiportfolio!$A$1:$I$100,4,FALSE)*RAND()*10</f>
        <v>27.30406407281281</v>
      </c>
    </row>
    <row r="1580" spans="1:7" x14ac:dyDescent="0.25">
      <c r="A1580">
        <v>6</v>
      </c>
      <c r="B1580" t="s">
        <v>849</v>
      </c>
      <c r="C1580">
        <v>48</v>
      </c>
      <c r="D1580" t="str">
        <f>VLOOKUP(A1580,npiportfolio!$A$1:$B$100,2,FALSE)</f>
        <v>schools, bar/restaurants, non essential businesses closed, quarantine for all</v>
      </c>
      <c r="E1580" s="7">
        <f ca="1">VLOOKUP($A1580,npiportfolio!$A$1:$I$100,4,FALSE)*RAND()*10</f>
        <v>21.506384260853821</v>
      </c>
      <c r="F1580" s="7">
        <f ca="1">VLOOKUP($A1580,npiportfolio!$A$1:$I$100,4,FALSE)*RAND()*10</f>
        <v>34.84792607323574</v>
      </c>
      <c r="G1580" s="7">
        <f ca="1">VLOOKUP($A1580,npiportfolio!$A$1:$I$100,4,FALSE)*RAND()*10</f>
        <v>18.960701086048072</v>
      </c>
    </row>
    <row r="1581" spans="1:7" x14ac:dyDescent="0.25">
      <c r="A1581">
        <v>7</v>
      </c>
      <c r="B1581" t="s">
        <v>849</v>
      </c>
      <c r="C1581">
        <v>48</v>
      </c>
      <c r="D1581" t="str">
        <f>VLOOKUP(A1581,npiportfolio!$A$1:$B$100,2,FALSE)</f>
        <v>new normal after schools closing</v>
      </c>
      <c r="E1581" s="7">
        <f ca="1">VLOOKUP($A1581,npiportfolio!$A$1:$I$100,4,FALSE)*RAND()*10</f>
        <v>9.1466378579115037</v>
      </c>
      <c r="F1581" s="7">
        <f ca="1">VLOOKUP($A1581,npiportfolio!$A$1:$I$100,4,FALSE)*RAND()*10</f>
        <v>4.1215520127141749</v>
      </c>
      <c r="G1581" s="7">
        <f ca="1">VLOOKUP($A1581,npiportfolio!$A$1:$I$100,4,FALSE)*RAND()*10</f>
        <v>8.5185545100049538</v>
      </c>
    </row>
    <row r="1582" spans="1:7" x14ac:dyDescent="0.25">
      <c r="A1582">
        <v>8</v>
      </c>
      <c r="B1582" t="s">
        <v>849</v>
      </c>
      <c r="C1582">
        <v>48</v>
      </c>
      <c r="D1582" t="str">
        <f>VLOOKUP(A1582,npiportfolio!$A$1:$B$100,2,FALSE)</f>
        <v>new normal after schools, bar/restaurants closed</v>
      </c>
      <c r="E1582" s="7">
        <f ca="1">VLOOKUP($A1582,npiportfolio!$A$1:$I$100,4,FALSE)*RAND()*10</f>
        <v>0.24362855534553196</v>
      </c>
      <c r="F1582" s="7">
        <f ca="1">VLOOKUP($A1582,npiportfolio!$A$1:$I$100,4,FALSE)*RAND()*10</f>
        <v>0.2491105674099825</v>
      </c>
      <c r="G1582" s="7">
        <f ca="1">VLOOKUP($A1582,npiportfolio!$A$1:$I$100,4,FALSE)*RAND()*10</f>
        <v>2.7685046520321954</v>
      </c>
    </row>
    <row r="1583" spans="1:7" x14ac:dyDescent="0.25">
      <c r="A1583">
        <v>9</v>
      </c>
      <c r="B1583" t="s">
        <v>849</v>
      </c>
      <c r="C1583">
        <v>48</v>
      </c>
      <c r="D1583" t="str">
        <f>VLOOKUP(A1583,npiportfolio!$A$1:$B$100,2,FALSE)</f>
        <v>new normal after schools, bar/restaurants, non essential businesses closed</v>
      </c>
      <c r="E1583" s="7">
        <f ca="1">VLOOKUP($A1583,npiportfolio!$A$1:$I$100,4,FALSE)*RAND()*10</f>
        <v>14.856034655765988</v>
      </c>
      <c r="F1583" s="7">
        <f ca="1">VLOOKUP($A1583,npiportfolio!$A$1:$I$100,4,FALSE)*RAND()*10</f>
        <v>29.873804155147763</v>
      </c>
      <c r="G1583" s="7">
        <f ca="1">VLOOKUP($A1583,npiportfolio!$A$1:$I$100,4,FALSE)*RAND()*10</f>
        <v>17.011470595382171</v>
      </c>
    </row>
    <row r="1584" spans="1:7" x14ac:dyDescent="0.25">
      <c r="A1584">
        <v>10</v>
      </c>
      <c r="B1584" t="s">
        <v>849</v>
      </c>
      <c r="C1584">
        <v>48</v>
      </c>
      <c r="D1584" t="str">
        <f>VLOOKUP(A1584,npiportfolio!$A$1:$B$100,2,FALSE)</f>
        <v>new normal after schools, bar/restaurants, non essential businesses closed, quarantine for most vulnerable</v>
      </c>
      <c r="E1584" s="7">
        <f ca="1">VLOOKUP($A1584,npiportfolio!$A$1:$I$100,4,FALSE)*RAND()*10</f>
        <v>0.47359345345343584</v>
      </c>
      <c r="F1584" s="7">
        <f ca="1">VLOOKUP($A1584,npiportfolio!$A$1:$I$100,4,FALSE)*RAND()*10</f>
        <v>38.344106299872486</v>
      </c>
      <c r="G1584" s="7">
        <f ca="1">VLOOKUP($A1584,npiportfolio!$A$1:$I$100,4,FALSE)*RAND()*10</f>
        <v>2.4423251469565477</v>
      </c>
    </row>
    <row r="1585" spans="1:7" x14ac:dyDescent="0.25">
      <c r="A1585">
        <v>11</v>
      </c>
      <c r="B1585" t="s">
        <v>849</v>
      </c>
      <c r="C1585">
        <v>48</v>
      </c>
      <c r="D1585" t="str">
        <f>VLOOKUP(A1585,npiportfolio!$A$1:$B$100,2,FALSE)</f>
        <v>new normal after schools, bar/restaurants, non essential businesses closed, quarantine for all</v>
      </c>
      <c r="E1585" s="7">
        <f ca="1">VLOOKUP($A1585,npiportfolio!$A$1:$I$100,4,FALSE)*RAND()*10</f>
        <v>10.433418901859621</v>
      </c>
      <c r="F1585" s="7">
        <f ca="1">VLOOKUP($A1585,npiportfolio!$A$1:$I$100,4,FALSE)*RAND()*10</f>
        <v>2.1409960577940366</v>
      </c>
      <c r="G1585" s="7">
        <f ca="1">VLOOKUP($A1585,npiportfolio!$A$1:$I$100,4,FALSE)*RAND()*10</f>
        <v>27.308056356349525</v>
      </c>
    </row>
    <row r="1586" spans="1:7" x14ac:dyDescent="0.25">
      <c r="A1586">
        <v>1</v>
      </c>
      <c r="B1586" t="s">
        <v>847</v>
      </c>
      <c r="C1586">
        <v>49</v>
      </c>
      <c r="D1586" t="str">
        <f>VLOOKUP(A1586,npiportfolio!$A$1:$B$100,2,FALSE)</f>
        <v>no Interventions</v>
      </c>
      <c r="E1586" s="7">
        <f ca="1">VLOOKUP($A1586,npiportfolio!$A$1:$I$100,4,FALSE)*RAND()*10</f>
        <v>0</v>
      </c>
      <c r="F1586" s="7">
        <f ca="1">VLOOKUP($A1586,npiportfolio!$A$1:$I$100,4,FALSE)*RAND()*10</f>
        <v>0</v>
      </c>
      <c r="G1586" s="7">
        <f ca="1">VLOOKUP($A1586,npiportfolio!$A$1:$I$100,4,FALSE)*RAND()*10</f>
        <v>0</v>
      </c>
    </row>
    <row r="1587" spans="1:7" x14ac:dyDescent="0.25">
      <c r="A1587">
        <v>2</v>
      </c>
      <c r="B1587" t="s">
        <v>847</v>
      </c>
      <c r="C1587">
        <v>49</v>
      </c>
      <c r="D1587" t="str">
        <f>VLOOKUP(A1587,npiportfolio!$A$1:$B$100,2,FALSE)</f>
        <v>schools closing</v>
      </c>
      <c r="E1587" s="7">
        <f ca="1">VLOOKUP($A1587,npiportfolio!$A$1:$I$100,4,FALSE)*RAND()*10</f>
        <v>2.1447532206899753</v>
      </c>
      <c r="F1587" s="7">
        <f ca="1">VLOOKUP($A1587,npiportfolio!$A$1:$I$100,4,FALSE)*RAND()*10</f>
        <v>8.6747519091071528</v>
      </c>
      <c r="G1587" s="7">
        <f ca="1">VLOOKUP($A1587,npiportfolio!$A$1:$I$100,4,FALSE)*RAND()*10</f>
        <v>8.2862958403251419</v>
      </c>
    </row>
    <row r="1588" spans="1:7" x14ac:dyDescent="0.25">
      <c r="A1588">
        <v>3</v>
      </c>
      <c r="B1588" t="s">
        <v>847</v>
      </c>
      <c r="C1588">
        <v>49</v>
      </c>
      <c r="D1588" t="str">
        <f>VLOOKUP(A1588,npiportfolio!$A$1:$B$100,2,FALSE)</f>
        <v>schools, bar/restaurants closed</v>
      </c>
      <c r="E1588" s="7">
        <f ca="1">VLOOKUP($A1588,npiportfolio!$A$1:$I$100,4,FALSE)*RAND()*10</f>
        <v>15.03729857679039</v>
      </c>
      <c r="F1588" s="7">
        <f ca="1">VLOOKUP($A1588,npiportfolio!$A$1:$I$100,4,FALSE)*RAND()*10</f>
        <v>9.5548986818066446</v>
      </c>
      <c r="G1588" s="7">
        <f ca="1">VLOOKUP($A1588,npiportfolio!$A$1:$I$100,4,FALSE)*RAND()*10</f>
        <v>14.118049292122933</v>
      </c>
    </row>
    <row r="1589" spans="1:7" x14ac:dyDescent="0.25">
      <c r="A1589">
        <v>4</v>
      </c>
      <c r="B1589" t="s">
        <v>847</v>
      </c>
      <c r="C1589">
        <v>49</v>
      </c>
      <c r="D1589" t="str">
        <f>VLOOKUP(A1589,npiportfolio!$A$1:$B$100,2,FALSE)</f>
        <v>schools, bar/restaurants, non essential businesses closed</v>
      </c>
      <c r="E1589" s="7">
        <f ca="1">VLOOKUP($A1589,npiportfolio!$A$1:$I$100,4,FALSE)*RAND()*10</f>
        <v>23.619698260519417</v>
      </c>
      <c r="F1589" s="7">
        <f ca="1">VLOOKUP($A1589,npiportfolio!$A$1:$I$100,4,FALSE)*RAND()*10</f>
        <v>28.392410319982538</v>
      </c>
      <c r="G1589" s="7">
        <f ca="1">VLOOKUP($A1589,npiportfolio!$A$1:$I$100,4,FALSE)*RAND()*10</f>
        <v>23.187853768282629</v>
      </c>
    </row>
    <row r="1590" spans="1:7" x14ac:dyDescent="0.25">
      <c r="A1590">
        <v>5</v>
      </c>
      <c r="B1590" t="s">
        <v>847</v>
      </c>
      <c r="C1590">
        <v>49</v>
      </c>
      <c r="D1590" t="str">
        <f>VLOOKUP(A1590,npiportfolio!$A$1:$B$100,2,FALSE)</f>
        <v>schools, bar/restaurants, non essential businesses closed, quarantine for most vulnerable</v>
      </c>
      <c r="E1590" s="7">
        <f ca="1">VLOOKUP($A1590,npiportfolio!$A$1:$I$100,4,FALSE)*RAND()*10</f>
        <v>1.1640328762766172</v>
      </c>
      <c r="F1590" s="7">
        <f ca="1">VLOOKUP($A1590,npiportfolio!$A$1:$I$100,4,FALSE)*RAND()*10</f>
        <v>28.863527765791002</v>
      </c>
      <c r="G1590" s="7">
        <f ca="1">VLOOKUP($A1590,npiportfolio!$A$1:$I$100,4,FALSE)*RAND()*10</f>
        <v>28.682383799787139</v>
      </c>
    </row>
    <row r="1591" spans="1:7" x14ac:dyDescent="0.25">
      <c r="A1591">
        <v>6</v>
      </c>
      <c r="B1591" t="s">
        <v>847</v>
      </c>
      <c r="C1591">
        <v>49</v>
      </c>
      <c r="D1591" t="str">
        <f>VLOOKUP(A1591,npiportfolio!$A$1:$B$100,2,FALSE)</f>
        <v>schools, bar/restaurants, non essential businesses closed, quarantine for all</v>
      </c>
      <c r="E1591" s="7">
        <f ca="1">VLOOKUP($A1591,npiportfolio!$A$1:$I$100,4,FALSE)*RAND()*10</f>
        <v>32.057098208194844</v>
      </c>
      <c r="F1591" s="7">
        <f ca="1">VLOOKUP($A1591,npiportfolio!$A$1:$I$100,4,FALSE)*RAND()*10</f>
        <v>42.976588299537767</v>
      </c>
      <c r="G1591" s="7">
        <f ca="1">VLOOKUP($A1591,npiportfolio!$A$1:$I$100,4,FALSE)*RAND()*10</f>
        <v>4.9133929907093252</v>
      </c>
    </row>
    <row r="1592" spans="1:7" x14ac:dyDescent="0.25">
      <c r="A1592">
        <v>7</v>
      </c>
      <c r="B1592" t="s">
        <v>847</v>
      </c>
      <c r="C1592">
        <v>49</v>
      </c>
      <c r="D1592" t="str">
        <f>VLOOKUP(A1592,npiportfolio!$A$1:$B$100,2,FALSE)</f>
        <v>new normal after schools closing</v>
      </c>
      <c r="E1592" s="7">
        <f ca="1">VLOOKUP($A1592,npiportfolio!$A$1:$I$100,4,FALSE)*RAND()*10</f>
        <v>1.3241459058891125</v>
      </c>
      <c r="F1592" s="7">
        <f ca="1">VLOOKUP($A1592,npiportfolio!$A$1:$I$100,4,FALSE)*RAND()*10</f>
        <v>5.8055550407087244</v>
      </c>
      <c r="G1592" s="7">
        <f ca="1">VLOOKUP($A1592,npiportfolio!$A$1:$I$100,4,FALSE)*RAND()*10</f>
        <v>3.9908034613053731</v>
      </c>
    </row>
    <row r="1593" spans="1:7" x14ac:dyDescent="0.25">
      <c r="A1593">
        <v>8</v>
      </c>
      <c r="B1593" t="s">
        <v>847</v>
      </c>
      <c r="C1593">
        <v>49</v>
      </c>
      <c r="D1593" t="str">
        <f>VLOOKUP(A1593,npiportfolio!$A$1:$B$100,2,FALSE)</f>
        <v>new normal after schools, bar/restaurants closed</v>
      </c>
      <c r="E1593" s="7">
        <f ca="1">VLOOKUP($A1593,npiportfolio!$A$1:$I$100,4,FALSE)*RAND()*10</f>
        <v>7.3006544381855072</v>
      </c>
      <c r="F1593" s="7">
        <f ca="1">VLOOKUP($A1593,npiportfolio!$A$1:$I$100,4,FALSE)*RAND()*10</f>
        <v>3.1548429292605062</v>
      </c>
      <c r="G1593" s="7">
        <f ca="1">VLOOKUP($A1593,npiportfolio!$A$1:$I$100,4,FALSE)*RAND()*10</f>
        <v>5.2921526106858385</v>
      </c>
    </row>
    <row r="1594" spans="1:7" x14ac:dyDescent="0.25">
      <c r="A1594">
        <v>9</v>
      </c>
      <c r="B1594" t="s">
        <v>847</v>
      </c>
      <c r="C1594">
        <v>49</v>
      </c>
      <c r="D1594" t="str">
        <f>VLOOKUP(A1594,npiportfolio!$A$1:$B$100,2,FALSE)</f>
        <v>new normal after schools, bar/restaurants, non essential businesses closed</v>
      </c>
      <c r="E1594" s="7">
        <f ca="1">VLOOKUP($A1594,npiportfolio!$A$1:$I$100,4,FALSE)*RAND()*10</f>
        <v>6.6127937650383899</v>
      </c>
      <c r="F1594" s="7">
        <f ca="1">VLOOKUP($A1594,npiportfolio!$A$1:$I$100,4,FALSE)*RAND()*10</f>
        <v>7.3354684145148008</v>
      </c>
      <c r="G1594" s="7">
        <f ca="1">VLOOKUP($A1594,npiportfolio!$A$1:$I$100,4,FALSE)*RAND()*10</f>
        <v>3.0652111105017221</v>
      </c>
    </row>
    <row r="1595" spans="1:7" x14ac:dyDescent="0.25">
      <c r="A1595">
        <v>10</v>
      </c>
      <c r="B1595" t="s">
        <v>847</v>
      </c>
      <c r="C1595">
        <v>49</v>
      </c>
      <c r="D1595" t="str">
        <f>VLOOKUP(A1595,npiportfolio!$A$1:$B$100,2,FALSE)</f>
        <v>new normal after schools, bar/restaurants, non essential businesses closed, quarantine for most vulnerable</v>
      </c>
      <c r="E1595" s="7">
        <f ca="1">VLOOKUP($A1595,npiportfolio!$A$1:$I$100,4,FALSE)*RAND()*10</f>
        <v>16.988433840132164</v>
      </c>
      <c r="F1595" s="7">
        <f ca="1">VLOOKUP($A1595,npiportfolio!$A$1:$I$100,4,FALSE)*RAND()*10</f>
        <v>0.10517960455386888</v>
      </c>
      <c r="G1595" s="7">
        <f ca="1">VLOOKUP($A1595,npiportfolio!$A$1:$I$100,4,FALSE)*RAND()*10</f>
        <v>26.528601682123615</v>
      </c>
    </row>
    <row r="1596" spans="1:7" x14ac:dyDescent="0.25">
      <c r="A1596">
        <v>11</v>
      </c>
      <c r="B1596" t="s">
        <v>847</v>
      </c>
      <c r="C1596">
        <v>49</v>
      </c>
      <c r="D1596" t="str">
        <f>VLOOKUP(A1596,npiportfolio!$A$1:$B$100,2,FALSE)</f>
        <v>new normal after schools, bar/restaurants, non essential businesses closed, quarantine for all</v>
      </c>
      <c r="E1596" s="7">
        <f ca="1">VLOOKUP($A1596,npiportfolio!$A$1:$I$100,4,FALSE)*RAND()*10</f>
        <v>42.749104006490484</v>
      </c>
      <c r="F1596" s="7">
        <f ca="1">VLOOKUP($A1596,npiportfolio!$A$1:$I$100,4,FALSE)*RAND()*10</f>
        <v>22.448558245895782</v>
      </c>
      <c r="G1596" s="7">
        <f ca="1">VLOOKUP($A1596,npiportfolio!$A$1:$I$100,4,FALSE)*RAND()*10</f>
        <v>43.475737756023207</v>
      </c>
    </row>
    <row r="1597" spans="1:7" x14ac:dyDescent="0.25">
      <c r="A1597">
        <v>1</v>
      </c>
      <c r="B1597" t="s">
        <v>848</v>
      </c>
      <c r="C1597">
        <v>49</v>
      </c>
      <c r="D1597" t="str">
        <f>VLOOKUP(A1597,npiportfolio!$A$1:$B$100,2,FALSE)</f>
        <v>no Interventions</v>
      </c>
      <c r="E1597" s="7">
        <f ca="1">VLOOKUP($A1597,npiportfolio!$A$1:$I$100,4,FALSE)*RAND()*10</f>
        <v>0</v>
      </c>
      <c r="F1597" s="7">
        <f ca="1">VLOOKUP($A1597,npiportfolio!$A$1:$I$100,4,FALSE)*RAND()*10</f>
        <v>0</v>
      </c>
      <c r="G1597" s="7">
        <f ca="1">VLOOKUP($A1597,npiportfolio!$A$1:$I$100,4,FALSE)*RAND()*10</f>
        <v>0</v>
      </c>
    </row>
    <row r="1598" spans="1:7" x14ac:dyDescent="0.25">
      <c r="A1598">
        <v>2</v>
      </c>
      <c r="B1598" t="s">
        <v>848</v>
      </c>
      <c r="C1598">
        <v>49</v>
      </c>
      <c r="D1598" t="str">
        <f>VLOOKUP(A1598,npiportfolio!$A$1:$B$100,2,FALSE)</f>
        <v>schools closing</v>
      </c>
      <c r="E1598" s="7">
        <f ca="1">VLOOKUP($A1598,npiportfolio!$A$1:$I$100,4,FALSE)*RAND()*10</f>
        <v>3.3314679004799319</v>
      </c>
      <c r="F1598" s="7">
        <f ca="1">VLOOKUP($A1598,npiportfolio!$A$1:$I$100,4,FALSE)*RAND()*10</f>
        <v>0.85262482340125678</v>
      </c>
      <c r="G1598" s="7">
        <f ca="1">VLOOKUP($A1598,npiportfolio!$A$1:$I$100,4,FALSE)*RAND()*10</f>
        <v>9.9448324218920128</v>
      </c>
    </row>
    <row r="1599" spans="1:7" x14ac:dyDescent="0.25">
      <c r="A1599">
        <v>3</v>
      </c>
      <c r="B1599" t="s">
        <v>848</v>
      </c>
      <c r="C1599">
        <v>49</v>
      </c>
      <c r="D1599" t="str">
        <f>VLOOKUP(A1599,npiportfolio!$A$1:$B$100,2,FALSE)</f>
        <v>schools, bar/restaurants closed</v>
      </c>
      <c r="E1599" s="7">
        <f ca="1">VLOOKUP($A1599,npiportfolio!$A$1:$I$100,4,FALSE)*RAND()*10</f>
        <v>8.5792019277072935</v>
      </c>
      <c r="F1599" s="7">
        <f ca="1">VLOOKUP($A1599,npiportfolio!$A$1:$I$100,4,FALSE)*RAND()*10</f>
        <v>12.855374945040426</v>
      </c>
      <c r="G1599" s="7">
        <f ca="1">VLOOKUP($A1599,npiportfolio!$A$1:$I$100,4,FALSE)*RAND()*10</f>
        <v>5.4278643342346538</v>
      </c>
    </row>
    <row r="1600" spans="1:7" x14ac:dyDescent="0.25">
      <c r="A1600">
        <v>4</v>
      </c>
      <c r="B1600" t="s">
        <v>848</v>
      </c>
      <c r="C1600">
        <v>49</v>
      </c>
      <c r="D1600" t="str">
        <f>VLOOKUP(A1600,npiportfolio!$A$1:$B$100,2,FALSE)</f>
        <v>schools, bar/restaurants, non essential businesses closed</v>
      </c>
      <c r="E1600" s="7">
        <f ca="1">VLOOKUP($A1600,npiportfolio!$A$1:$I$100,4,FALSE)*RAND()*10</f>
        <v>19.202790828928368</v>
      </c>
      <c r="F1600" s="7">
        <f ca="1">VLOOKUP($A1600,npiportfolio!$A$1:$I$100,4,FALSE)*RAND()*10</f>
        <v>2.9434117642113469</v>
      </c>
      <c r="G1600" s="7">
        <f ca="1">VLOOKUP($A1600,npiportfolio!$A$1:$I$100,4,FALSE)*RAND()*10</f>
        <v>5.3785334329499062</v>
      </c>
    </row>
    <row r="1601" spans="1:7" x14ac:dyDescent="0.25">
      <c r="A1601">
        <v>5</v>
      </c>
      <c r="B1601" t="s">
        <v>848</v>
      </c>
      <c r="C1601">
        <v>49</v>
      </c>
      <c r="D1601" t="str">
        <f>VLOOKUP(A1601,npiportfolio!$A$1:$B$100,2,FALSE)</f>
        <v>schools, bar/restaurants, non essential businesses closed, quarantine for most vulnerable</v>
      </c>
      <c r="E1601" s="7">
        <f ca="1">VLOOKUP($A1601,npiportfolio!$A$1:$I$100,4,FALSE)*RAND()*10</f>
        <v>39.072244217953035</v>
      </c>
      <c r="F1601" s="7">
        <f ca="1">VLOOKUP($A1601,npiportfolio!$A$1:$I$100,4,FALSE)*RAND()*10</f>
        <v>9.5890356231878791</v>
      </c>
      <c r="G1601" s="7">
        <f ca="1">VLOOKUP($A1601,npiportfolio!$A$1:$I$100,4,FALSE)*RAND()*10</f>
        <v>10.516172913937636</v>
      </c>
    </row>
    <row r="1602" spans="1:7" x14ac:dyDescent="0.25">
      <c r="A1602">
        <v>6</v>
      </c>
      <c r="B1602" t="s">
        <v>848</v>
      </c>
      <c r="C1602">
        <v>49</v>
      </c>
      <c r="D1602" t="str">
        <f>VLOOKUP(A1602,npiportfolio!$A$1:$B$100,2,FALSE)</f>
        <v>schools, bar/restaurants, non essential businesses closed, quarantine for all</v>
      </c>
      <c r="E1602" s="7">
        <f ca="1">VLOOKUP($A1602,npiportfolio!$A$1:$I$100,4,FALSE)*RAND()*10</f>
        <v>22.955587138221748</v>
      </c>
      <c r="F1602" s="7">
        <f ca="1">VLOOKUP($A1602,npiportfolio!$A$1:$I$100,4,FALSE)*RAND()*10</f>
        <v>13.765069221222754</v>
      </c>
      <c r="G1602" s="7">
        <f ca="1">VLOOKUP($A1602,npiportfolio!$A$1:$I$100,4,FALSE)*RAND()*10</f>
        <v>30.725343432071877</v>
      </c>
    </row>
    <row r="1603" spans="1:7" x14ac:dyDescent="0.25">
      <c r="A1603">
        <v>7</v>
      </c>
      <c r="B1603" t="s">
        <v>848</v>
      </c>
      <c r="C1603">
        <v>49</v>
      </c>
      <c r="D1603" t="str">
        <f>VLOOKUP(A1603,npiportfolio!$A$1:$B$100,2,FALSE)</f>
        <v>new normal after schools closing</v>
      </c>
      <c r="E1603" s="7">
        <f ca="1">VLOOKUP($A1603,npiportfolio!$A$1:$I$100,4,FALSE)*RAND()*10</f>
        <v>9.5905274518028314</v>
      </c>
      <c r="F1603" s="7">
        <f ca="1">VLOOKUP($A1603,npiportfolio!$A$1:$I$100,4,FALSE)*RAND()*10</f>
        <v>6.995420625495484</v>
      </c>
      <c r="G1603" s="7">
        <f ca="1">VLOOKUP($A1603,npiportfolio!$A$1:$I$100,4,FALSE)*RAND()*10</f>
        <v>3.9667855008726658</v>
      </c>
    </row>
    <row r="1604" spans="1:7" x14ac:dyDescent="0.25">
      <c r="A1604">
        <v>8</v>
      </c>
      <c r="B1604" t="s">
        <v>848</v>
      </c>
      <c r="C1604">
        <v>49</v>
      </c>
      <c r="D1604" t="str">
        <f>VLOOKUP(A1604,npiportfolio!$A$1:$B$100,2,FALSE)</f>
        <v>new normal after schools, bar/restaurants closed</v>
      </c>
      <c r="E1604" s="7">
        <f ca="1">VLOOKUP($A1604,npiportfolio!$A$1:$I$100,4,FALSE)*RAND()*10</f>
        <v>3.1066664418820822</v>
      </c>
      <c r="F1604" s="7">
        <f ca="1">VLOOKUP($A1604,npiportfolio!$A$1:$I$100,4,FALSE)*RAND()*10</f>
        <v>19.025845677534555</v>
      </c>
      <c r="G1604" s="7">
        <f ca="1">VLOOKUP($A1604,npiportfolio!$A$1:$I$100,4,FALSE)*RAND()*10</f>
        <v>12.695525620927217</v>
      </c>
    </row>
    <row r="1605" spans="1:7" x14ac:dyDescent="0.25">
      <c r="A1605">
        <v>9</v>
      </c>
      <c r="B1605" t="s">
        <v>848</v>
      </c>
      <c r="C1605">
        <v>49</v>
      </c>
      <c r="D1605" t="str">
        <f>VLOOKUP(A1605,npiportfolio!$A$1:$B$100,2,FALSE)</f>
        <v>new normal after schools, bar/restaurants, non essential businesses closed</v>
      </c>
      <c r="E1605" s="7">
        <f ca="1">VLOOKUP($A1605,npiportfolio!$A$1:$I$100,4,FALSE)*RAND()*10</f>
        <v>13.523733106826015</v>
      </c>
      <c r="F1605" s="7">
        <f ca="1">VLOOKUP($A1605,npiportfolio!$A$1:$I$100,4,FALSE)*RAND()*10</f>
        <v>18.285669204034903</v>
      </c>
      <c r="G1605" s="7">
        <f ca="1">VLOOKUP($A1605,npiportfolio!$A$1:$I$100,4,FALSE)*RAND()*10</f>
        <v>16.825071083983993</v>
      </c>
    </row>
    <row r="1606" spans="1:7" x14ac:dyDescent="0.25">
      <c r="A1606">
        <v>10</v>
      </c>
      <c r="B1606" t="s">
        <v>848</v>
      </c>
      <c r="C1606">
        <v>49</v>
      </c>
      <c r="D1606" t="str">
        <f>VLOOKUP(A1606,npiportfolio!$A$1:$B$100,2,FALSE)</f>
        <v>new normal after schools, bar/restaurants, non essential businesses closed, quarantine for most vulnerable</v>
      </c>
      <c r="E1606" s="7">
        <f ca="1">VLOOKUP($A1606,npiportfolio!$A$1:$I$100,4,FALSE)*RAND()*10</f>
        <v>9.5762025449803332</v>
      </c>
      <c r="F1606" s="7">
        <f ca="1">VLOOKUP($A1606,npiportfolio!$A$1:$I$100,4,FALSE)*RAND()*10</f>
        <v>28.483880055458396</v>
      </c>
      <c r="G1606" s="7">
        <f ca="1">VLOOKUP($A1606,npiportfolio!$A$1:$I$100,4,FALSE)*RAND()*10</f>
        <v>2.8135843211345746</v>
      </c>
    </row>
    <row r="1607" spans="1:7" x14ac:dyDescent="0.25">
      <c r="A1607">
        <v>11</v>
      </c>
      <c r="B1607" t="s">
        <v>848</v>
      </c>
      <c r="C1607">
        <v>49</v>
      </c>
      <c r="D1607" t="str">
        <f>VLOOKUP(A1607,npiportfolio!$A$1:$B$100,2,FALSE)</f>
        <v>new normal after schools, bar/restaurants, non essential businesses closed, quarantine for all</v>
      </c>
      <c r="E1607" s="7">
        <f ca="1">VLOOKUP($A1607,npiportfolio!$A$1:$I$100,4,FALSE)*RAND()*10</f>
        <v>25.481253503915511</v>
      </c>
      <c r="F1607" s="7">
        <f ca="1">VLOOKUP($A1607,npiportfolio!$A$1:$I$100,4,FALSE)*RAND()*10</f>
        <v>18.490793953665214</v>
      </c>
      <c r="G1607" s="7">
        <f ca="1">VLOOKUP($A1607,npiportfolio!$A$1:$I$100,4,FALSE)*RAND()*10</f>
        <v>37.826639967751326</v>
      </c>
    </row>
    <row r="1608" spans="1:7" x14ac:dyDescent="0.25">
      <c r="A1608">
        <v>1</v>
      </c>
      <c r="B1608" t="s">
        <v>849</v>
      </c>
      <c r="C1608">
        <v>49</v>
      </c>
      <c r="D1608" t="str">
        <f>VLOOKUP(A1608,npiportfolio!$A$1:$B$100,2,FALSE)</f>
        <v>no Interventions</v>
      </c>
      <c r="E1608" s="7">
        <f ca="1">VLOOKUP($A1608,npiportfolio!$A$1:$I$100,4,FALSE)*RAND()*10</f>
        <v>0</v>
      </c>
      <c r="F1608" s="7">
        <f ca="1">VLOOKUP($A1608,npiportfolio!$A$1:$I$100,4,FALSE)*RAND()*10</f>
        <v>0</v>
      </c>
      <c r="G1608" s="7">
        <f ca="1">VLOOKUP($A1608,npiportfolio!$A$1:$I$100,4,FALSE)*RAND()*10</f>
        <v>0</v>
      </c>
    </row>
    <row r="1609" spans="1:7" x14ac:dyDescent="0.25">
      <c r="A1609">
        <v>2</v>
      </c>
      <c r="B1609" t="s">
        <v>849</v>
      </c>
      <c r="C1609">
        <v>49</v>
      </c>
      <c r="D1609" t="str">
        <f>VLOOKUP(A1609,npiportfolio!$A$1:$B$100,2,FALSE)</f>
        <v>schools closing</v>
      </c>
      <c r="E1609" s="7">
        <f ca="1">VLOOKUP($A1609,npiportfolio!$A$1:$I$100,4,FALSE)*RAND()*10</f>
        <v>5.8390573758651234</v>
      </c>
      <c r="F1609" s="7">
        <f ca="1">VLOOKUP($A1609,npiportfolio!$A$1:$I$100,4,FALSE)*RAND()*10</f>
        <v>5.4445125558017011</v>
      </c>
      <c r="G1609" s="7">
        <f ca="1">VLOOKUP($A1609,npiportfolio!$A$1:$I$100,4,FALSE)*RAND()*10</f>
        <v>1.7770725304994417</v>
      </c>
    </row>
    <row r="1610" spans="1:7" x14ac:dyDescent="0.25">
      <c r="A1610">
        <v>3</v>
      </c>
      <c r="B1610" t="s">
        <v>849</v>
      </c>
      <c r="C1610">
        <v>49</v>
      </c>
      <c r="D1610" t="str">
        <f>VLOOKUP(A1610,npiportfolio!$A$1:$B$100,2,FALSE)</f>
        <v>schools, bar/restaurants closed</v>
      </c>
      <c r="E1610" s="7">
        <f ca="1">VLOOKUP($A1610,npiportfolio!$A$1:$I$100,4,FALSE)*RAND()*10</f>
        <v>6.34692610741401</v>
      </c>
      <c r="F1610" s="7">
        <f ca="1">VLOOKUP($A1610,npiportfolio!$A$1:$I$100,4,FALSE)*RAND()*10</f>
        <v>14.182795718585711</v>
      </c>
      <c r="G1610" s="7">
        <f ca="1">VLOOKUP($A1610,npiportfolio!$A$1:$I$100,4,FALSE)*RAND()*10</f>
        <v>4.5839677910907639</v>
      </c>
    </row>
    <row r="1611" spans="1:7" x14ac:dyDescent="0.25">
      <c r="A1611">
        <v>4</v>
      </c>
      <c r="B1611" t="s">
        <v>849</v>
      </c>
      <c r="C1611">
        <v>49</v>
      </c>
      <c r="D1611" t="str">
        <f>VLOOKUP(A1611,npiportfolio!$A$1:$B$100,2,FALSE)</f>
        <v>schools, bar/restaurants, non essential businesses closed</v>
      </c>
      <c r="E1611" s="7">
        <f ca="1">VLOOKUP($A1611,npiportfolio!$A$1:$I$100,4,FALSE)*RAND()*10</f>
        <v>11.058456507378111</v>
      </c>
      <c r="F1611" s="7">
        <f ca="1">VLOOKUP($A1611,npiportfolio!$A$1:$I$100,4,FALSE)*RAND()*10</f>
        <v>7.5234169011167431</v>
      </c>
      <c r="G1611" s="7">
        <f ca="1">VLOOKUP($A1611,npiportfolio!$A$1:$I$100,4,FALSE)*RAND()*10</f>
        <v>11.140426519760576</v>
      </c>
    </row>
    <row r="1612" spans="1:7" x14ac:dyDescent="0.25">
      <c r="A1612">
        <v>5</v>
      </c>
      <c r="B1612" t="s">
        <v>849</v>
      </c>
      <c r="C1612">
        <v>49</v>
      </c>
      <c r="D1612" t="str">
        <f>VLOOKUP(A1612,npiportfolio!$A$1:$B$100,2,FALSE)</f>
        <v>schools, bar/restaurants, non essential businesses closed, quarantine for most vulnerable</v>
      </c>
      <c r="E1612" s="7">
        <f ca="1">VLOOKUP($A1612,npiportfolio!$A$1:$I$100,4,FALSE)*RAND()*10</f>
        <v>14.300847731482635</v>
      </c>
      <c r="F1612" s="7">
        <f ca="1">VLOOKUP($A1612,npiportfolio!$A$1:$I$100,4,FALSE)*RAND()*10</f>
        <v>21.522341281425859</v>
      </c>
      <c r="G1612" s="7">
        <f ca="1">VLOOKUP($A1612,npiportfolio!$A$1:$I$100,4,FALSE)*RAND()*10</f>
        <v>21.093503880781299</v>
      </c>
    </row>
    <row r="1613" spans="1:7" x14ac:dyDescent="0.25">
      <c r="A1613">
        <v>6</v>
      </c>
      <c r="B1613" t="s">
        <v>849</v>
      </c>
      <c r="C1613">
        <v>49</v>
      </c>
      <c r="D1613" t="str">
        <f>VLOOKUP(A1613,npiportfolio!$A$1:$B$100,2,FALSE)</f>
        <v>schools, bar/restaurants, non essential businesses closed, quarantine for all</v>
      </c>
      <c r="E1613" s="7">
        <f ca="1">VLOOKUP($A1613,npiportfolio!$A$1:$I$100,4,FALSE)*RAND()*10</f>
        <v>3.5472050750705417</v>
      </c>
      <c r="F1613" s="7">
        <f ca="1">VLOOKUP($A1613,npiportfolio!$A$1:$I$100,4,FALSE)*RAND()*10</f>
        <v>9.8098955951616098</v>
      </c>
      <c r="G1613" s="7">
        <f ca="1">VLOOKUP($A1613,npiportfolio!$A$1:$I$100,4,FALSE)*RAND()*10</f>
        <v>7.6099152715128682</v>
      </c>
    </row>
    <row r="1614" spans="1:7" x14ac:dyDescent="0.25">
      <c r="A1614">
        <v>7</v>
      </c>
      <c r="B1614" t="s">
        <v>849</v>
      </c>
      <c r="C1614">
        <v>49</v>
      </c>
      <c r="D1614" t="str">
        <f>VLOOKUP(A1614,npiportfolio!$A$1:$B$100,2,FALSE)</f>
        <v>new normal after schools closing</v>
      </c>
      <c r="E1614" s="7">
        <f ca="1">VLOOKUP($A1614,npiportfolio!$A$1:$I$100,4,FALSE)*RAND()*10</f>
        <v>2.4375521538874265</v>
      </c>
      <c r="F1614" s="7">
        <f ca="1">VLOOKUP($A1614,npiportfolio!$A$1:$I$100,4,FALSE)*RAND()*10</f>
        <v>9.7124742955173016</v>
      </c>
      <c r="G1614" s="7">
        <f ca="1">VLOOKUP($A1614,npiportfolio!$A$1:$I$100,4,FALSE)*RAND()*10</f>
        <v>6.7912230738920627</v>
      </c>
    </row>
    <row r="1615" spans="1:7" x14ac:dyDescent="0.25">
      <c r="A1615">
        <v>8</v>
      </c>
      <c r="B1615" t="s">
        <v>849</v>
      </c>
      <c r="C1615">
        <v>49</v>
      </c>
      <c r="D1615" t="str">
        <f>VLOOKUP(A1615,npiportfolio!$A$1:$B$100,2,FALSE)</f>
        <v>new normal after schools, bar/restaurants closed</v>
      </c>
      <c r="E1615" s="7">
        <f ca="1">VLOOKUP($A1615,npiportfolio!$A$1:$I$100,4,FALSE)*RAND()*10</f>
        <v>17.413585768276704</v>
      </c>
      <c r="F1615" s="7">
        <f ca="1">VLOOKUP($A1615,npiportfolio!$A$1:$I$100,4,FALSE)*RAND()*10</f>
        <v>18.485101335435161</v>
      </c>
      <c r="G1615" s="7">
        <f ca="1">VLOOKUP($A1615,npiportfolio!$A$1:$I$100,4,FALSE)*RAND()*10</f>
        <v>6.7876471324956089</v>
      </c>
    </row>
    <row r="1616" spans="1:7" x14ac:dyDescent="0.25">
      <c r="A1616">
        <v>9</v>
      </c>
      <c r="B1616" t="s">
        <v>849</v>
      </c>
      <c r="C1616">
        <v>49</v>
      </c>
      <c r="D1616" t="str">
        <f>VLOOKUP(A1616,npiportfolio!$A$1:$B$100,2,FALSE)</f>
        <v>new normal after schools, bar/restaurants, non essential businesses closed</v>
      </c>
      <c r="E1616" s="7">
        <f ca="1">VLOOKUP($A1616,npiportfolio!$A$1:$I$100,4,FALSE)*RAND()*10</f>
        <v>22.237772611318995</v>
      </c>
      <c r="F1616" s="7">
        <f ca="1">VLOOKUP($A1616,npiportfolio!$A$1:$I$100,4,FALSE)*RAND()*10</f>
        <v>7.5169022935997205</v>
      </c>
      <c r="G1616" s="7">
        <f ca="1">VLOOKUP($A1616,npiportfolio!$A$1:$I$100,4,FALSE)*RAND()*10</f>
        <v>20.727911339005495</v>
      </c>
    </row>
    <row r="1617" spans="1:7" x14ac:dyDescent="0.25">
      <c r="A1617">
        <v>10</v>
      </c>
      <c r="B1617" t="s">
        <v>849</v>
      </c>
      <c r="C1617">
        <v>49</v>
      </c>
      <c r="D1617" t="str">
        <f>VLOOKUP(A1617,npiportfolio!$A$1:$B$100,2,FALSE)</f>
        <v>new normal after schools, bar/restaurants, non essential businesses closed, quarantine for most vulnerable</v>
      </c>
      <c r="E1617" s="7">
        <f ca="1">VLOOKUP($A1617,npiportfolio!$A$1:$I$100,4,FALSE)*RAND()*10</f>
        <v>5.7480483385984682</v>
      </c>
      <c r="F1617" s="7">
        <f ca="1">VLOOKUP($A1617,npiportfolio!$A$1:$I$100,4,FALSE)*RAND()*10</f>
        <v>18.475979342669323</v>
      </c>
      <c r="G1617" s="7">
        <f ca="1">VLOOKUP($A1617,npiportfolio!$A$1:$I$100,4,FALSE)*RAND()*10</f>
        <v>19.911955905160973</v>
      </c>
    </row>
    <row r="1618" spans="1:7" x14ac:dyDescent="0.25">
      <c r="A1618">
        <v>11</v>
      </c>
      <c r="B1618" t="s">
        <v>849</v>
      </c>
      <c r="C1618">
        <v>49</v>
      </c>
      <c r="D1618" t="str">
        <f>VLOOKUP(A1618,npiportfolio!$A$1:$B$100,2,FALSE)</f>
        <v>new normal after schools, bar/restaurants, non essential businesses closed, quarantine for all</v>
      </c>
      <c r="E1618" s="7">
        <f ca="1">VLOOKUP($A1618,npiportfolio!$A$1:$I$100,4,FALSE)*RAND()*10</f>
        <v>8.8310827608408076</v>
      </c>
      <c r="F1618" s="7">
        <f ca="1">VLOOKUP($A1618,npiportfolio!$A$1:$I$100,4,FALSE)*RAND()*10</f>
        <v>37.431195294292309</v>
      </c>
      <c r="G1618" s="7">
        <f ca="1">VLOOKUP($A1618,npiportfolio!$A$1:$I$100,4,FALSE)*RAND()*10</f>
        <v>5.1075084832121087</v>
      </c>
    </row>
    <row r="1619" spans="1:7" x14ac:dyDescent="0.25">
      <c r="A1619">
        <v>1</v>
      </c>
      <c r="B1619" t="s">
        <v>847</v>
      </c>
      <c r="C1619">
        <v>50</v>
      </c>
      <c r="D1619" t="str">
        <f>VLOOKUP(A1619,npiportfolio!$A$1:$B$100,2,FALSE)</f>
        <v>no Interventions</v>
      </c>
      <c r="E1619" s="7">
        <f ca="1">VLOOKUP($A1619,npiportfolio!$A$1:$I$100,4,FALSE)*RAND()*10</f>
        <v>0</v>
      </c>
      <c r="F1619" s="7">
        <f ca="1">VLOOKUP($A1619,npiportfolio!$A$1:$I$100,4,FALSE)*RAND()*10</f>
        <v>0</v>
      </c>
      <c r="G1619" s="7">
        <f ca="1">VLOOKUP($A1619,npiportfolio!$A$1:$I$100,4,FALSE)*RAND()*10</f>
        <v>0</v>
      </c>
    </row>
    <row r="1620" spans="1:7" x14ac:dyDescent="0.25">
      <c r="A1620">
        <v>2</v>
      </c>
      <c r="B1620" t="s">
        <v>847</v>
      </c>
      <c r="C1620">
        <v>50</v>
      </c>
      <c r="D1620" t="str">
        <f>VLOOKUP(A1620,npiportfolio!$A$1:$B$100,2,FALSE)</f>
        <v>schools closing</v>
      </c>
      <c r="E1620" s="7">
        <f ca="1">VLOOKUP($A1620,npiportfolio!$A$1:$I$100,4,FALSE)*RAND()*10</f>
        <v>5.1068495672416434</v>
      </c>
      <c r="F1620" s="7">
        <f ca="1">VLOOKUP($A1620,npiportfolio!$A$1:$I$100,4,FALSE)*RAND()*10</f>
        <v>5.2493754502058829</v>
      </c>
      <c r="G1620" s="7">
        <f ca="1">VLOOKUP($A1620,npiportfolio!$A$1:$I$100,4,FALSE)*RAND()*10</f>
        <v>6.2081292173799971</v>
      </c>
    </row>
    <row r="1621" spans="1:7" x14ac:dyDescent="0.25">
      <c r="A1621">
        <v>3</v>
      </c>
      <c r="B1621" t="s">
        <v>847</v>
      </c>
      <c r="C1621">
        <v>50</v>
      </c>
      <c r="D1621" t="str">
        <f>VLOOKUP(A1621,npiportfolio!$A$1:$B$100,2,FALSE)</f>
        <v>schools, bar/restaurants closed</v>
      </c>
      <c r="E1621" s="7">
        <f ca="1">VLOOKUP($A1621,npiportfolio!$A$1:$I$100,4,FALSE)*RAND()*10</f>
        <v>14.510948700485942</v>
      </c>
      <c r="F1621" s="7">
        <f ca="1">VLOOKUP($A1621,npiportfolio!$A$1:$I$100,4,FALSE)*RAND()*10</f>
        <v>17.838875340409452</v>
      </c>
      <c r="G1621" s="7">
        <f ca="1">VLOOKUP($A1621,npiportfolio!$A$1:$I$100,4,FALSE)*RAND()*10</f>
        <v>14.533930449541526</v>
      </c>
    </row>
    <row r="1622" spans="1:7" x14ac:dyDescent="0.25">
      <c r="A1622">
        <v>4</v>
      </c>
      <c r="B1622" t="s">
        <v>847</v>
      </c>
      <c r="C1622">
        <v>50</v>
      </c>
      <c r="D1622" t="str">
        <f>VLOOKUP(A1622,npiportfolio!$A$1:$B$100,2,FALSE)</f>
        <v>schools, bar/restaurants, non essential businesses closed</v>
      </c>
      <c r="E1622" s="7">
        <f ca="1">VLOOKUP($A1622,npiportfolio!$A$1:$I$100,4,FALSE)*RAND()*10</f>
        <v>2.9116019070777552</v>
      </c>
      <c r="F1622" s="7">
        <f ca="1">VLOOKUP($A1622,npiportfolio!$A$1:$I$100,4,FALSE)*RAND()*10</f>
        <v>12.257819323848643</v>
      </c>
      <c r="G1622" s="7">
        <f ca="1">VLOOKUP($A1622,npiportfolio!$A$1:$I$100,4,FALSE)*RAND()*10</f>
        <v>16.052083610870199</v>
      </c>
    </row>
    <row r="1623" spans="1:7" x14ac:dyDescent="0.25">
      <c r="A1623">
        <v>5</v>
      </c>
      <c r="B1623" t="s">
        <v>847</v>
      </c>
      <c r="C1623">
        <v>50</v>
      </c>
      <c r="D1623" t="str">
        <f>VLOOKUP(A1623,npiportfolio!$A$1:$B$100,2,FALSE)</f>
        <v>schools, bar/restaurants, non essential businesses closed, quarantine for most vulnerable</v>
      </c>
      <c r="E1623" s="7">
        <f ca="1">VLOOKUP($A1623,npiportfolio!$A$1:$I$100,4,FALSE)*RAND()*10</f>
        <v>17.731220547575486</v>
      </c>
      <c r="F1623" s="7">
        <f ca="1">VLOOKUP($A1623,npiportfolio!$A$1:$I$100,4,FALSE)*RAND()*10</f>
        <v>26.534865001749324</v>
      </c>
      <c r="G1623" s="7">
        <f ca="1">VLOOKUP($A1623,npiportfolio!$A$1:$I$100,4,FALSE)*RAND()*10</f>
        <v>36.045095832515692</v>
      </c>
    </row>
    <row r="1624" spans="1:7" x14ac:dyDescent="0.25">
      <c r="A1624">
        <v>6</v>
      </c>
      <c r="B1624" t="s">
        <v>847</v>
      </c>
      <c r="C1624">
        <v>50</v>
      </c>
      <c r="D1624" t="str">
        <f>VLOOKUP(A1624,npiportfolio!$A$1:$B$100,2,FALSE)</f>
        <v>schools, bar/restaurants, non essential businesses closed, quarantine for all</v>
      </c>
      <c r="E1624" s="7">
        <f ca="1">VLOOKUP($A1624,npiportfolio!$A$1:$I$100,4,FALSE)*RAND()*10</f>
        <v>6.216123466226481</v>
      </c>
      <c r="F1624" s="7">
        <f ca="1">VLOOKUP($A1624,npiportfolio!$A$1:$I$100,4,FALSE)*RAND()*10</f>
        <v>41.488054835523478</v>
      </c>
      <c r="G1624" s="7">
        <f ca="1">VLOOKUP($A1624,npiportfolio!$A$1:$I$100,4,FALSE)*RAND()*10</f>
        <v>24.231837533836394</v>
      </c>
    </row>
    <row r="1625" spans="1:7" x14ac:dyDescent="0.25">
      <c r="A1625">
        <v>7</v>
      </c>
      <c r="B1625" t="s">
        <v>847</v>
      </c>
      <c r="C1625">
        <v>50</v>
      </c>
      <c r="D1625" t="str">
        <f>VLOOKUP(A1625,npiportfolio!$A$1:$B$100,2,FALSE)</f>
        <v>new normal after schools closing</v>
      </c>
      <c r="E1625" s="7">
        <f ca="1">VLOOKUP($A1625,npiportfolio!$A$1:$I$100,4,FALSE)*RAND()*10</f>
        <v>8.1542612022567145</v>
      </c>
      <c r="F1625" s="7">
        <f ca="1">VLOOKUP($A1625,npiportfolio!$A$1:$I$100,4,FALSE)*RAND()*10</f>
        <v>9.5598092451484895</v>
      </c>
      <c r="G1625" s="7">
        <f ca="1">VLOOKUP($A1625,npiportfolio!$A$1:$I$100,4,FALSE)*RAND()*10</f>
        <v>6.9223020838055147</v>
      </c>
    </row>
    <row r="1626" spans="1:7" x14ac:dyDescent="0.25">
      <c r="A1626">
        <v>8</v>
      </c>
      <c r="B1626" t="s">
        <v>847</v>
      </c>
      <c r="C1626">
        <v>50</v>
      </c>
      <c r="D1626" t="str">
        <f>VLOOKUP(A1626,npiportfolio!$A$1:$B$100,2,FALSE)</f>
        <v>new normal after schools, bar/restaurants closed</v>
      </c>
      <c r="E1626" s="7">
        <f ca="1">VLOOKUP($A1626,npiportfolio!$A$1:$I$100,4,FALSE)*RAND()*10</f>
        <v>13.647159150872845</v>
      </c>
      <c r="F1626" s="7">
        <f ca="1">VLOOKUP($A1626,npiportfolio!$A$1:$I$100,4,FALSE)*RAND()*10</f>
        <v>3.5038849513869086</v>
      </c>
      <c r="G1626" s="7">
        <f ca="1">VLOOKUP($A1626,npiportfolio!$A$1:$I$100,4,FALSE)*RAND()*10</f>
        <v>5.890823885462682</v>
      </c>
    </row>
    <row r="1627" spans="1:7" x14ac:dyDescent="0.25">
      <c r="A1627">
        <v>9</v>
      </c>
      <c r="B1627" t="s">
        <v>847</v>
      </c>
      <c r="C1627">
        <v>50</v>
      </c>
      <c r="D1627" t="str">
        <f>VLOOKUP(A1627,npiportfolio!$A$1:$B$100,2,FALSE)</f>
        <v>new normal after schools, bar/restaurants, non essential businesses closed</v>
      </c>
      <c r="E1627" s="7">
        <f ca="1">VLOOKUP($A1627,npiportfolio!$A$1:$I$100,4,FALSE)*RAND()*10</f>
        <v>15.624565807489459</v>
      </c>
      <c r="F1627" s="7">
        <f ca="1">VLOOKUP($A1627,npiportfolio!$A$1:$I$100,4,FALSE)*RAND()*10</f>
        <v>24.072379254269414</v>
      </c>
      <c r="G1627" s="7">
        <f ca="1">VLOOKUP($A1627,npiportfolio!$A$1:$I$100,4,FALSE)*RAND()*10</f>
        <v>5.6168984191791331</v>
      </c>
    </row>
    <row r="1628" spans="1:7" x14ac:dyDescent="0.25">
      <c r="A1628">
        <v>10</v>
      </c>
      <c r="B1628" t="s">
        <v>847</v>
      </c>
      <c r="C1628">
        <v>50</v>
      </c>
      <c r="D1628" t="str">
        <f>VLOOKUP(A1628,npiportfolio!$A$1:$B$100,2,FALSE)</f>
        <v>new normal after schools, bar/restaurants, non essential businesses closed, quarantine for most vulnerable</v>
      </c>
      <c r="E1628" s="7">
        <f ca="1">VLOOKUP($A1628,npiportfolio!$A$1:$I$100,4,FALSE)*RAND()*10</f>
        <v>14.085567316438805</v>
      </c>
      <c r="F1628" s="7">
        <f ca="1">VLOOKUP($A1628,npiportfolio!$A$1:$I$100,4,FALSE)*RAND()*10</f>
        <v>0.89143834321791182</v>
      </c>
      <c r="G1628" s="7">
        <f ca="1">VLOOKUP($A1628,npiportfolio!$A$1:$I$100,4,FALSE)*RAND()*10</f>
        <v>34.720357601272028</v>
      </c>
    </row>
    <row r="1629" spans="1:7" x14ac:dyDescent="0.25">
      <c r="A1629">
        <v>11</v>
      </c>
      <c r="B1629" t="s">
        <v>847</v>
      </c>
      <c r="C1629">
        <v>50</v>
      </c>
      <c r="D1629" t="str">
        <f>VLOOKUP(A1629,npiportfolio!$A$1:$B$100,2,FALSE)</f>
        <v>new normal after schools, bar/restaurants, non essential businesses closed, quarantine for all</v>
      </c>
      <c r="E1629" s="7">
        <f ca="1">VLOOKUP($A1629,npiportfolio!$A$1:$I$100,4,FALSE)*RAND()*10</f>
        <v>19.132725056688148</v>
      </c>
      <c r="F1629" s="7">
        <f ca="1">VLOOKUP($A1629,npiportfolio!$A$1:$I$100,4,FALSE)*RAND()*10</f>
        <v>19.704064932489111</v>
      </c>
      <c r="G1629" s="7">
        <f ca="1">VLOOKUP($A1629,npiportfolio!$A$1:$I$100,4,FALSE)*RAND()*10</f>
        <v>24.279145203433472</v>
      </c>
    </row>
    <row r="1630" spans="1:7" x14ac:dyDescent="0.25">
      <c r="A1630">
        <v>1</v>
      </c>
      <c r="B1630" t="s">
        <v>848</v>
      </c>
      <c r="C1630">
        <v>50</v>
      </c>
      <c r="D1630" t="str">
        <f>VLOOKUP(A1630,npiportfolio!$A$1:$B$100,2,FALSE)</f>
        <v>no Interventions</v>
      </c>
      <c r="E1630" s="7">
        <f ca="1">VLOOKUP($A1630,npiportfolio!$A$1:$I$100,4,FALSE)*RAND()*10</f>
        <v>0</v>
      </c>
      <c r="F1630" s="7">
        <f ca="1">VLOOKUP($A1630,npiportfolio!$A$1:$I$100,4,FALSE)*RAND()*10</f>
        <v>0</v>
      </c>
      <c r="G1630" s="7">
        <f ca="1">VLOOKUP($A1630,npiportfolio!$A$1:$I$100,4,FALSE)*RAND()*10</f>
        <v>0</v>
      </c>
    </row>
    <row r="1631" spans="1:7" x14ac:dyDescent="0.25">
      <c r="A1631">
        <v>2</v>
      </c>
      <c r="B1631" t="s">
        <v>848</v>
      </c>
      <c r="C1631">
        <v>50</v>
      </c>
      <c r="D1631" t="str">
        <f>VLOOKUP(A1631,npiportfolio!$A$1:$B$100,2,FALSE)</f>
        <v>schools closing</v>
      </c>
      <c r="E1631" s="7">
        <f ca="1">VLOOKUP($A1631,npiportfolio!$A$1:$I$100,4,FALSE)*RAND()*10</f>
        <v>4.9305164613949319</v>
      </c>
      <c r="F1631" s="7">
        <f ca="1">VLOOKUP($A1631,npiportfolio!$A$1:$I$100,4,FALSE)*RAND()*10</f>
        <v>8.6730448264991722</v>
      </c>
      <c r="G1631" s="7">
        <f ca="1">VLOOKUP($A1631,npiportfolio!$A$1:$I$100,4,FALSE)*RAND()*10</f>
        <v>2.3628010036448344</v>
      </c>
    </row>
    <row r="1632" spans="1:7" x14ac:dyDescent="0.25">
      <c r="A1632">
        <v>3</v>
      </c>
      <c r="B1632" t="s">
        <v>848</v>
      </c>
      <c r="C1632">
        <v>50</v>
      </c>
      <c r="D1632" t="str">
        <f>VLOOKUP(A1632,npiportfolio!$A$1:$B$100,2,FALSE)</f>
        <v>schools, bar/restaurants closed</v>
      </c>
      <c r="E1632" s="7">
        <f ca="1">VLOOKUP($A1632,npiportfolio!$A$1:$I$100,4,FALSE)*RAND()*10</f>
        <v>2.9444925070972361</v>
      </c>
      <c r="F1632" s="7">
        <f ca="1">VLOOKUP($A1632,npiportfolio!$A$1:$I$100,4,FALSE)*RAND()*10</f>
        <v>10.310638577991087</v>
      </c>
      <c r="G1632" s="7">
        <f ca="1">VLOOKUP($A1632,npiportfolio!$A$1:$I$100,4,FALSE)*RAND()*10</f>
        <v>3.6894845940921228</v>
      </c>
    </row>
    <row r="1633" spans="1:7" x14ac:dyDescent="0.25">
      <c r="A1633">
        <v>4</v>
      </c>
      <c r="B1633" t="s">
        <v>848</v>
      </c>
      <c r="C1633">
        <v>50</v>
      </c>
      <c r="D1633" t="str">
        <f>VLOOKUP(A1633,npiportfolio!$A$1:$B$100,2,FALSE)</f>
        <v>schools, bar/restaurants, non essential businesses closed</v>
      </c>
      <c r="E1633" s="7">
        <f ca="1">VLOOKUP($A1633,npiportfolio!$A$1:$I$100,4,FALSE)*RAND()*10</f>
        <v>1.935466710804763</v>
      </c>
      <c r="F1633" s="7">
        <f ca="1">VLOOKUP($A1633,npiportfolio!$A$1:$I$100,4,FALSE)*RAND()*10</f>
        <v>13.926165149070741</v>
      </c>
      <c r="G1633" s="7">
        <f ca="1">VLOOKUP($A1633,npiportfolio!$A$1:$I$100,4,FALSE)*RAND()*10</f>
        <v>4.7937248932160781</v>
      </c>
    </row>
    <row r="1634" spans="1:7" x14ac:dyDescent="0.25">
      <c r="A1634">
        <v>5</v>
      </c>
      <c r="B1634" t="s">
        <v>848</v>
      </c>
      <c r="C1634">
        <v>50</v>
      </c>
      <c r="D1634" t="str">
        <f>VLOOKUP(A1634,npiportfolio!$A$1:$B$100,2,FALSE)</f>
        <v>schools, bar/restaurants, non essential businesses closed, quarantine for most vulnerable</v>
      </c>
      <c r="E1634" s="7">
        <f ca="1">VLOOKUP($A1634,npiportfolio!$A$1:$I$100,4,FALSE)*RAND()*10</f>
        <v>7.0075316959921174</v>
      </c>
      <c r="F1634" s="7">
        <f ca="1">VLOOKUP($A1634,npiportfolio!$A$1:$I$100,4,FALSE)*RAND()*10</f>
        <v>27.16292161561476</v>
      </c>
      <c r="G1634" s="7">
        <f ca="1">VLOOKUP($A1634,npiportfolio!$A$1:$I$100,4,FALSE)*RAND()*10</f>
        <v>26.144262729618465</v>
      </c>
    </row>
    <row r="1635" spans="1:7" x14ac:dyDescent="0.25">
      <c r="A1635">
        <v>6</v>
      </c>
      <c r="B1635" t="s">
        <v>848</v>
      </c>
      <c r="C1635">
        <v>50</v>
      </c>
      <c r="D1635" t="str">
        <f>VLOOKUP(A1635,npiportfolio!$A$1:$B$100,2,FALSE)</f>
        <v>schools, bar/restaurants, non essential businesses closed, quarantine for all</v>
      </c>
      <c r="E1635" s="7">
        <f ca="1">VLOOKUP($A1635,npiportfolio!$A$1:$I$100,4,FALSE)*RAND()*10</f>
        <v>2.2595787026374992</v>
      </c>
      <c r="F1635" s="7">
        <f ca="1">VLOOKUP($A1635,npiportfolio!$A$1:$I$100,4,FALSE)*RAND()*10</f>
        <v>42.534980440450411</v>
      </c>
      <c r="G1635" s="7">
        <f ca="1">VLOOKUP($A1635,npiportfolio!$A$1:$I$100,4,FALSE)*RAND()*10</f>
        <v>7.9753326623672844</v>
      </c>
    </row>
    <row r="1636" spans="1:7" x14ac:dyDescent="0.25">
      <c r="A1636">
        <v>7</v>
      </c>
      <c r="B1636" t="s">
        <v>848</v>
      </c>
      <c r="C1636">
        <v>50</v>
      </c>
      <c r="D1636" t="str">
        <f>VLOOKUP(A1636,npiportfolio!$A$1:$B$100,2,FALSE)</f>
        <v>new normal after schools closing</v>
      </c>
      <c r="E1636" s="7">
        <f ca="1">VLOOKUP($A1636,npiportfolio!$A$1:$I$100,4,FALSE)*RAND()*10</f>
        <v>1.8400071689648467</v>
      </c>
      <c r="F1636" s="7">
        <f ca="1">VLOOKUP($A1636,npiportfolio!$A$1:$I$100,4,FALSE)*RAND()*10</f>
        <v>1.9171066241347279</v>
      </c>
      <c r="G1636" s="7">
        <f ca="1">VLOOKUP($A1636,npiportfolio!$A$1:$I$100,4,FALSE)*RAND()*10</f>
        <v>2.7780548015969861</v>
      </c>
    </row>
    <row r="1637" spans="1:7" x14ac:dyDescent="0.25">
      <c r="A1637">
        <v>8</v>
      </c>
      <c r="B1637" t="s">
        <v>848</v>
      </c>
      <c r="C1637">
        <v>50</v>
      </c>
      <c r="D1637" t="str">
        <f>VLOOKUP(A1637,npiportfolio!$A$1:$B$100,2,FALSE)</f>
        <v>new normal after schools, bar/restaurants closed</v>
      </c>
      <c r="E1637" s="7">
        <f ca="1">VLOOKUP($A1637,npiportfolio!$A$1:$I$100,4,FALSE)*RAND()*10</f>
        <v>10.05265946428552</v>
      </c>
      <c r="F1637" s="7">
        <f ca="1">VLOOKUP($A1637,npiportfolio!$A$1:$I$100,4,FALSE)*RAND()*10</f>
        <v>1.7094896532631076</v>
      </c>
      <c r="G1637" s="7">
        <f ca="1">VLOOKUP($A1637,npiportfolio!$A$1:$I$100,4,FALSE)*RAND()*10</f>
        <v>9.3928728293936743</v>
      </c>
    </row>
    <row r="1638" spans="1:7" x14ac:dyDescent="0.25">
      <c r="A1638">
        <v>9</v>
      </c>
      <c r="B1638" t="s">
        <v>848</v>
      </c>
      <c r="C1638">
        <v>50</v>
      </c>
      <c r="D1638" t="str">
        <f>VLOOKUP(A1638,npiportfolio!$A$1:$B$100,2,FALSE)</f>
        <v>new normal after schools, bar/restaurants, non essential businesses closed</v>
      </c>
      <c r="E1638" s="7">
        <f ca="1">VLOOKUP($A1638,npiportfolio!$A$1:$I$100,4,FALSE)*RAND()*10</f>
        <v>5.4045333744514163</v>
      </c>
      <c r="F1638" s="7">
        <f ca="1">VLOOKUP($A1638,npiportfolio!$A$1:$I$100,4,FALSE)*RAND()*10</f>
        <v>25.376880665046357</v>
      </c>
      <c r="G1638" s="7">
        <f ca="1">VLOOKUP($A1638,npiportfolio!$A$1:$I$100,4,FALSE)*RAND()*10</f>
        <v>23.24561646085111</v>
      </c>
    </row>
    <row r="1639" spans="1:7" x14ac:dyDescent="0.25">
      <c r="A1639">
        <v>10</v>
      </c>
      <c r="B1639" t="s">
        <v>848</v>
      </c>
      <c r="C1639">
        <v>50</v>
      </c>
      <c r="D1639" t="str">
        <f>VLOOKUP(A1639,npiportfolio!$A$1:$B$100,2,FALSE)</f>
        <v>new normal after schools, bar/restaurants, non essential businesses closed, quarantine for most vulnerable</v>
      </c>
      <c r="E1639" s="7">
        <f ca="1">VLOOKUP($A1639,npiportfolio!$A$1:$I$100,4,FALSE)*RAND()*10</f>
        <v>31.272029596032176</v>
      </c>
      <c r="F1639" s="7">
        <f ca="1">VLOOKUP($A1639,npiportfolio!$A$1:$I$100,4,FALSE)*RAND()*10</f>
        <v>9.7788694656145339</v>
      </c>
      <c r="G1639" s="7">
        <f ca="1">VLOOKUP($A1639,npiportfolio!$A$1:$I$100,4,FALSE)*RAND()*10</f>
        <v>34.960422160807674</v>
      </c>
    </row>
    <row r="1640" spans="1:7" x14ac:dyDescent="0.25">
      <c r="A1640">
        <v>11</v>
      </c>
      <c r="B1640" t="s">
        <v>848</v>
      </c>
      <c r="C1640">
        <v>50</v>
      </c>
      <c r="D1640" t="str">
        <f>VLOOKUP(A1640,npiportfolio!$A$1:$B$100,2,FALSE)</f>
        <v>new normal after schools, bar/restaurants, non essential businesses closed, quarantine for all</v>
      </c>
      <c r="E1640" s="7">
        <f ca="1">VLOOKUP($A1640,npiportfolio!$A$1:$I$100,4,FALSE)*RAND()*10</f>
        <v>14.472149614501816</v>
      </c>
      <c r="F1640" s="7">
        <f ca="1">VLOOKUP($A1640,npiportfolio!$A$1:$I$100,4,FALSE)*RAND()*10</f>
        <v>48.269183414985726</v>
      </c>
      <c r="G1640" s="7">
        <f ca="1">VLOOKUP($A1640,npiportfolio!$A$1:$I$100,4,FALSE)*RAND()*10</f>
        <v>41.837501459427955</v>
      </c>
    </row>
    <row r="1641" spans="1:7" x14ac:dyDescent="0.25">
      <c r="A1641">
        <v>1</v>
      </c>
      <c r="B1641" t="s">
        <v>849</v>
      </c>
      <c r="C1641">
        <v>50</v>
      </c>
      <c r="D1641" t="str">
        <f>VLOOKUP(A1641,npiportfolio!$A$1:$B$100,2,FALSE)</f>
        <v>no Interventions</v>
      </c>
      <c r="E1641" s="7">
        <f ca="1">VLOOKUP($A1641,npiportfolio!$A$1:$I$100,4,FALSE)*RAND()*10</f>
        <v>0</v>
      </c>
      <c r="F1641" s="7">
        <f ca="1">VLOOKUP($A1641,npiportfolio!$A$1:$I$100,4,FALSE)*RAND()*10</f>
        <v>0</v>
      </c>
      <c r="G1641" s="7">
        <f ca="1">VLOOKUP($A1641,npiportfolio!$A$1:$I$100,4,FALSE)*RAND()*10</f>
        <v>0</v>
      </c>
    </row>
    <row r="1642" spans="1:7" x14ac:dyDescent="0.25">
      <c r="A1642">
        <v>2</v>
      </c>
      <c r="B1642" t="s">
        <v>849</v>
      </c>
      <c r="C1642">
        <v>50</v>
      </c>
      <c r="D1642" t="str">
        <f>VLOOKUP(A1642,npiportfolio!$A$1:$B$100,2,FALSE)</f>
        <v>schools closing</v>
      </c>
      <c r="E1642" s="7">
        <f ca="1">VLOOKUP($A1642,npiportfolio!$A$1:$I$100,4,FALSE)*RAND()*10</f>
        <v>6.1419925372933921</v>
      </c>
      <c r="F1642" s="7">
        <f ca="1">VLOOKUP($A1642,npiportfolio!$A$1:$I$100,4,FALSE)*RAND()*10</f>
        <v>7.9841415488101006</v>
      </c>
      <c r="G1642" s="7">
        <f ca="1">VLOOKUP($A1642,npiportfolio!$A$1:$I$100,4,FALSE)*RAND()*10</f>
        <v>5.9797197185431372</v>
      </c>
    </row>
    <row r="1643" spans="1:7" x14ac:dyDescent="0.25">
      <c r="A1643">
        <v>3</v>
      </c>
      <c r="B1643" t="s">
        <v>849</v>
      </c>
      <c r="C1643">
        <v>50</v>
      </c>
      <c r="D1643" t="str">
        <f>VLOOKUP(A1643,npiportfolio!$A$1:$B$100,2,FALSE)</f>
        <v>schools, bar/restaurants closed</v>
      </c>
      <c r="E1643" s="7">
        <f ca="1">VLOOKUP($A1643,npiportfolio!$A$1:$I$100,4,FALSE)*RAND()*10</f>
        <v>19.852463352452908</v>
      </c>
      <c r="F1643" s="7">
        <f ca="1">VLOOKUP($A1643,npiportfolio!$A$1:$I$100,4,FALSE)*RAND()*10</f>
        <v>13.995710033236771</v>
      </c>
      <c r="G1643" s="7">
        <f ca="1">VLOOKUP($A1643,npiportfolio!$A$1:$I$100,4,FALSE)*RAND()*10</f>
        <v>7.1222378113869045</v>
      </c>
    </row>
    <row r="1644" spans="1:7" x14ac:dyDescent="0.25">
      <c r="A1644">
        <v>4</v>
      </c>
      <c r="B1644" t="s">
        <v>849</v>
      </c>
      <c r="C1644">
        <v>50</v>
      </c>
      <c r="D1644" t="str">
        <f>VLOOKUP(A1644,npiportfolio!$A$1:$B$100,2,FALSE)</f>
        <v>schools, bar/restaurants, non essential businesses closed</v>
      </c>
      <c r="E1644" s="7">
        <f ca="1">VLOOKUP($A1644,npiportfolio!$A$1:$I$100,4,FALSE)*RAND()*10</f>
        <v>17.345809954260883</v>
      </c>
      <c r="F1644" s="7">
        <f ca="1">VLOOKUP($A1644,npiportfolio!$A$1:$I$100,4,FALSE)*RAND()*10</f>
        <v>28.976421398785021</v>
      </c>
      <c r="G1644" s="7">
        <f ca="1">VLOOKUP($A1644,npiportfolio!$A$1:$I$100,4,FALSE)*RAND()*10</f>
        <v>25.949691123167398</v>
      </c>
    </row>
    <row r="1645" spans="1:7" x14ac:dyDescent="0.25">
      <c r="A1645">
        <v>5</v>
      </c>
      <c r="B1645" t="s">
        <v>849</v>
      </c>
      <c r="C1645">
        <v>50</v>
      </c>
      <c r="D1645" t="str">
        <f>VLOOKUP(A1645,npiportfolio!$A$1:$B$100,2,FALSE)</f>
        <v>schools, bar/restaurants, non essential businesses closed, quarantine for most vulnerable</v>
      </c>
      <c r="E1645" s="7">
        <f ca="1">VLOOKUP($A1645,npiportfolio!$A$1:$I$100,4,FALSE)*RAND()*10</f>
        <v>21.889285164425782</v>
      </c>
      <c r="F1645" s="7">
        <f ca="1">VLOOKUP($A1645,npiportfolio!$A$1:$I$100,4,FALSE)*RAND()*10</f>
        <v>4.6034281411333922</v>
      </c>
      <c r="G1645" s="7">
        <f ca="1">VLOOKUP($A1645,npiportfolio!$A$1:$I$100,4,FALSE)*RAND()*10</f>
        <v>24.72656975309809</v>
      </c>
    </row>
    <row r="1646" spans="1:7" x14ac:dyDescent="0.25">
      <c r="A1646">
        <v>6</v>
      </c>
      <c r="B1646" t="s">
        <v>849</v>
      </c>
      <c r="C1646">
        <v>50</v>
      </c>
      <c r="D1646" t="str">
        <f>VLOOKUP(A1646,npiportfolio!$A$1:$B$100,2,FALSE)</f>
        <v>schools, bar/restaurants, non essential businesses closed, quarantine for all</v>
      </c>
      <c r="E1646" s="7">
        <f ca="1">VLOOKUP($A1646,npiportfolio!$A$1:$I$100,4,FALSE)*RAND()*10</f>
        <v>19.362903014699921</v>
      </c>
      <c r="F1646" s="7">
        <f ca="1">VLOOKUP($A1646,npiportfolio!$A$1:$I$100,4,FALSE)*RAND()*10</f>
        <v>36.490075201121329</v>
      </c>
      <c r="G1646" s="7">
        <f ca="1">VLOOKUP($A1646,npiportfolio!$A$1:$I$100,4,FALSE)*RAND()*10</f>
        <v>36.478174554944516</v>
      </c>
    </row>
    <row r="1647" spans="1:7" x14ac:dyDescent="0.25">
      <c r="A1647">
        <v>7</v>
      </c>
      <c r="B1647" t="s">
        <v>849</v>
      </c>
      <c r="C1647">
        <v>50</v>
      </c>
      <c r="D1647" t="str">
        <f>VLOOKUP(A1647,npiportfolio!$A$1:$B$100,2,FALSE)</f>
        <v>new normal after schools closing</v>
      </c>
      <c r="E1647" s="7">
        <f ca="1">VLOOKUP($A1647,npiportfolio!$A$1:$I$100,4,FALSE)*RAND()*10</f>
        <v>6.5296257565215967</v>
      </c>
      <c r="F1647" s="7">
        <f ca="1">VLOOKUP($A1647,npiportfolio!$A$1:$I$100,4,FALSE)*RAND()*10</f>
        <v>3.4172104947514557</v>
      </c>
      <c r="G1647" s="7">
        <f ca="1">VLOOKUP($A1647,npiportfolio!$A$1:$I$100,4,FALSE)*RAND()*10</f>
        <v>9.7247849703797549</v>
      </c>
    </row>
    <row r="1648" spans="1:7" x14ac:dyDescent="0.25">
      <c r="A1648">
        <v>8</v>
      </c>
      <c r="B1648" t="s">
        <v>849</v>
      </c>
      <c r="C1648">
        <v>50</v>
      </c>
      <c r="D1648" t="str">
        <f>VLOOKUP(A1648,npiportfolio!$A$1:$B$100,2,FALSE)</f>
        <v>new normal after schools, bar/restaurants closed</v>
      </c>
      <c r="E1648" s="7">
        <f ca="1">VLOOKUP($A1648,npiportfolio!$A$1:$I$100,4,FALSE)*RAND()*10</f>
        <v>16.02856986571409</v>
      </c>
      <c r="F1648" s="7">
        <f ca="1">VLOOKUP($A1648,npiportfolio!$A$1:$I$100,4,FALSE)*RAND()*10</f>
        <v>13.462436229371001</v>
      </c>
      <c r="G1648" s="7">
        <f ca="1">VLOOKUP($A1648,npiportfolio!$A$1:$I$100,4,FALSE)*RAND()*10</f>
        <v>13.992954271675684</v>
      </c>
    </row>
    <row r="1649" spans="1:7" x14ac:dyDescent="0.25">
      <c r="A1649">
        <v>9</v>
      </c>
      <c r="B1649" t="s">
        <v>849</v>
      </c>
      <c r="C1649">
        <v>50</v>
      </c>
      <c r="D1649" t="str">
        <f>VLOOKUP(A1649,npiportfolio!$A$1:$B$100,2,FALSE)</f>
        <v>new normal after schools, bar/restaurants, non essential businesses closed</v>
      </c>
      <c r="E1649" s="7">
        <f ca="1">VLOOKUP($A1649,npiportfolio!$A$1:$I$100,4,FALSE)*RAND()*10</f>
        <v>15.867054990183114</v>
      </c>
      <c r="F1649" s="7">
        <f ca="1">VLOOKUP($A1649,npiportfolio!$A$1:$I$100,4,FALSE)*RAND()*10</f>
        <v>15.638798371087443</v>
      </c>
      <c r="G1649" s="7">
        <f ca="1">VLOOKUP($A1649,npiportfolio!$A$1:$I$100,4,FALSE)*RAND()*10</f>
        <v>7.6797513734554776</v>
      </c>
    </row>
    <row r="1650" spans="1:7" x14ac:dyDescent="0.25">
      <c r="A1650">
        <v>10</v>
      </c>
      <c r="B1650" t="s">
        <v>849</v>
      </c>
      <c r="C1650">
        <v>50</v>
      </c>
      <c r="D1650" t="str">
        <f>VLOOKUP(A1650,npiportfolio!$A$1:$B$100,2,FALSE)</f>
        <v>new normal after schools, bar/restaurants, non essential businesses closed, quarantine for most vulnerable</v>
      </c>
      <c r="E1650" s="7">
        <f ca="1">VLOOKUP($A1650,npiportfolio!$A$1:$I$100,4,FALSE)*RAND()*10</f>
        <v>7.4136770241634187</v>
      </c>
      <c r="F1650" s="7">
        <f ca="1">VLOOKUP($A1650,npiportfolio!$A$1:$I$100,4,FALSE)*RAND()*10</f>
        <v>35.046658987125213</v>
      </c>
      <c r="G1650" s="7">
        <f ca="1">VLOOKUP($A1650,npiportfolio!$A$1:$I$100,4,FALSE)*RAND()*10</f>
        <v>28.943707429352251</v>
      </c>
    </row>
    <row r="1651" spans="1:7" x14ac:dyDescent="0.25">
      <c r="A1651">
        <v>11</v>
      </c>
      <c r="B1651" t="s">
        <v>849</v>
      </c>
      <c r="C1651">
        <v>50</v>
      </c>
      <c r="D1651" t="str">
        <f>VLOOKUP(A1651,npiportfolio!$A$1:$B$100,2,FALSE)</f>
        <v>new normal after schools, bar/restaurants, non essential businesses closed, quarantine for all</v>
      </c>
      <c r="E1651" s="7">
        <f ca="1">VLOOKUP($A1651,npiportfolio!$A$1:$I$100,4,FALSE)*RAND()*10</f>
        <v>21.779360721728413</v>
      </c>
      <c r="F1651" s="7">
        <f ca="1">VLOOKUP($A1651,npiportfolio!$A$1:$I$100,4,FALSE)*RAND()*10</f>
        <v>39.13180151953302</v>
      </c>
      <c r="G1651" s="7">
        <f ca="1">VLOOKUP($A1651,npiportfolio!$A$1:$I$100,4,FALSE)*RAND()*10</f>
        <v>5.5993344142931836</v>
      </c>
    </row>
    <row r="1652" spans="1:7" x14ac:dyDescent="0.25">
      <c r="A1652">
        <v>1</v>
      </c>
      <c r="B1652" t="s">
        <v>847</v>
      </c>
      <c r="C1652">
        <v>51</v>
      </c>
      <c r="D1652" t="str">
        <f>VLOOKUP(A1652,npiportfolio!$A$1:$B$100,2,FALSE)</f>
        <v>no Interventions</v>
      </c>
      <c r="E1652" s="7">
        <f ca="1">VLOOKUP($A1652,npiportfolio!$A$1:$I$100,4,FALSE)*RAND()*10</f>
        <v>0</v>
      </c>
      <c r="F1652" s="7">
        <f ca="1">VLOOKUP($A1652,npiportfolio!$A$1:$I$100,4,FALSE)*RAND()*10</f>
        <v>0</v>
      </c>
      <c r="G1652" s="7">
        <f ca="1">VLOOKUP($A1652,npiportfolio!$A$1:$I$100,4,FALSE)*RAND()*10</f>
        <v>0</v>
      </c>
    </row>
    <row r="1653" spans="1:7" x14ac:dyDescent="0.25">
      <c r="A1653">
        <v>2</v>
      </c>
      <c r="B1653" t="s">
        <v>847</v>
      </c>
      <c r="C1653">
        <v>51</v>
      </c>
      <c r="D1653" t="str">
        <f>VLOOKUP(A1653,npiportfolio!$A$1:$B$100,2,FALSE)</f>
        <v>schools closing</v>
      </c>
      <c r="E1653" s="7">
        <f ca="1">VLOOKUP($A1653,npiportfolio!$A$1:$I$100,4,FALSE)*RAND()*10</f>
        <v>5.8040010059940847</v>
      </c>
      <c r="F1653" s="7">
        <f ca="1">VLOOKUP($A1653,npiportfolio!$A$1:$I$100,4,FALSE)*RAND()*10</f>
        <v>5.7482231667629113</v>
      </c>
      <c r="G1653" s="7">
        <f ca="1">VLOOKUP($A1653,npiportfolio!$A$1:$I$100,4,FALSE)*RAND()*10</f>
        <v>1.0402554842922918</v>
      </c>
    </row>
    <row r="1654" spans="1:7" x14ac:dyDescent="0.25">
      <c r="A1654">
        <v>3</v>
      </c>
      <c r="B1654" t="s">
        <v>847</v>
      </c>
      <c r="C1654">
        <v>51</v>
      </c>
      <c r="D1654" t="str">
        <f>VLOOKUP(A1654,npiportfolio!$A$1:$B$100,2,FALSE)</f>
        <v>schools, bar/restaurants closed</v>
      </c>
      <c r="E1654" s="7">
        <f ca="1">VLOOKUP($A1654,npiportfolio!$A$1:$I$100,4,FALSE)*RAND()*10</f>
        <v>19.19418126173565</v>
      </c>
      <c r="F1654" s="7">
        <f ca="1">VLOOKUP($A1654,npiportfolio!$A$1:$I$100,4,FALSE)*RAND()*10</f>
        <v>3.6016830240128317</v>
      </c>
      <c r="G1654" s="7">
        <f ca="1">VLOOKUP($A1654,npiportfolio!$A$1:$I$100,4,FALSE)*RAND()*10</f>
        <v>9.2385346136385298</v>
      </c>
    </row>
    <row r="1655" spans="1:7" x14ac:dyDescent="0.25">
      <c r="A1655">
        <v>4</v>
      </c>
      <c r="B1655" t="s">
        <v>847</v>
      </c>
      <c r="C1655">
        <v>51</v>
      </c>
      <c r="D1655" t="str">
        <f>VLOOKUP(A1655,npiportfolio!$A$1:$B$100,2,FALSE)</f>
        <v>schools, bar/restaurants, non essential businesses closed</v>
      </c>
      <c r="E1655" s="7">
        <f ca="1">VLOOKUP($A1655,npiportfolio!$A$1:$I$100,4,FALSE)*RAND()*10</f>
        <v>25.14598772933606</v>
      </c>
      <c r="F1655" s="7">
        <f ca="1">VLOOKUP($A1655,npiportfolio!$A$1:$I$100,4,FALSE)*RAND()*10</f>
        <v>25.523458266038602</v>
      </c>
      <c r="G1655" s="7">
        <f ca="1">VLOOKUP($A1655,npiportfolio!$A$1:$I$100,4,FALSE)*RAND()*10</f>
        <v>7.9334238065364602</v>
      </c>
    </row>
    <row r="1656" spans="1:7" x14ac:dyDescent="0.25">
      <c r="A1656">
        <v>5</v>
      </c>
      <c r="B1656" t="s">
        <v>847</v>
      </c>
      <c r="C1656">
        <v>51</v>
      </c>
      <c r="D1656" t="str">
        <f>VLOOKUP(A1656,npiportfolio!$A$1:$B$100,2,FALSE)</f>
        <v>schools, bar/restaurants, non essential businesses closed, quarantine for most vulnerable</v>
      </c>
      <c r="E1656" s="7">
        <f ca="1">VLOOKUP($A1656,npiportfolio!$A$1:$I$100,4,FALSE)*RAND()*10</f>
        <v>11.152086841575937</v>
      </c>
      <c r="F1656" s="7">
        <f ca="1">VLOOKUP($A1656,npiportfolio!$A$1:$I$100,4,FALSE)*RAND()*10</f>
        <v>12.30433000139104</v>
      </c>
      <c r="G1656" s="7">
        <f ca="1">VLOOKUP($A1656,npiportfolio!$A$1:$I$100,4,FALSE)*RAND()*10</f>
        <v>8.4249124379431315</v>
      </c>
    </row>
    <row r="1657" spans="1:7" x14ac:dyDescent="0.25">
      <c r="A1657">
        <v>6</v>
      </c>
      <c r="B1657" t="s">
        <v>847</v>
      </c>
      <c r="C1657">
        <v>51</v>
      </c>
      <c r="D1657" t="str">
        <f>VLOOKUP(A1657,npiportfolio!$A$1:$B$100,2,FALSE)</f>
        <v>schools, bar/restaurants, non essential businesses closed, quarantine for all</v>
      </c>
      <c r="E1657" s="7">
        <f ca="1">VLOOKUP($A1657,npiportfolio!$A$1:$I$100,4,FALSE)*RAND()*10</f>
        <v>49.38936199041347</v>
      </c>
      <c r="F1657" s="7">
        <f ca="1">VLOOKUP($A1657,npiportfolio!$A$1:$I$100,4,FALSE)*RAND()*10</f>
        <v>14.458358286554613</v>
      </c>
      <c r="G1657" s="7">
        <f ca="1">VLOOKUP($A1657,npiportfolio!$A$1:$I$100,4,FALSE)*RAND()*10</f>
        <v>34.374168481437401</v>
      </c>
    </row>
    <row r="1658" spans="1:7" x14ac:dyDescent="0.25">
      <c r="A1658">
        <v>7</v>
      </c>
      <c r="B1658" t="s">
        <v>847</v>
      </c>
      <c r="C1658">
        <v>51</v>
      </c>
      <c r="D1658" t="str">
        <f>VLOOKUP(A1658,npiportfolio!$A$1:$B$100,2,FALSE)</f>
        <v>new normal after schools closing</v>
      </c>
      <c r="E1658" s="7">
        <f ca="1">VLOOKUP($A1658,npiportfolio!$A$1:$I$100,4,FALSE)*RAND()*10</f>
        <v>5.6338329070828124</v>
      </c>
      <c r="F1658" s="7">
        <f ca="1">VLOOKUP($A1658,npiportfolio!$A$1:$I$100,4,FALSE)*RAND()*10</f>
        <v>0.84746042462910398</v>
      </c>
      <c r="G1658" s="7">
        <f ca="1">VLOOKUP($A1658,npiportfolio!$A$1:$I$100,4,FALSE)*RAND()*10</f>
        <v>6.3511461643555638</v>
      </c>
    </row>
    <row r="1659" spans="1:7" x14ac:dyDescent="0.25">
      <c r="A1659">
        <v>8</v>
      </c>
      <c r="B1659" t="s">
        <v>847</v>
      </c>
      <c r="C1659">
        <v>51</v>
      </c>
      <c r="D1659" t="str">
        <f>VLOOKUP(A1659,npiportfolio!$A$1:$B$100,2,FALSE)</f>
        <v>new normal after schools, bar/restaurants closed</v>
      </c>
      <c r="E1659" s="7">
        <f ca="1">VLOOKUP($A1659,npiportfolio!$A$1:$I$100,4,FALSE)*RAND()*10</f>
        <v>3.39686572313598</v>
      </c>
      <c r="F1659" s="7">
        <f ca="1">VLOOKUP($A1659,npiportfolio!$A$1:$I$100,4,FALSE)*RAND()*10</f>
        <v>12.447253837333712</v>
      </c>
      <c r="G1659" s="7">
        <f ca="1">VLOOKUP($A1659,npiportfolio!$A$1:$I$100,4,FALSE)*RAND()*10</f>
        <v>18.634597655398927</v>
      </c>
    </row>
    <row r="1660" spans="1:7" x14ac:dyDescent="0.25">
      <c r="A1660">
        <v>9</v>
      </c>
      <c r="B1660" t="s">
        <v>847</v>
      </c>
      <c r="C1660">
        <v>51</v>
      </c>
      <c r="D1660" t="str">
        <f>VLOOKUP(A1660,npiportfolio!$A$1:$B$100,2,FALSE)</f>
        <v>new normal after schools, bar/restaurants, non essential businesses closed</v>
      </c>
      <c r="E1660" s="7">
        <f ca="1">VLOOKUP($A1660,npiportfolio!$A$1:$I$100,4,FALSE)*RAND()*10</f>
        <v>2.9402733112682302</v>
      </c>
      <c r="F1660" s="7">
        <f ca="1">VLOOKUP($A1660,npiportfolio!$A$1:$I$100,4,FALSE)*RAND()*10</f>
        <v>28.621612715122751</v>
      </c>
      <c r="G1660" s="7">
        <f ca="1">VLOOKUP($A1660,npiportfolio!$A$1:$I$100,4,FALSE)*RAND()*10</f>
        <v>21.465001652798009</v>
      </c>
    </row>
    <row r="1661" spans="1:7" x14ac:dyDescent="0.25">
      <c r="A1661">
        <v>10</v>
      </c>
      <c r="B1661" t="s">
        <v>847</v>
      </c>
      <c r="C1661">
        <v>51</v>
      </c>
      <c r="D1661" t="str">
        <f>VLOOKUP(A1661,npiportfolio!$A$1:$B$100,2,FALSE)</f>
        <v>new normal after schools, bar/restaurants, non essential businesses closed, quarantine for most vulnerable</v>
      </c>
      <c r="E1661" s="7">
        <f ca="1">VLOOKUP($A1661,npiportfolio!$A$1:$I$100,4,FALSE)*RAND()*10</f>
        <v>36.466053840866522</v>
      </c>
      <c r="F1661" s="7">
        <f ca="1">VLOOKUP($A1661,npiportfolio!$A$1:$I$100,4,FALSE)*RAND()*10</f>
        <v>31.215772630592799</v>
      </c>
      <c r="G1661" s="7">
        <f ca="1">VLOOKUP($A1661,npiportfolio!$A$1:$I$100,4,FALSE)*RAND()*10</f>
        <v>27.647321266833131</v>
      </c>
    </row>
    <row r="1662" spans="1:7" x14ac:dyDescent="0.25">
      <c r="A1662">
        <v>11</v>
      </c>
      <c r="B1662" t="s">
        <v>847</v>
      </c>
      <c r="C1662">
        <v>51</v>
      </c>
      <c r="D1662" t="str">
        <f>VLOOKUP(A1662,npiportfolio!$A$1:$B$100,2,FALSE)</f>
        <v>new normal after schools, bar/restaurants, non essential businesses closed, quarantine for all</v>
      </c>
      <c r="E1662" s="7">
        <f ca="1">VLOOKUP($A1662,npiportfolio!$A$1:$I$100,4,FALSE)*RAND()*10</f>
        <v>49.524035530888895</v>
      </c>
      <c r="F1662" s="7">
        <f ca="1">VLOOKUP($A1662,npiportfolio!$A$1:$I$100,4,FALSE)*RAND()*10</f>
        <v>38.575132680513548</v>
      </c>
      <c r="G1662" s="7">
        <f ca="1">VLOOKUP($A1662,npiportfolio!$A$1:$I$100,4,FALSE)*RAND()*10</f>
        <v>17.112670172595656</v>
      </c>
    </row>
    <row r="1663" spans="1:7" x14ac:dyDescent="0.25">
      <c r="A1663">
        <v>1</v>
      </c>
      <c r="B1663" t="s">
        <v>848</v>
      </c>
      <c r="C1663">
        <v>51</v>
      </c>
      <c r="D1663" t="str">
        <f>VLOOKUP(A1663,npiportfolio!$A$1:$B$100,2,FALSE)</f>
        <v>no Interventions</v>
      </c>
      <c r="E1663" s="7">
        <f ca="1">VLOOKUP($A1663,npiportfolio!$A$1:$I$100,4,FALSE)*RAND()*10</f>
        <v>0</v>
      </c>
      <c r="F1663" s="7">
        <f ca="1">VLOOKUP($A1663,npiportfolio!$A$1:$I$100,4,FALSE)*RAND()*10</f>
        <v>0</v>
      </c>
      <c r="G1663" s="7">
        <f ca="1">VLOOKUP($A1663,npiportfolio!$A$1:$I$100,4,FALSE)*RAND()*10</f>
        <v>0</v>
      </c>
    </row>
    <row r="1664" spans="1:7" x14ac:dyDescent="0.25">
      <c r="A1664">
        <v>2</v>
      </c>
      <c r="B1664" t="s">
        <v>848</v>
      </c>
      <c r="C1664">
        <v>51</v>
      </c>
      <c r="D1664" t="str">
        <f>VLOOKUP(A1664,npiportfolio!$A$1:$B$100,2,FALSE)</f>
        <v>schools closing</v>
      </c>
      <c r="E1664" s="7">
        <f ca="1">VLOOKUP($A1664,npiportfolio!$A$1:$I$100,4,FALSE)*RAND()*10</f>
        <v>1.6342598996391211</v>
      </c>
      <c r="F1664" s="7">
        <f ca="1">VLOOKUP($A1664,npiportfolio!$A$1:$I$100,4,FALSE)*RAND()*10</f>
        <v>7.2219326597471403</v>
      </c>
      <c r="G1664" s="7">
        <f ca="1">VLOOKUP($A1664,npiportfolio!$A$1:$I$100,4,FALSE)*RAND()*10</f>
        <v>1.8186114051841407</v>
      </c>
    </row>
    <row r="1665" spans="1:7" x14ac:dyDescent="0.25">
      <c r="A1665">
        <v>3</v>
      </c>
      <c r="B1665" t="s">
        <v>848</v>
      </c>
      <c r="C1665">
        <v>51</v>
      </c>
      <c r="D1665" t="str">
        <f>VLOOKUP(A1665,npiportfolio!$A$1:$B$100,2,FALSE)</f>
        <v>schools, bar/restaurants closed</v>
      </c>
      <c r="E1665" s="7">
        <f ca="1">VLOOKUP($A1665,npiportfolio!$A$1:$I$100,4,FALSE)*RAND()*10</f>
        <v>14.455708981907041</v>
      </c>
      <c r="F1665" s="7">
        <f ca="1">VLOOKUP($A1665,npiportfolio!$A$1:$I$100,4,FALSE)*RAND()*10</f>
        <v>3.2969642687390444</v>
      </c>
      <c r="G1665" s="7">
        <f ca="1">VLOOKUP($A1665,npiportfolio!$A$1:$I$100,4,FALSE)*RAND()*10</f>
        <v>14.071508807457711</v>
      </c>
    </row>
    <row r="1666" spans="1:7" x14ac:dyDescent="0.25">
      <c r="A1666">
        <v>4</v>
      </c>
      <c r="B1666" t="s">
        <v>848</v>
      </c>
      <c r="C1666">
        <v>51</v>
      </c>
      <c r="D1666" t="str">
        <f>VLOOKUP(A1666,npiportfolio!$A$1:$B$100,2,FALSE)</f>
        <v>schools, bar/restaurants, non essential businesses closed</v>
      </c>
      <c r="E1666" s="7">
        <f ca="1">VLOOKUP($A1666,npiportfolio!$A$1:$I$100,4,FALSE)*RAND()*10</f>
        <v>25.992414475498805</v>
      </c>
      <c r="F1666" s="7">
        <f ca="1">VLOOKUP($A1666,npiportfolio!$A$1:$I$100,4,FALSE)*RAND()*10</f>
        <v>12.094717558851716</v>
      </c>
      <c r="G1666" s="7">
        <f ca="1">VLOOKUP($A1666,npiportfolio!$A$1:$I$100,4,FALSE)*RAND()*10</f>
        <v>16.688810809254111</v>
      </c>
    </row>
    <row r="1667" spans="1:7" x14ac:dyDescent="0.25">
      <c r="A1667">
        <v>5</v>
      </c>
      <c r="B1667" t="s">
        <v>848</v>
      </c>
      <c r="C1667">
        <v>51</v>
      </c>
      <c r="D1667" t="str">
        <f>VLOOKUP(A1667,npiportfolio!$A$1:$B$100,2,FALSE)</f>
        <v>schools, bar/restaurants, non essential businesses closed, quarantine for most vulnerable</v>
      </c>
      <c r="E1667" s="7">
        <f ca="1">VLOOKUP($A1667,npiportfolio!$A$1:$I$100,4,FALSE)*RAND()*10</f>
        <v>14.231325919983302</v>
      </c>
      <c r="F1667" s="7">
        <f ca="1">VLOOKUP($A1667,npiportfolio!$A$1:$I$100,4,FALSE)*RAND()*10</f>
        <v>28.189704420182053</v>
      </c>
      <c r="G1667" s="7">
        <f ca="1">VLOOKUP($A1667,npiportfolio!$A$1:$I$100,4,FALSE)*RAND()*10</f>
        <v>31.740931774399552</v>
      </c>
    </row>
    <row r="1668" spans="1:7" x14ac:dyDescent="0.25">
      <c r="A1668">
        <v>6</v>
      </c>
      <c r="B1668" t="s">
        <v>848</v>
      </c>
      <c r="C1668">
        <v>51</v>
      </c>
      <c r="D1668" t="str">
        <f>VLOOKUP(A1668,npiportfolio!$A$1:$B$100,2,FALSE)</f>
        <v>schools, bar/restaurants, non essential businesses closed, quarantine for all</v>
      </c>
      <c r="E1668" s="7">
        <f ca="1">VLOOKUP($A1668,npiportfolio!$A$1:$I$100,4,FALSE)*RAND()*10</f>
        <v>28.403887600839589</v>
      </c>
      <c r="F1668" s="7">
        <f ca="1">VLOOKUP($A1668,npiportfolio!$A$1:$I$100,4,FALSE)*RAND()*10</f>
        <v>13.032304065487587</v>
      </c>
      <c r="G1668" s="7">
        <f ca="1">VLOOKUP($A1668,npiportfolio!$A$1:$I$100,4,FALSE)*RAND()*10</f>
        <v>32.97969712614011</v>
      </c>
    </row>
    <row r="1669" spans="1:7" x14ac:dyDescent="0.25">
      <c r="A1669">
        <v>7</v>
      </c>
      <c r="B1669" t="s">
        <v>848</v>
      </c>
      <c r="C1669">
        <v>51</v>
      </c>
      <c r="D1669" t="str">
        <f>VLOOKUP(A1669,npiportfolio!$A$1:$B$100,2,FALSE)</f>
        <v>new normal after schools closing</v>
      </c>
      <c r="E1669" s="7">
        <f ca="1">VLOOKUP($A1669,npiportfolio!$A$1:$I$100,4,FALSE)*RAND()*10</f>
        <v>8.2991791588268118</v>
      </c>
      <c r="F1669" s="7">
        <f ca="1">VLOOKUP($A1669,npiportfolio!$A$1:$I$100,4,FALSE)*RAND()*10</f>
        <v>1.5679710741200314</v>
      </c>
      <c r="G1669" s="7">
        <f ca="1">VLOOKUP($A1669,npiportfolio!$A$1:$I$100,4,FALSE)*RAND()*10</f>
        <v>0.62130060443082225</v>
      </c>
    </row>
    <row r="1670" spans="1:7" x14ac:dyDescent="0.25">
      <c r="A1670">
        <v>8</v>
      </c>
      <c r="B1670" t="s">
        <v>848</v>
      </c>
      <c r="C1670">
        <v>51</v>
      </c>
      <c r="D1670" t="str">
        <f>VLOOKUP(A1670,npiportfolio!$A$1:$B$100,2,FALSE)</f>
        <v>new normal after schools, bar/restaurants closed</v>
      </c>
      <c r="E1670" s="7">
        <f ca="1">VLOOKUP($A1670,npiportfolio!$A$1:$I$100,4,FALSE)*RAND()*10</f>
        <v>19.082482261425696</v>
      </c>
      <c r="F1670" s="7">
        <f ca="1">VLOOKUP($A1670,npiportfolio!$A$1:$I$100,4,FALSE)*RAND()*10</f>
        <v>14.044552746276882</v>
      </c>
      <c r="G1670" s="7">
        <f ca="1">VLOOKUP($A1670,npiportfolio!$A$1:$I$100,4,FALSE)*RAND()*10</f>
        <v>8.4408993439925144</v>
      </c>
    </row>
    <row r="1671" spans="1:7" x14ac:dyDescent="0.25">
      <c r="A1671">
        <v>9</v>
      </c>
      <c r="B1671" t="s">
        <v>848</v>
      </c>
      <c r="C1671">
        <v>51</v>
      </c>
      <c r="D1671" t="str">
        <f>VLOOKUP(A1671,npiportfolio!$A$1:$B$100,2,FALSE)</f>
        <v>new normal after schools, bar/restaurants, non essential businesses closed</v>
      </c>
      <c r="E1671" s="7">
        <f ca="1">VLOOKUP($A1671,npiportfolio!$A$1:$I$100,4,FALSE)*RAND()*10</f>
        <v>5.4530850172140912</v>
      </c>
      <c r="F1671" s="7">
        <f ca="1">VLOOKUP($A1671,npiportfolio!$A$1:$I$100,4,FALSE)*RAND()*10</f>
        <v>20.733188454960413</v>
      </c>
      <c r="G1671" s="7">
        <f ca="1">VLOOKUP($A1671,npiportfolio!$A$1:$I$100,4,FALSE)*RAND()*10</f>
        <v>17.071419475259621</v>
      </c>
    </row>
    <row r="1672" spans="1:7" x14ac:dyDescent="0.25">
      <c r="A1672">
        <v>10</v>
      </c>
      <c r="B1672" t="s">
        <v>848</v>
      </c>
      <c r="C1672">
        <v>51</v>
      </c>
      <c r="D1672" t="str">
        <f>VLOOKUP(A1672,npiportfolio!$A$1:$B$100,2,FALSE)</f>
        <v>new normal after schools, bar/restaurants, non essential businesses closed, quarantine for most vulnerable</v>
      </c>
      <c r="E1672" s="7">
        <f ca="1">VLOOKUP($A1672,npiportfolio!$A$1:$I$100,4,FALSE)*RAND()*10</f>
        <v>19.738520034859182</v>
      </c>
      <c r="F1672" s="7">
        <f ca="1">VLOOKUP($A1672,npiportfolio!$A$1:$I$100,4,FALSE)*RAND()*10</f>
        <v>20.069696755211808</v>
      </c>
      <c r="G1672" s="7">
        <f ca="1">VLOOKUP($A1672,npiportfolio!$A$1:$I$100,4,FALSE)*RAND()*10</f>
        <v>16.011183575700421</v>
      </c>
    </row>
    <row r="1673" spans="1:7" x14ac:dyDescent="0.25">
      <c r="A1673">
        <v>11</v>
      </c>
      <c r="B1673" t="s">
        <v>848</v>
      </c>
      <c r="C1673">
        <v>51</v>
      </c>
      <c r="D1673" t="str">
        <f>VLOOKUP(A1673,npiportfolio!$A$1:$B$100,2,FALSE)</f>
        <v>new normal after schools, bar/restaurants, non essential businesses closed, quarantine for all</v>
      </c>
      <c r="E1673" s="7">
        <f ca="1">VLOOKUP($A1673,npiportfolio!$A$1:$I$100,4,FALSE)*RAND()*10</f>
        <v>25.343269992293081</v>
      </c>
      <c r="F1673" s="7">
        <f ca="1">VLOOKUP($A1673,npiportfolio!$A$1:$I$100,4,FALSE)*RAND()*10</f>
        <v>49.845754953557531</v>
      </c>
      <c r="G1673" s="7">
        <f ca="1">VLOOKUP($A1673,npiportfolio!$A$1:$I$100,4,FALSE)*RAND()*10</f>
        <v>19.573477896207933</v>
      </c>
    </row>
    <row r="1674" spans="1:7" x14ac:dyDescent="0.25">
      <c r="A1674">
        <v>1</v>
      </c>
      <c r="B1674" t="s">
        <v>849</v>
      </c>
      <c r="C1674">
        <v>51</v>
      </c>
      <c r="D1674" t="str">
        <f>VLOOKUP(A1674,npiportfolio!$A$1:$B$100,2,FALSE)</f>
        <v>no Interventions</v>
      </c>
      <c r="E1674" s="7">
        <f ca="1">VLOOKUP($A1674,npiportfolio!$A$1:$I$100,4,FALSE)*RAND()*10</f>
        <v>0</v>
      </c>
      <c r="F1674" s="7">
        <f ca="1">VLOOKUP($A1674,npiportfolio!$A$1:$I$100,4,FALSE)*RAND()*10</f>
        <v>0</v>
      </c>
      <c r="G1674" s="7">
        <f ca="1">VLOOKUP($A1674,npiportfolio!$A$1:$I$100,4,FALSE)*RAND()*10</f>
        <v>0</v>
      </c>
    </row>
    <row r="1675" spans="1:7" x14ac:dyDescent="0.25">
      <c r="A1675">
        <v>2</v>
      </c>
      <c r="B1675" t="s">
        <v>849</v>
      </c>
      <c r="C1675">
        <v>51</v>
      </c>
      <c r="D1675" t="str">
        <f>VLOOKUP(A1675,npiportfolio!$A$1:$B$100,2,FALSE)</f>
        <v>schools closing</v>
      </c>
      <c r="E1675" s="7">
        <f ca="1">VLOOKUP($A1675,npiportfolio!$A$1:$I$100,4,FALSE)*RAND()*10</f>
        <v>1.0212660494347547E-2</v>
      </c>
      <c r="F1675" s="7">
        <f ca="1">VLOOKUP($A1675,npiportfolio!$A$1:$I$100,4,FALSE)*RAND()*10</f>
        <v>3.6180313109600437</v>
      </c>
      <c r="G1675" s="7">
        <f ca="1">VLOOKUP($A1675,npiportfolio!$A$1:$I$100,4,FALSE)*RAND()*10</f>
        <v>4.0005022239001438</v>
      </c>
    </row>
    <row r="1676" spans="1:7" x14ac:dyDescent="0.25">
      <c r="A1676">
        <v>3</v>
      </c>
      <c r="B1676" t="s">
        <v>849</v>
      </c>
      <c r="C1676">
        <v>51</v>
      </c>
      <c r="D1676" t="str">
        <f>VLOOKUP(A1676,npiportfolio!$A$1:$B$100,2,FALSE)</f>
        <v>schools, bar/restaurants closed</v>
      </c>
      <c r="E1676" s="7">
        <f ca="1">VLOOKUP($A1676,npiportfolio!$A$1:$I$100,4,FALSE)*RAND()*10</f>
        <v>13.285788533445274</v>
      </c>
      <c r="F1676" s="7">
        <f ca="1">VLOOKUP($A1676,npiportfolio!$A$1:$I$100,4,FALSE)*RAND()*10</f>
        <v>4.7960294306071161</v>
      </c>
      <c r="G1676" s="7">
        <f ca="1">VLOOKUP($A1676,npiportfolio!$A$1:$I$100,4,FALSE)*RAND()*10</f>
        <v>18.608091495892783</v>
      </c>
    </row>
    <row r="1677" spans="1:7" x14ac:dyDescent="0.25">
      <c r="A1677">
        <v>4</v>
      </c>
      <c r="B1677" t="s">
        <v>849</v>
      </c>
      <c r="C1677">
        <v>51</v>
      </c>
      <c r="D1677" t="str">
        <f>VLOOKUP(A1677,npiportfolio!$A$1:$B$100,2,FALSE)</f>
        <v>schools, bar/restaurants, non essential businesses closed</v>
      </c>
      <c r="E1677" s="7">
        <f ca="1">VLOOKUP($A1677,npiportfolio!$A$1:$I$100,4,FALSE)*RAND()*10</f>
        <v>18.438007672473404</v>
      </c>
      <c r="F1677" s="7">
        <f ca="1">VLOOKUP($A1677,npiportfolio!$A$1:$I$100,4,FALSE)*RAND()*10</f>
        <v>1.1516881501272347</v>
      </c>
      <c r="G1677" s="7">
        <f ca="1">VLOOKUP($A1677,npiportfolio!$A$1:$I$100,4,FALSE)*RAND()*10</f>
        <v>21.580026577081419</v>
      </c>
    </row>
    <row r="1678" spans="1:7" x14ac:dyDescent="0.25">
      <c r="A1678">
        <v>5</v>
      </c>
      <c r="B1678" t="s">
        <v>849</v>
      </c>
      <c r="C1678">
        <v>51</v>
      </c>
      <c r="D1678" t="str">
        <f>VLOOKUP(A1678,npiportfolio!$A$1:$B$100,2,FALSE)</f>
        <v>schools, bar/restaurants, non essential businesses closed, quarantine for most vulnerable</v>
      </c>
      <c r="E1678" s="7">
        <f ca="1">VLOOKUP($A1678,npiportfolio!$A$1:$I$100,4,FALSE)*RAND()*10</f>
        <v>1.0724319516385972</v>
      </c>
      <c r="F1678" s="7">
        <f ca="1">VLOOKUP($A1678,npiportfolio!$A$1:$I$100,4,FALSE)*RAND()*10</f>
        <v>37.524674567413257</v>
      </c>
      <c r="G1678" s="7">
        <f ca="1">VLOOKUP($A1678,npiportfolio!$A$1:$I$100,4,FALSE)*RAND()*10</f>
        <v>11.214721538622484</v>
      </c>
    </row>
    <row r="1679" spans="1:7" x14ac:dyDescent="0.25">
      <c r="A1679">
        <v>6</v>
      </c>
      <c r="B1679" t="s">
        <v>849</v>
      </c>
      <c r="C1679">
        <v>51</v>
      </c>
      <c r="D1679" t="str">
        <f>VLOOKUP(A1679,npiportfolio!$A$1:$B$100,2,FALSE)</f>
        <v>schools, bar/restaurants, non essential businesses closed, quarantine for all</v>
      </c>
      <c r="E1679" s="7">
        <f ca="1">VLOOKUP($A1679,npiportfolio!$A$1:$I$100,4,FALSE)*RAND()*10</f>
        <v>9.2952135983389255</v>
      </c>
      <c r="F1679" s="7">
        <f ca="1">VLOOKUP($A1679,npiportfolio!$A$1:$I$100,4,FALSE)*RAND()*10</f>
        <v>9.9037087514283648</v>
      </c>
      <c r="G1679" s="7">
        <f ca="1">VLOOKUP($A1679,npiportfolio!$A$1:$I$100,4,FALSE)*RAND()*10</f>
        <v>48.682931112304082</v>
      </c>
    </row>
    <row r="1680" spans="1:7" x14ac:dyDescent="0.25">
      <c r="A1680">
        <v>7</v>
      </c>
      <c r="B1680" t="s">
        <v>849</v>
      </c>
      <c r="C1680">
        <v>51</v>
      </c>
      <c r="D1680" t="str">
        <f>VLOOKUP(A1680,npiportfolio!$A$1:$B$100,2,FALSE)</f>
        <v>new normal after schools closing</v>
      </c>
      <c r="E1680" s="7">
        <f ca="1">VLOOKUP($A1680,npiportfolio!$A$1:$I$100,4,FALSE)*RAND()*10</f>
        <v>4.2432326309453554</v>
      </c>
      <c r="F1680" s="7">
        <f ca="1">VLOOKUP($A1680,npiportfolio!$A$1:$I$100,4,FALSE)*RAND()*10</f>
        <v>7.9319590900425618</v>
      </c>
      <c r="G1680" s="7">
        <f ca="1">VLOOKUP($A1680,npiportfolio!$A$1:$I$100,4,FALSE)*RAND()*10</f>
        <v>1.8683604509817231</v>
      </c>
    </row>
    <row r="1681" spans="1:7" x14ac:dyDescent="0.25">
      <c r="A1681">
        <v>8</v>
      </c>
      <c r="B1681" t="s">
        <v>849</v>
      </c>
      <c r="C1681">
        <v>51</v>
      </c>
      <c r="D1681" t="str">
        <f>VLOOKUP(A1681,npiportfolio!$A$1:$B$100,2,FALSE)</f>
        <v>new normal after schools, bar/restaurants closed</v>
      </c>
      <c r="E1681" s="7">
        <f ca="1">VLOOKUP($A1681,npiportfolio!$A$1:$I$100,4,FALSE)*RAND()*10</f>
        <v>14.113976715127063</v>
      </c>
      <c r="F1681" s="7">
        <f ca="1">VLOOKUP($A1681,npiportfolio!$A$1:$I$100,4,FALSE)*RAND()*10</f>
        <v>2.5457895674247166</v>
      </c>
      <c r="G1681" s="7">
        <f ca="1">VLOOKUP($A1681,npiportfolio!$A$1:$I$100,4,FALSE)*RAND()*10</f>
        <v>17.051991227035842</v>
      </c>
    </row>
    <row r="1682" spans="1:7" x14ac:dyDescent="0.25">
      <c r="A1682">
        <v>9</v>
      </c>
      <c r="B1682" t="s">
        <v>849</v>
      </c>
      <c r="C1682">
        <v>51</v>
      </c>
      <c r="D1682" t="str">
        <f>VLOOKUP(A1682,npiportfolio!$A$1:$B$100,2,FALSE)</f>
        <v>new normal after schools, bar/restaurants, non essential businesses closed</v>
      </c>
      <c r="E1682" s="7">
        <f ca="1">VLOOKUP($A1682,npiportfolio!$A$1:$I$100,4,FALSE)*RAND()*10</f>
        <v>14.142983816840404</v>
      </c>
      <c r="F1682" s="7">
        <f ca="1">VLOOKUP($A1682,npiportfolio!$A$1:$I$100,4,FALSE)*RAND()*10</f>
        <v>23.756151666814631</v>
      </c>
      <c r="G1682" s="7">
        <f ca="1">VLOOKUP($A1682,npiportfolio!$A$1:$I$100,4,FALSE)*RAND()*10</f>
        <v>17.658601549954945</v>
      </c>
    </row>
    <row r="1683" spans="1:7" x14ac:dyDescent="0.25">
      <c r="A1683">
        <v>10</v>
      </c>
      <c r="B1683" t="s">
        <v>849</v>
      </c>
      <c r="C1683">
        <v>51</v>
      </c>
      <c r="D1683" t="str">
        <f>VLOOKUP(A1683,npiportfolio!$A$1:$B$100,2,FALSE)</f>
        <v>new normal after schools, bar/restaurants, non essential businesses closed, quarantine for most vulnerable</v>
      </c>
      <c r="E1683" s="7">
        <f ca="1">VLOOKUP($A1683,npiportfolio!$A$1:$I$100,4,FALSE)*RAND()*10</f>
        <v>36.393058825213181</v>
      </c>
      <c r="F1683" s="7">
        <f ca="1">VLOOKUP($A1683,npiportfolio!$A$1:$I$100,4,FALSE)*RAND()*10</f>
        <v>12.568302701423736</v>
      </c>
      <c r="G1683" s="7">
        <f ca="1">VLOOKUP($A1683,npiportfolio!$A$1:$I$100,4,FALSE)*RAND()*10</f>
        <v>26.646272194660575</v>
      </c>
    </row>
    <row r="1684" spans="1:7" x14ac:dyDescent="0.25">
      <c r="A1684">
        <v>11</v>
      </c>
      <c r="B1684" t="s">
        <v>849</v>
      </c>
      <c r="C1684">
        <v>51</v>
      </c>
      <c r="D1684" t="str">
        <f>VLOOKUP(A1684,npiportfolio!$A$1:$B$100,2,FALSE)</f>
        <v>new normal after schools, bar/restaurants, non essential businesses closed, quarantine for all</v>
      </c>
      <c r="E1684" s="7">
        <f ca="1">VLOOKUP($A1684,npiportfolio!$A$1:$I$100,4,FALSE)*RAND()*10</f>
        <v>48.412161138593945</v>
      </c>
      <c r="F1684" s="7">
        <f ca="1">VLOOKUP($A1684,npiportfolio!$A$1:$I$100,4,FALSE)*RAND()*10</f>
        <v>36.330754191557737</v>
      </c>
      <c r="G1684" s="7">
        <f ca="1">VLOOKUP($A1684,npiportfolio!$A$1:$I$100,4,FALSE)*RAND()*10</f>
        <v>47.376068584646262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5B578-9136-48B3-9FA4-C8BECCB326AF}">
  <dimension ref="A1:V12"/>
  <sheetViews>
    <sheetView workbookViewId="0">
      <selection activeCell="B2" sqref="B2"/>
    </sheetView>
  </sheetViews>
  <sheetFormatPr defaultRowHeight="15" x14ac:dyDescent="0.25"/>
  <cols>
    <col min="2" max="4" width="3" bestFit="1" customWidth="1"/>
    <col min="5" max="5" width="4.28515625" bestFit="1" customWidth="1"/>
    <col min="6" max="6" width="4.85546875" bestFit="1" customWidth="1"/>
    <col min="7" max="7" width="3.42578125" bestFit="1" customWidth="1"/>
    <col min="8" max="8" width="4" bestFit="1" customWidth="1"/>
    <col min="9" max="9" width="3" bestFit="1" customWidth="1"/>
    <col min="10" max="10" width="4.140625" bestFit="1" customWidth="1"/>
    <col min="11" max="14" width="4" bestFit="1" customWidth="1"/>
    <col min="15" max="15" width="20.28515625" bestFit="1" customWidth="1"/>
    <col min="16" max="16" width="23.28515625" bestFit="1" customWidth="1"/>
    <col min="17" max="17" width="20.42578125" bestFit="1" customWidth="1"/>
    <col min="18" max="18" width="29.42578125" bestFit="1" customWidth="1"/>
    <col min="19" max="19" width="26.140625" bestFit="1" customWidth="1"/>
    <col min="20" max="20" width="15" bestFit="1" customWidth="1"/>
    <col min="21" max="21" width="12.7109375" bestFit="1" customWidth="1"/>
    <col min="22" max="22" width="17.7109375" bestFit="1" customWidth="1"/>
  </cols>
  <sheetData>
    <row r="1" spans="1:22" x14ac:dyDescent="0.25">
      <c r="A1" s="29" t="s">
        <v>992</v>
      </c>
      <c r="B1" s="29" t="s">
        <v>900</v>
      </c>
      <c r="C1" s="29" t="s">
        <v>901</v>
      </c>
      <c r="D1" s="29" t="s">
        <v>902</v>
      </c>
      <c r="E1" s="29" t="s">
        <v>903</v>
      </c>
      <c r="F1" s="29" t="s">
        <v>904</v>
      </c>
      <c r="G1" s="29" t="s">
        <v>905</v>
      </c>
      <c r="H1" s="29" t="s">
        <v>906</v>
      </c>
      <c r="I1" s="29" t="s">
        <v>848</v>
      </c>
      <c r="J1" s="29" t="s">
        <v>993</v>
      </c>
      <c r="K1" s="29" t="s">
        <v>543</v>
      </c>
      <c r="L1" s="29" t="s">
        <v>907</v>
      </c>
      <c r="M1" s="29" t="s">
        <v>994</v>
      </c>
      <c r="N1" s="29" t="s">
        <v>908</v>
      </c>
      <c r="O1" s="29" t="s">
        <v>995</v>
      </c>
      <c r="P1" s="29" t="s">
        <v>626</v>
      </c>
      <c r="Q1" s="29" t="s">
        <v>950</v>
      </c>
      <c r="R1" s="29" t="s">
        <v>996</v>
      </c>
      <c r="S1" s="29" t="s">
        <v>997</v>
      </c>
      <c r="T1" s="29" t="s">
        <v>971</v>
      </c>
      <c r="U1" s="29" t="s">
        <v>972</v>
      </c>
      <c r="V1" s="29" t="s">
        <v>973</v>
      </c>
    </row>
    <row r="2" spans="1:22" x14ac:dyDescent="0.25">
      <c r="A2">
        <v>1</v>
      </c>
      <c r="B2">
        <v>12</v>
      </c>
      <c r="C2">
        <v>23</v>
      </c>
      <c r="D2">
        <v>34</v>
      </c>
      <c r="E2">
        <v>45</v>
      </c>
      <c r="F2">
        <v>56</v>
      </c>
      <c r="G2">
        <v>67</v>
      </c>
      <c r="H2">
        <v>78</v>
      </c>
      <c r="I2">
        <v>89</v>
      </c>
      <c r="J2">
        <v>100</v>
      </c>
      <c r="K2">
        <v>111</v>
      </c>
      <c r="L2">
        <v>122</v>
      </c>
      <c r="M2">
        <v>133</v>
      </c>
      <c r="N2">
        <v>144</v>
      </c>
      <c r="O2">
        <v>155</v>
      </c>
      <c r="P2">
        <v>166</v>
      </c>
      <c r="Q2">
        <v>177</v>
      </c>
      <c r="R2">
        <v>188</v>
      </c>
      <c r="S2">
        <v>199</v>
      </c>
      <c r="T2">
        <v>210</v>
      </c>
      <c r="U2">
        <v>211</v>
      </c>
      <c r="V2">
        <v>212</v>
      </c>
    </row>
    <row r="3" spans="1:22" x14ac:dyDescent="0.25">
      <c r="A3">
        <v>2</v>
      </c>
      <c r="B3">
        <v>13</v>
      </c>
      <c r="C3">
        <v>24</v>
      </c>
      <c r="D3">
        <v>35</v>
      </c>
      <c r="E3">
        <v>46</v>
      </c>
      <c r="F3">
        <v>57</v>
      </c>
      <c r="G3">
        <v>68</v>
      </c>
      <c r="H3">
        <v>79</v>
      </c>
      <c r="I3">
        <v>90</v>
      </c>
      <c r="J3">
        <v>101</v>
      </c>
      <c r="K3">
        <v>112</v>
      </c>
      <c r="L3">
        <v>123</v>
      </c>
      <c r="M3">
        <v>134</v>
      </c>
      <c r="N3">
        <v>145</v>
      </c>
      <c r="O3">
        <v>156</v>
      </c>
      <c r="P3">
        <v>167</v>
      </c>
      <c r="Q3">
        <v>178</v>
      </c>
      <c r="R3">
        <v>189</v>
      </c>
      <c r="S3">
        <v>200</v>
      </c>
      <c r="T3">
        <v>0</v>
      </c>
      <c r="U3">
        <v>0</v>
      </c>
      <c r="V3">
        <v>0</v>
      </c>
    </row>
    <row r="4" spans="1:22" x14ac:dyDescent="0.25">
      <c r="A4">
        <v>3</v>
      </c>
      <c r="B4">
        <v>14</v>
      </c>
      <c r="C4">
        <v>25</v>
      </c>
      <c r="D4">
        <v>36</v>
      </c>
      <c r="E4">
        <v>47</v>
      </c>
      <c r="F4">
        <v>58</v>
      </c>
      <c r="G4">
        <v>69</v>
      </c>
      <c r="H4">
        <v>80</v>
      </c>
      <c r="I4">
        <v>91</v>
      </c>
      <c r="J4">
        <v>102</v>
      </c>
      <c r="K4">
        <v>113</v>
      </c>
      <c r="L4">
        <v>124</v>
      </c>
      <c r="M4">
        <v>135</v>
      </c>
      <c r="N4">
        <v>146</v>
      </c>
      <c r="O4">
        <v>157</v>
      </c>
      <c r="P4">
        <v>168</v>
      </c>
      <c r="Q4">
        <v>179</v>
      </c>
      <c r="R4">
        <v>190</v>
      </c>
      <c r="S4">
        <v>201</v>
      </c>
      <c r="T4">
        <v>0</v>
      </c>
      <c r="U4">
        <v>0</v>
      </c>
      <c r="V4">
        <v>0</v>
      </c>
    </row>
    <row r="5" spans="1:22" x14ac:dyDescent="0.25">
      <c r="A5">
        <v>4</v>
      </c>
      <c r="B5">
        <v>15</v>
      </c>
      <c r="C5">
        <v>26</v>
      </c>
      <c r="D5">
        <v>37</v>
      </c>
      <c r="E5">
        <v>48</v>
      </c>
      <c r="F5">
        <v>59</v>
      </c>
      <c r="G5">
        <v>70</v>
      </c>
      <c r="H5">
        <v>81</v>
      </c>
      <c r="I5">
        <v>92</v>
      </c>
      <c r="J5">
        <v>103</v>
      </c>
      <c r="K5">
        <v>114</v>
      </c>
      <c r="L5">
        <v>125</v>
      </c>
      <c r="M5">
        <v>136</v>
      </c>
      <c r="N5">
        <v>147</v>
      </c>
      <c r="O5">
        <v>158</v>
      </c>
      <c r="P5">
        <v>169</v>
      </c>
      <c r="Q5">
        <v>180</v>
      </c>
      <c r="R5">
        <v>191</v>
      </c>
      <c r="S5">
        <v>202</v>
      </c>
      <c r="T5">
        <v>0</v>
      </c>
      <c r="U5">
        <v>0</v>
      </c>
      <c r="V5">
        <v>0</v>
      </c>
    </row>
    <row r="6" spans="1:22" x14ac:dyDescent="0.25">
      <c r="A6">
        <v>5</v>
      </c>
      <c r="B6">
        <v>16</v>
      </c>
      <c r="C6">
        <v>27</v>
      </c>
      <c r="D6">
        <v>38</v>
      </c>
      <c r="E6">
        <v>49</v>
      </c>
      <c r="F6">
        <v>60</v>
      </c>
      <c r="G6">
        <v>71</v>
      </c>
      <c r="H6">
        <v>82</v>
      </c>
      <c r="I6">
        <v>93</v>
      </c>
      <c r="J6">
        <v>104</v>
      </c>
      <c r="K6">
        <v>115</v>
      </c>
      <c r="L6">
        <v>126</v>
      </c>
      <c r="M6">
        <v>137</v>
      </c>
      <c r="N6">
        <v>148</v>
      </c>
      <c r="O6">
        <v>159</v>
      </c>
      <c r="P6">
        <v>170</v>
      </c>
      <c r="Q6">
        <v>181</v>
      </c>
      <c r="R6">
        <v>192</v>
      </c>
      <c r="S6">
        <v>203</v>
      </c>
      <c r="T6">
        <v>0</v>
      </c>
      <c r="U6">
        <v>0</v>
      </c>
      <c r="V6">
        <v>0</v>
      </c>
    </row>
    <row r="7" spans="1:22" x14ac:dyDescent="0.25">
      <c r="A7">
        <v>6</v>
      </c>
      <c r="B7">
        <v>17</v>
      </c>
      <c r="C7">
        <v>28</v>
      </c>
      <c r="D7">
        <v>39</v>
      </c>
      <c r="E7">
        <v>50</v>
      </c>
      <c r="F7">
        <v>61</v>
      </c>
      <c r="G7">
        <v>72</v>
      </c>
      <c r="H7">
        <v>83</v>
      </c>
      <c r="I7">
        <v>94</v>
      </c>
      <c r="J7">
        <v>105</v>
      </c>
      <c r="K7">
        <v>116</v>
      </c>
      <c r="L7">
        <v>127</v>
      </c>
      <c r="M7">
        <v>138</v>
      </c>
      <c r="N7">
        <v>149</v>
      </c>
      <c r="O7">
        <v>160</v>
      </c>
      <c r="P7">
        <v>171</v>
      </c>
      <c r="Q7">
        <v>182</v>
      </c>
      <c r="R7">
        <v>193</v>
      </c>
      <c r="S7">
        <v>204</v>
      </c>
      <c r="T7">
        <v>0</v>
      </c>
      <c r="U7">
        <v>0</v>
      </c>
      <c r="V7">
        <v>0</v>
      </c>
    </row>
    <row r="8" spans="1:22" x14ac:dyDescent="0.25">
      <c r="A8">
        <v>7</v>
      </c>
      <c r="B8">
        <v>18</v>
      </c>
      <c r="C8">
        <v>29</v>
      </c>
      <c r="D8">
        <v>40</v>
      </c>
      <c r="E8">
        <v>51</v>
      </c>
      <c r="F8">
        <v>62</v>
      </c>
      <c r="G8">
        <v>73</v>
      </c>
      <c r="H8">
        <v>84</v>
      </c>
      <c r="I8">
        <v>95</v>
      </c>
      <c r="J8">
        <v>106</v>
      </c>
      <c r="K8">
        <v>117</v>
      </c>
      <c r="L8">
        <v>128</v>
      </c>
      <c r="M8">
        <v>139</v>
      </c>
      <c r="N8">
        <v>150</v>
      </c>
      <c r="O8">
        <v>161</v>
      </c>
      <c r="P8">
        <v>172</v>
      </c>
      <c r="Q8">
        <v>183</v>
      </c>
      <c r="R8">
        <v>194</v>
      </c>
      <c r="S8">
        <v>205</v>
      </c>
      <c r="T8">
        <v>0</v>
      </c>
      <c r="U8">
        <v>0</v>
      </c>
      <c r="V8">
        <v>0</v>
      </c>
    </row>
    <row r="9" spans="1:22" x14ac:dyDescent="0.25">
      <c r="A9">
        <v>8</v>
      </c>
      <c r="B9">
        <v>19</v>
      </c>
      <c r="C9">
        <v>30</v>
      </c>
      <c r="D9">
        <v>41</v>
      </c>
      <c r="E9">
        <v>52</v>
      </c>
      <c r="F9">
        <v>63</v>
      </c>
      <c r="G9">
        <v>74</v>
      </c>
      <c r="H9">
        <v>85</v>
      </c>
      <c r="I9">
        <v>96</v>
      </c>
      <c r="J9">
        <v>107</v>
      </c>
      <c r="K9">
        <v>118</v>
      </c>
      <c r="L9">
        <v>129</v>
      </c>
      <c r="M9">
        <v>140</v>
      </c>
      <c r="N9">
        <v>151</v>
      </c>
      <c r="O9">
        <v>162</v>
      </c>
      <c r="P9">
        <v>173</v>
      </c>
      <c r="Q9">
        <v>184</v>
      </c>
      <c r="R9">
        <v>195</v>
      </c>
      <c r="S9">
        <v>206</v>
      </c>
      <c r="T9">
        <v>0</v>
      </c>
      <c r="U9">
        <v>0</v>
      </c>
      <c r="V9">
        <v>0</v>
      </c>
    </row>
    <row r="10" spans="1:22" x14ac:dyDescent="0.25">
      <c r="A10">
        <v>9</v>
      </c>
      <c r="B10">
        <v>20</v>
      </c>
      <c r="C10">
        <v>31</v>
      </c>
      <c r="D10">
        <v>42</v>
      </c>
      <c r="E10">
        <v>53</v>
      </c>
      <c r="F10">
        <v>64</v>
      </c>
      <c r="G10">
        <v>75</v>
      </c>
      <c r="H10">
        <v>86</v>
      </c>
      <c r="I10">
        <v>97</v>
      </c>
      <c r="J10">
        <v>108</v>
      </c>
      <c r="K10">
        <v>119</v>
      </c>
      <c r="L10">
        <v>130</v>
      </c>
      <c r="M10">
        <v>141</v>
      </c>
      <c r="N10">
        <v>152</v>
      </c>
      <c r="O10">
        <v>163</v>
      </c>
      <c r="P10">
        <v>174</v>
      </c>
      <c r="Q10">
        <v>185</v>
      </c>
      <c r="R10">
        <v>196</v>
      </c>
      <c r="S10">
        <v>207</v>
      </c>
      <c r="T10">
        <v>0</v>
      </c>
      <c r="U10">
        <v>0</v>
      </c>
      <c r="V10">
        <v>0</v>
      </c>
    </row>
    <row r="11" spans="1:22" x14ac:dyDescent="0.25">
      <c r="A11">
        <v>10</v>
      </c>
      <c r="B11">
        <v>21</v>
      </c>
      <c r="C11">
        <v>32</v>
      </c>
      <c r="D11">
        <v>43</v>
      </c>
      <c r="E11">
        <v>54</v>
      </c>
      <c r="F11">
        <v>65</v>
      </c>
      <c r="G11">
        <v>76</v>
      </c>
      <c r="H11">
        <v>87</v>
      </c>
      <c r="I11">
        <v>98</v>
      </c>
      <c r="J11">
        <v>109</v>
      </c>
      <c r="K11">
        <v>120</v>
      </c>
      <c r="L11">
        <v>131</v>
      </c>
      <c r="M11">
        <v>142</v>
      </c>
      <c r="N11">
        <v>153</v>
      </c>
      <c r="O11">
        <v>164</v>
      </c>
      <c r="P11">
        <v>175</v>
      </c>
      <c r="Q11">
        <v>186</v>
      </c>
      <c r="R11">
        <v>197</v>
      </c>
      <c r="S11">
        <v>208</v>
      </c>
      <c r="T11">
        <v>0</v>
      </c>
      <c r="U11">
        <v>0</v>
      </c>
      <c r="V11">
        <v>0</v>
      </c>
    </row>
    <row r="12" spans="1:22" x14ac:dyDescent="0.25">
      <c r="A12">
        <v>11</v>
      </c>
      <c r="B12">
        <v>22</v>
      </c>
      <c r="C12">
        <v>33</v>
      </c>
      <c r="D12">
        <v>44</v>
      </c>
      <c r="E12">
        <v>55</v>
      </c>
      <c r="F12">
        <v>66</v>
      </c>
      <c r="G12">
        <v>77</v>
      </c>
      <c r="H12">
        <v>88</v>
      </c>
      <c r="I12">
        <v>99</v>
      </c>
      <c r="J12">
        <v>110</v>
      </c>
      <c r="K12">
        <v>121</v>
      </c>
      <c r="L12">
        <v>132</v>
      </c>
      <c r="M12">
        <v>143</v>
      </c>
      <c r="N12">
        <v>154</v>
      </c>
      <c r="O12">
        <v>165</v>
      </c>
      <c r="P12">
        <v>176</v>
      </c>
      <c r="Q12">
        <v>187</v>
      </c>
      <c r="R12">
        <v>198</v>
      </c>
      <c r="S12">
        <v>209</v>
      </c>
      <c r="T12">
        <v>0</v>
      </c>
      <c r="U12">
        <v>0</v>
      </c>
      <c r="V1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6C8E-4B9F-4A00-8A60-E80C4D62D8E1}">
  <dimension ref="A1:L62"/>
  <sheetViews>
    <sheetView zoomScale="85" zoomScaleNormal="85" workbookViewId="0">
      <pane ySplit="1" topLeftCell="A20" activePane="bottomLeft" state="frozen"/>
      <selection pane="bottomLeft" activeCell="B62" sqref="B62"/>
    </sheetView>
  </sheetViews>
  <sheetFormatPr defaultRowHeight="15" x14ac:dyDescent="0.25"/>
  <cols>
    <col min="1" max="1" width="8.5703125" bestFit="1" customWidth="1"/>
    <col min="2" max="2" width="32.5703125" customWidth="1"/>
    <col min="3" max="3" width="39.42578125" bestFit="1" customWidth="1"/>
    <col min="4" max="4" width="34.42578125" customWidth="1"/>
    <col min="5" max="5" width="44.5703125" bestFit="1" customWidth="1"/>
    <col min="6" max="6" width="12.7109375" bestFit="1" customWidth="1"/>
    <col min="7" max="7" width="10.28515625" bestFit="1" customWidth="1"/>
    <col min="8" max="8" width="24.42578125" bestFit="1" customWidth="1"/>
    <col min="9" max="9" width="21" customWidth="1"/>
    <col min="10" max="10" width="15.85546875" customWidth="1"/>
    <col min="11" max="11" width="8.7109375" bestFit="1" customWidth="1"/>
    <col min="12" max="12" width="12" bestFit="1" customWidth="1"/>
  </cols>
  <sheetData>
    <row r="1" spans="1:12" x14ac:dyDescent="0.25">
      <c r="A1" s="2" t="s">
        <v>598</v>
      </c>
      <c r="B1" s="2" t="s">
        <v>599</v>
      </c>
      <c r="C1" s="2" t="s">
        <v>600</v>
      </c>
      <c r="D1" s="2" t="s">
        <v>921</v>
      </c>
      <c r="E1" s="2" t="s">
        <v>669</v>
      </c>
      <c r="F1" s="2" t="s">
        <v>675</v>
      </c>
      <c r="G1" s="2" t="s">
        <v>676</v>
      </c>
      <c r="H1" s="2" t="s">
        <v>679</v>
      </c>
      <c r="I1" s="2" t="s">
        <v>680</v>
      </c>
      <c r="J1" s="2" t="s">
        <v>601</v>
      </c>
      <c r="K1" s="2" t="s">
        <v>620</v>
      </c>
      <c r="L1" s="2" t="s">
        <v>666</v>
      </c>
    </row>
    <row r="2" spans="1:12" x14ac:dyDescent="0.25">
      <c r="A2">
        <v>1</v>
      </c>
      <c r="B2" t="s">
        <v>603</v>
      </c>
      <c r="C2" t="s">
        <v>614</v>
      </c>
      <c r="D2" t="s">
        <v>920</v>
      </c>
      <c r="E2" t="s">
        <v>681</v>
      </c>
      <c r="F2" t="s">
        <v>678</v>
      </c>
      <c r="G2" t="s">
        <v>677</v>
      </c>
      <c r="H2" s="3" t="s">
        <v>701</v>
      </c>
      <c r="I2" s="3" t="s">
        <v>693</v>
      </c>
      <c r="J2" t="s">
        <v>607</v>
      </c>
      <c r="K2" t="b">
        <f>FALSE</f>
        <v>0</v>
      </c>
      <c r="L2" t="b">
        <f>TRUE</f>
        <v>1</v>
      </c>
    </row>
    <row r="3" spans="1:12" x14ac:dyDescent="0.25">
      <c r="A3">
        <f>A2+1</f>
        <v>2</v>
      </c>
      <c r="B3" t="s">
        <v>604</v>
      </c>
      <c r="C3" t="s">
        <v>615</v>
      </c>
      <c r="D3" t="s">
        <v>920</v>
      </c>
      <c r="E3" t="s">
        <v>681</v>
      </c>
      <c r="F3" t="s">
        <v>678</v>
      </c>
      <c r="G3" t="s">
        <v>677</v>
      </c>
      <c r="H3" s="3" t="s">
        <v>701</v>
      </c>
      <c r="I3" s="3" t="s">
        <v>693</v>
      </c>
      <c r="J3" t="s">
        <v>607</v>
      </c>
      <c r="K3" t="b">
        <f>FALSE</f>
        <v>0</v>
      </c>
      <c r="L3" t="b">
        <f>TRUE</f>
        <v>1</v>
      </c>
    </row>
    <row r="4" spans="1:12" x14ac:dyDescent="0.25">
      <c r="A4">
        <f t="shared" ref="A4:A50" si="0">A3+1</f>
        <v>3</v>
      </c>
      <c r="B4" t="s">
        <v>605</v>
      </c>
      <c r="C4" t="s">
        <v>661</v>
      </c>
      <c r="D4" t="s">
        <v>920</v>
      </c>
      <c r="E4" t="s">
        <v>681</v>
      </c>
      <c r="F4" t="s">
        <v>677</v>
      </c>
      <c r="G4" t="s">
        <v>677</v>
      </c>
      <c r="H4" s="3" t="s">
        <v>701</v>
      </c>
      <c r="I4" s="3" t="s">
        <v>693</v>
      </c>
      <c r="J4" t="s">
        <v>607</v>
      </c>
      <c r="K4" t="b">
        <f>FALSE</f>
        <v>0</v>
      </c>
      <c r="L4" t="b">
        <f>TRUE</f>
        <v>1</v>
      </c>
    </row>
    <row r="5" spans="1:12" x14ac:dyDescent="0.25">
      <c r="A5">
        <f t="shared" si="0"/>
        <v>4</v>
      </c>
      <c r="B5" t="s">
        <v>660</v>
      </c>
      <c r="C5" t="s">
        <v>924</v>
      </c>
      <c r="D5" t="s">
        <v>920</v>
      </c>
      <c r="E5" t="s">
        <v>681</v>
      </c>
      <c r="F5" t="s">
        <v>677</v>
      </c>
      <c r="G5" t="s">
        <v>677</v>
      </c>
      <c r="H5" s="3" t="s">
        <v>701</v>
      </c>
      <c r="I5" s="3" t="s">
        <v>693</v>
      </c>
      <c r="J5" t="s">
        <v>607</v>
      </c>
      <c r="K5" t="b">
        <f>FALSE</f>
        <v>0</v>
      </c>
      <c r="L5" t="b">
        <f>TRUE</f>
        <v>1</v>
      </c>
    </row>
    <row r="6" spans="1:12" x14ac:dyDescent="0.25">
      <c r="A6">
        <v>5</v>
      </c>
      <c r="B6" t="s">
        <v>925</v>
      </c>
      <c r="C6" t="s">
        <v>916</v>
      </c>
      <c r="D6" t="s">
        <v>920</v>
      </c>
      <c r="E6" t="s">
        <v>681</v>
      </c>
      <c r="F6" t="s">
        <v>677</v>
      </c>
      <c r="G6" t="s">
        <v>677</v>
      </c>
      <c r="H6" s="3" t="s">
        <v>701</v>
      </c>
      <c r="I6" s="3" t="s">
        <v>693</v>
      </c>
      <c r="J6" t="s">
        <v>607</v>
      </c>
      <c r="K6" t="b">
        <f>FALSE</f>
        <v>0</v>
      </c>
      <c r="L6" t="b">
        <f>TRUE</f>
        <v>1</v>
      </c>
    </row>
    <row r="7" spans="1:12" x14ac:dyDescent="0.25">
      <c r="A7">
        <f>A5+1</f>
        <v>5</v>
      </c>
      <c r="B7" t="s">
        <v>606</v>
      </c>
      <c r="C7" t="s">
        <v>616</v>
      </c>
      <c r="D7" t="s">
        <v>920</v>
      </c>
      <c r="E7" t="s">
        <v>681</v>
      </c>
      <c r="F7" t="s">
        <v>677</v>
      </c>
      <c r="G7" t="s">
        <v>677</v>
      </c>
      <c r="H7" s="3" t="s">
        <v>701</v>
      </c>
      <c r="I7" s="3" t="s">
        <v>693</v>
      </c>
      <c r="J7" t="s">
        <v>607</v>
      </c>
      <c r="K7" t="b">
        <f>FALSE</f>
        <v>0</v>
      </c>
      <c r="L7" t="b">
        <f>TRUE</f>
        <v>1</v>
      </c>
    </row>
    <row r="8" spans="1:12" x14ac:dyDescent="0.25">
      <c r="A8">
        <f t="shared" si="0"/>
        <v>6</v>
      </c>
      <c r="B8" t="s">
        <v>608</v>
      </c>
      <c r="C8" t="s">
        <v>608</v>
      </c>
      <c r="D8" t="s">
        <v>920</v>
      </c>
      <c r="E8" t="s">
        <v>681</v>
      </c>
      <c r="F8" t="s">
        <v>677</v>
      </c>
      <c r="G8" t="s">
        <v>677</v>
      </c>
      <c r="H8" s="3" t="s">
        <v>703</v>
      </c>
      <c r="I8" s="3" t="s">
        <v>693</v>
      </c>
      <c r="J8" t="s">
        <v>607</v>
      </c>
      <c r="K8" t="b">
        <f>FALSE</f>
        <v>0</v>
      </c>
      <c r="L8" t="b">
        <f>TRUE</f>
        <v>1</v>
      </c>
    </row>
    <row r="9" spans="1:12" x14ac:dyDescent="0.25">
      <c r="A9">
        <f t="shared" si="0"/>
        <v>7</v>
      </c>
      <c r="B9" t="s">
        <v>609</v>
      </c>
      <c r="C9" t="s">
        <v>622</v>
      </c>
      <c r="D9" t="s">
        <v>920</v>
      </c>
      <c r="E9" s="6" t="s">
        <v>682</v>
      </c>
      <c r="F9" t="s">
        <v>677</v>
      </c>
      <c r="G9" t="s">
        <v>677</v>
      </c>
      <c r="H9" s="3" t="s">
        <v>704</v>
      </c>
      <c r="I9" s="3" t="s">
        <v>704</v>
      </c>
      <c r="J9" t="s">
        <v>607</v>
      </c>
      <c r="K9" t="b">
        <f>FALSE</f>
        <v>0</v>
      </c>
      <c r="L9" t="b">
        <f>TRUE</f>
        <v>1</v>
      </c>
    </row>
    <row r="10" spans="1:12" x14ac:dyDescent="0.25">
      <c r="A10">
        <f t="shared" si="0"/>
        <v>8</v>
      </c>
      <c r="B10" t="s">
        <v>610</v>
      </c>
      <c r="C10" t="s">
        <v>623</v>
      </c>
      <c r="D10" t="s">
        <v>920</v>
      </c>
      <c r="E10" s="6" t="s">
        <v>683</v>
      </c>
      <c r="F10" t="s">
        <v>677</v>
      </c>
      <c r="G10" t="s">
        <v>677</v>
      </c>
      <c r="H10" s="3" t="s">
        <v>704</v>
      </c>
      <c r="I10" s="3" t="s">
        <v>704</v>
      </c>
      <c r="J10" t="s">
        <v>607</v>
      </c>
      <c r="K10" t="b">
        <f>FALSE</f>
        <v>0</v>
      </c>
      <c r="L10" t="b">
        <f>TRUE</f>
        <v>1</v>
      </c>
    </row>
    <row r="11" spans="1:12" x14ac:dyDescent="0.25">
      <c r="A11">
        <f t="shared" si="0"/>
        <v>9</v>
      </c>
      <c r="B11" t="s">
        <v>611</v>
      </c>
      <c r="C11" t="s">
        <v>624</v>
      </c>
      <c r="D11" t="s">
        <v>920</v>
      </c>
      <c r="E11" s="6" t="s">
        <v>684</v>
      </c>
      <c r="F11" t="s">
        <v>678</v>
      </c>
      <c r="G11" t="s">
        <v>677</v>
      </c>
      <c r="H11" s="3" t="s">
        <v>704</v>
      </c>
      <c r="I11" s="3" t="s">
        <v>704</v>
      </c>
      <c r="J11" t="s">
        <v>607</v>
      </c>
      <c r="K11" t="b">
        <f>FALSE</f>
        <v>0</v>
      </c>
      <c r="L11" t="b">
        <f>TRUE</f>
        <v>1</v>
      </c>
    </row>
    <row r="12" spans="1:12" x14ac:dyDescent="0.25">
      <c r="A12">
        <f t="shared" si="0"/>
        <v>10</v>
      </c>
      <c r="B12" t="s">
        <v>612</v>
      </c>
      <c r="C12" t="s">
        <v>613</v>
      </c>
      <c r="D12" t="s">
        <v>920</v>
      </c>
      <c r="E12" t="s">
        <v>685</v>
      </c>
      <c r="F12" t="s">
        <v>677</v>
      </c>
      <c r="G12" t="s">
        <v>677</v>
      </c>
      <c r="H12" s="3" t="s">
        <v>704</v>
      </c>
      <c r="I12" s="3" t="s">
        <v>704</v>
      </c>
      <c r="J12" t="s">
        <v>607</v>
      </c>
      <c r="K12" t="b">
        <f>TRUE</f>
        <v>1</v>
      </c>
      <c r="L12" t="b">
        <f>TRUE</f>
        <v>1</v>
      </c>
    </row>
    <row r="13" spans="1:12" x14ac:dyDescent="0.25">
      <c r="A13">
        <f t="shared" si="0"/>
        <v>11</v>
      </c>
      <c r="B13" t="s">
        <v>926</v>
      </c>
      <c r="C13" t="s">
        <v>927</v>
      </c>
      <c r="D13" t="s">
        <v>920</v>
      </c>
      <c r="E13" t="s">
        <v>928</v>
      </c>
      <c r="F13" t="s">
        <v>677</v>
      </c>
      <c r="G13" t="s">
        <v>677</v>
      </c>
      <c r="H13" s="3" t="s">
        <v>704</v>
      </c>
      <c r="I13" s="3" t="s">
        <v>704</v>
      </c>
      <c r="J13" t="s">
        <v>607</v>
      </c>
      <c r="K13" t="b">
        <f>TRUE</f>
        <v>1</v>
      </c>
      <c r="L13" t="b">
        <f>TRUE</f>
        <v>1</v>
      </c>
    </row>
    <row r="14" spans="1:12" x14ac:dyDescent="0.25">
      <c r="A14">
        <f t="shared" si="0"/>
        <v>12</v>
      </c>
      <c r="B14" t="s">
        <v>626</v>
      </c>
      <c r="C14" t="s">
        <v>628</v>
      </c>
      <c r="D14" t="s">
        <v>920</v>
      </c>
      <c r="E14" t="s">
        <v>687</v>
      </c>
      <c r="F14" t="s">
        <v>677</v>
      </c>
      <c r="G14" t="s">
        <v>677</v>
      </c>
      <c r="H14" s="3" t="s">
        <v>704</v>
      </c>
      <c r="I14" s="3" t="s">
        <v>704</v>
      </c>
      <c r="J14" t="s">
        <v>607</v>
      </c>
      <c r="K14" t="b">
        <f>TRUE</f>
        <v>1</v>
      </c>
      <c r="L14" t="b">
        <f>TRUE</f>
        <v>1</v>
      </c>
    </row>
    <row r="15" spans="1:12" x14ac:dyDescent="0.25">
      <c r="A15">
        <f t="shared" si="0"/>
        <v>13</v>
      </c>
      <c r="B15" t="s">
        <v>627</v>
      </c>
      <c r="C15" t="s">
        <v>629</v>
      </c>
      <c r="D15" t="s">
        <v>920</v>
      </c>
      <c r="E15" t="s">
        <v>686</v>
      </c>
      <c r="F15" t="s">
        <v>678</v>
      </c>
      <c r="G15" t="s">
        <v>677</v>
      </c>
      <c r="H15" s="3" t="s">
        <v>704</v>
      </c>
      <c r="I15" s="3" t="s">
        <v>704</v>
      </c>
      <c r="J15" t="s">
        <v>607</v>
      </c>
      <c r="K15" t="b">
        <f>FALSE</f>
        <v>0</v>
      </c>
      <c r="L15" t="b">
        <f>TRUE</f>
        <v>1</v>
      </c>
    </row>
    <row r="16" spans="1:12" x14ac:dyDescent="0.25">
      <c r="A16">
        <f t="shared" si="0"/>
        <v>14</v>
      </c>
      <c r="B16" t="s">
        <v>617</v>
      </c>
      <c r="C16" t="s">
        <v>621</v>
      </c>
      <c r="D16" t="s">
        <v>920</v>
      </c>
      <c r="E16" s="6" t="s">
        <v>688</v>
      </c>
      <c r="F16" t="s">
        <v>677</v>
      </c>
      <c r="G16" t="s">
        <v>677</v>
      </c>
      <c r="H16" s="3" t="s">
        <v>704</v>
      </c>
      <c r="I16" s="3" t="s">
        <v>704</v>
      </c>
      <c r="J16" t="s">
        <v>607</v>
      </c>
      <c r="K16" t="b">
        <f>TRUE</f>
        <v>1</v>
      </c>
      <c r="L16" t="b">
        <f>TRUE</f>
        <v>1</v>
      </c>
    </row>
    <row r="17" spans="1:12" x14ac:dyDescent="0.25">
      <c r="A17">
        <f t="shared" si="0"/>
        <v>15</v>
      </c>
      <c r="B17" t="s">
        <v>618</v>
      </c>
      <c r="C17" t="s">
        <v>625</v>
      </c>
      <c r="D17" t="s">
        <v>920</v>
      </c>
      <c r="E17" s="6" t="s">
        <v>689</v>
      </c>
      <c r="F17" t="s">
        <v>677</v>
      </c>
      <c r="G17" t="s">
        <v>677</v>
      </c>
      <c r="H17" s="3" t="s">
        <v>704</v>
      </c>
      <c r="I17" s="3" t="s">
        <v>704</v>
      </c>
      <c r="J17" t="s">
        <v>607</v>
      </c>
      <c r="K17" t="b">
        <f>TRUE</f>
        <v>1</v>
      </c>
      <c r="L17" t="b">
        <f>TRUE</f>
        <v>1</v>
      </c>
    </row>
    <row r="18" spans="1:12" x14ac:dyDescent="0.25">
      <c r="A18">
        <f t="shared" si="0"/>
        <v>16</v>
      </c>
      <c r="B18" t="s">
        <v>619</v>
      </c>
      <c r="C18" t="s">
        <v>667</v>
      </c>
      <c r="D18" t="s">
        <v>920</v>
      </c>
      <c r="E18" s="6" t="s">
        <v>690</v>
      </c>
      <c r="F18" t="s">
        <v>678</v>
      </c>
      <c r="G18" t="s">
        <v>677</v>
      </c>
      <c r="H18" s="3" t="s">
        <v>704</v>
      </c>
      <c r="I18" s="3" t="s">
        <v>704</v>
      </c>
      <c r="J18" t="s">
        <v>607</v>
      </c>
      <c r="K18" t="b">
        <f>FALSE</f>
        <v>0</v>
      </c>
      <c r="L18" t="b">
        <f>TRUE</f>
        <v>1</v>
      </c>
    </row>
    <row r="19" spans="1:12" x14ac:dyDescent="0.25">
      <c r="A19">
        <f t="shared" si="0"/>
        <v>17</v>
      </c>
      <c r="B19" t="s">
        <v>662</v>
      </c>
      <c r="C19" t="s">
        <v>663</v>
      </c>
      <c r="D19" t="s">
        <v>920</v>
      </c>
      <c r="E19" t="s">
        <v>674</v>
      </c>
      <c r="F19" t="s">
        <v>678</v>
      </c>
      <c r="G19" t="s">
        <v>677</v>
      </c>
      <c r="H19" s="3" t="s">
        <v>704</v>
      </c>
      <c r="I19" s="3" t="s">
        <v>704</v>
      </c>
      <c r="J19" t="s">
        <v>607</v>
      </c>
      <c r="K19" t="b">
        <f>FALSE</f>
        <v>0</v>
      </c>
      <c r="L19" t="b">
        <f>TRUE</f>
        <v>1</v>
      </c>
    </row>
    <row r="20" spans="1:12" x14ac:dyDescent="0.25">
      <c r="A20">
        <f t="shared" si="0"/>
        <v>18</v>
      </c>
      <c r="B20" t="s">
        <v>664</v>
      </c>
      <c r="C20" t="s">
        <v>665</v>
      </c>
      <c r="D20" t="s">
        <v>920</v>
      </c>
      <c r="E20" t="s">
        <v>673</v>
      </c>
      <c r="F20" t="s">
        <v>678</v>
      </c>
      <c r="G20" t="s">
        <v>677</v>
      </c>
      <c r="H20" s="3" t="s">
        <v>704</v>
      </c>
      <c r="I20" s="3" t="s">
        <v>704</v>
      </c>
      <c r="J20" t="s">
        <v>607</v>
      </c>
      <c r="K20" t="b">
        <f>FALSE</f>
        <v>0</v>
      </c>
      <c r="L20" t="b">
        <f>TRUE</f>
        <v>1</v>
      </c>
    </row>
    <row r="21" spans="1:12" x14ac:dyDescent="0.25">
      <c r="A21">
        <f t="shared" si="0"/>
        <v>19</v>
      </c>
      <c r="B21" t="s">
        <v>937</v>
      </c>
      <c r="C21" t="s">
        <v>668</v>
      </c>
      <c r="D21" t="s">
        <v>920</v>
      </c>
      <c r="E21" t="s">
        <v>672</v>
      </c>
      <c r="F21" t="s">
        <v>677</v>
      </c>
      <c r="G21" t="s">
        <v>677</v>
      </c>
      <c r="H21" s="3" t="s">
        <v>704</v>
      </c>
      <c r="I21" s="3" t="s">
        <v>704</v>
      </c>
      <c r="J21" t="s">
        <v>607</v>
      </c>
      <c r="K21" t="b">
        <f>FALSE</f>
        <v>0</v>
      </c>
      <c r="L21" t="b">
        <f>TRUE</f>
        <v>1</v>
      </c>
    </row>
    <row r="22" spans="1:12" x14ac:dyDescent="0.25">
      <c r="A22">
        <f t="shared" si="0"/>
        <v>20</v>
      </c>
      <c r="B22" t="s">
        <v>938</v>
      </c>
      <c r="C22" t="s">
        <v>670</v>
      </c>
      <c r="D22" t="s">
        <v>920</v>
      </c>
      <c r="E22" t="s">
        <v>671</v>
      </c>
      <c r="F22" t="s">
        <v>677</v>
      </c>
      <c r="G22" t="s">
        <v>677</v>
      </c>
      <c r="H22" s="3" t="s">
        <v>704</v>
      </c>
      <c r="I22" s="3" t="s">
        <v>704</v>
      </c>
      <c r="J22" t="s">
        <v>607</v>
      </c>
      <c r="K22" t="b">
        <f>FALSE</f>
        <v>0</v>
      </c>
      <c r="L22" t="b">
        <f>TRUE</f>
        <v>1</v>
      </c>
    </row>
    <row r="23" spans="1:12" x14ac:dyDescent="0.25">
      <c r="A23">
        <f t="shared" si="0"/>
        <v>21</v>
      </c>
      <c r="B23" s="3" t="s">
        <v>646</v>
      </c>
      <c r="C23" t="s">
        <v>714</v>
      </c>
      <c r="D23" t="s">
        <v>920</v>
      </c>
      <c r="E23" t="s">
        <v>691</v>
      </c>
      <c r="F23" t="s">
        <v>678</v>
      </c>
      <c r="G23" t="s">
        <v>677</v>
      </c>
      <c r="H23" s="3" t="s">
        <v>694</v>
      </c>
      <c r="I23" s="3" t="s">
        <v>705</v>
      </c>
      <c r="J23" t="s">
        <v>607</v>
      </c>
      <c r="K23" t="b">
        <f>FALSE</f>
        <v>0</v>
      </c>
      <c r="L23" t="b">
        <f>TRUE</f>
        <v>1</v>
      </c>
    </row>
    <row r="24" spans="1:12" x14ac:dyDescent="0.25">
      <c r="A24">
        <f t="shared" si="0"/>
        <v>22</v>
      </c>
      <c r="B24" s="3" t="s">
        <v>647</v>
      </c>
      <c r="C24" t="s">
        <v>715</v>
      </c>
      <c r="D24" t="s">
        <v>920</v>
      </c>
      <c r="E24" t="s">
        <v>691</v>
      </c>
      <c r="F24" t="s">
        <v>678</v>
      </c>
      <c r="G24" t="s">
        <v>677</v>
      </c>
      <c r="H24" s="3" t="s">
        <v>694</v>
      </c>
      <c r="I24" s="3" t="s">
        <v>705</v>
      </c>
      <c r="J24" t="s">
        <v>607</v>
      </c>
      <c r="K24" t="b">
        <f>FALSE</f>
        <v>0</v>
      </c>
      <c r="L24" t="b">
        <f>TRUE</f>
        <v>1</v>
      </c>
    </row>
    <row r="25" spans="1:12" x14ac:dyDescent="0.25">
      <c r="A25">
        <f t="shared" si="0"/>
        <v>23</v>
      </c>
      <c r="B25" s="3" t="s">
        <v>648</v>
      </c>
      <c r="C25" t="s">
        <v>716</v>
      </c>
      <c r="D25" t="s">
        <v>920</v>
      </c>
      <c r="E25" t="s">
        <v>691</v>
      </c>
      <c r="F25" t="s">
        <v>678</v>
      </c>
      <c r="G25" t="s">
        <v>677</v>
      </c>
      <c r="H25" s="3" t="s">
        <v>694</v>
      </c>
      <c r="I25" s="3" t="s">
        <v>705</v>
      </c>
      <c r="J25" t="s">
        <v>607</v>
      </c>
      <c r="K25" t="b">
        <f>FALSE</f>
        <v>0</v>
      </c>
      <c r="L25" t="b">
        <f>TRUE</f>
        <v>1</v>
      </c>
    </row>
    <row r="26" spans="1:12" x14ac:dyDescent="0.25">
      <c r="A26">
        <f t="shared" si="0"/>
        <v>24</v>
      </c>
      <c r="B26" s="3" t="s">
        <v>649</v>
      </c>
      <c r="C26" t="s">
        <v>717</v>
      </c>
      <c r="D26" t="s">
        <v>920</v>
      </c>
      <c r="E26" t="s">
        <v>691</v>
      </c>
      <c r="F26" t="s">
        <v>678</v>
      </c>
      <c r="G26" t="s">
        <v>677</v>
      </c>
      <c r="H26" s="3" t="s">
        <v>694</v>
      </c>
      <c r="I26" s="3" t="s">
        <v>705</v>
      </c>
      <c r="J26" t="s">
        <v>607</v>
      </c>
      <c r="K26" t="b">
        <f>FALSE</f>
        <v>0</v>
      </c>
      <c r="L26" t="b">
        <f>TRUE</f>
        <v>1</v>
      </c>
    </row>
    <row r="27" spans="1:12" x14ac:dyDescent="0.25">
      <c r="A27">
        <f t="shared" si="0"/>
        <v>25</v>
      </c>
      <c r="B27" s="3" t="s">
        <v>650</v>
      </c>
      <c r="C27" t="s">
        <v>718</v>
      </c>
      <c r="D27" t="s">
        <v>920</v>
      </c>
      <c r="E27" t="s">
        <v>691</v>
      </c>
      <c r="F27" t="s">
        <v>678</v>
      </c>
      <c r="G27" t="s">
        <v>677</v>
      </c>
      <c r="H27" s="3" t="s">
        <v>694</v>
      </c>
      <c r="I27" s="3" t="s">
        <v>705</v>
      </c>
      <c r="J27" t="s">
        <v>607</v>
      </c>
      <c r="K27" t="b">
        <f>FALSE</f>
        <v>0</v>
      </c>
      <c r="L27" t="b">
        <f>TRUE</f>
        <v>1</v>
      </c>
    </row>
    <row r="28" spans="1:12" x14ac:dyDescent="0.25">
      <c r="A28">
        <f t="shared" si="0"/>
        <v>26</v>
      </c>
      <c r="B28" s="3" t="s">
        <v>651</v>
      </c>
      <c r="C28" t="s">
        <v>719</v>
      </c>
      <c r="D28" t="s">
        <v>920</v>
      </c>
      <c r="E28" t="s">
        <v>691</v>
      </c>
      <c r="F28" t="s">
        <v>678</v>
      </c>
      <c r="G28" t="s">
        <v>677</v>
      </c>
      <c r="H28" s="3" t="s">
        <v>694</v>
      </c>
      <c r="I28" s="3" t="s">
        <v>705</v>
      </c>
      <c r="J28" t="s">
        <v>607</v>
      </c>
      <c r="K28" t="b">
        <f>FALSE</f>
        <v>0</v>
      </c>
      <c r="L28" t="b">
        <f>TRUE</f>
        <v>1</v>
      </c>
    </row>
    <row r="29" spans="1:12" x14ac:dyDescent="0.25">
      <c r="A29">
        <f t="shared" si="0"/>
        <v>27</v>
      </c>
      <c r="B29" s="3" t="s">
        <v>652</v>
      </c>
      <c r="C29" t="s">
        <v>720</v>
      </c>
      <c r="D29" t="s">
        <v>920</v>
      </c>
      <c r="E29" t="s">
        <v>691</v>
      </c>
      <c r="F29" t="s">
        <v>678</v>
      </c>
      <c r="G29" t="s">
        <v>677</v>
      </c>
      <c r="H29" s="3" t="s">
        <v>694</v>
      </c>
      <c r="I29" s="3" t="s">
        <v>705</v>
      </c>
      <c r="J29" t="s">
        <v>607</v>
      </c>
      <c r="K29" t="b">
        <f>FALSE</f>
        <v>0</v>
      </c>
      <c r="L29" t="b">
        <f>TRUE</f>
        <v>1</v>
      </c>
    </row>
    <row r="30" spans="1:12" x14ac:dyDescent="0.25">
      <c r="A30">
        <f t="shared" si="0"/>
        <v>28</v>
      </c>
      <c r="B30" s="3" t="s">
        <v>653</v>
      </c>
      <c r="C30" t="s">
        <v>721</v>
      </c>
      <c r="D30" t="s">
        <v>920</v>
      </c>
      <c r="E30" t="s">
        <v>691</v>
      </c>
      <c r="F30" t="s">
        <v>678</v>
      </c>
      <c r="G30" t="s">
        <v>677</v>
      </c>
      <c r="H30" s="3" t="s">
        <v>694</v>
      </c>
      <c r="I30" s="3" t="s">
        <v>705</v>
      </c>
      <c r="J30" t="s">
        <v>607</v>
      </c>
      <c r="K30" t="b">
        <f>FALSE</f>
        <v>0</v>
      </c>
      <c r="L30" t="b">
        <f>TRUE</f>
        <v>1</v>
      </c>
    </row>
    <row r="31" spans="1:12" x14ac:dyDescent="0.25">
      <c r="A31">
        <f t="shared" si="0"/>
        <v>29</v>
      </c>
      <c r="B31" s="3" t="s">
        <v>654</v>
      </c>
      <c r="C31" t="s">
        <v>722</v>
      </c>
      <c r="D31" t="s">
        <v>920</v>
      </c>
      <c r="E31" t="s">
        <v>691</v>
      </c>
      <c r="F31" t="s">
        <v>678</v>
      </c>
      <c r="G31" t="s">
        <v>677</v>
      </c>
      <c r="H31" s="3" t="s">
        <v>694</v>
      </c>
      <c r="I31" s="3" t="s">
        <v>705</v>
      </c>
      <c r="J31" t="s">
        <v>607</v>
      </c>
      <c r="K31" t="b">
        <f>FALSE</f>
        <v>0</v>
      </c>
      <c r="L31" t="b">
        <f>TRUE</f>
        <v>1</v>
      </c>
    </row>
    <row r="32" spans="1:12" x14ac:dyDescent="0.25">
      <c r="A32">
        <f t="shared" si="0"/>
        <v>30</v>
      </c>
      <c r="B32" s="3" t="s">
        <v>655</v>
      </c>
      <c r="C32" t="s">
        <v>723</v>
      </c>
      <c r="D32" t="s">
        <v>920</v>
      </c>
      <c r="E32" t="s">
        <v>691</v>
      </c>
      <c r="F32" t="s">
        <v>678</v>
      </c>
      <c r="G32" t="s">
        <v>677</v>
      </c>
      <c r="H32" s="3" t="s">
        <v>694</v>
      </c>
      <c r="I32" s="3" t="s">
        <v>705</v>
      </c>
      <c r="J32" t="s">
        <v>607</v>
      </c>
      <c r="K32" t="b">
        <f>FALSE</f>
        <v>0</v>
      </c>
      <c r="L32" t="b">
        <f>TRUE</f>
        <v>1</v>
      </c>
    </row>
    <row r="33" spans="1:12" x14ac:dyDescent="0.25">
      <c r="A33">
        <f t="shared" si="0"/>
        <v>31</v>
      </c>
      <c r="B33" t="s">
        <v>900</v>
      </c>
      <c r="C33" t="s">
        <v>909</v>
      </c>
      <c r="D33" t="s">
        <v>774</v>
      </c>
      <c r="E33" t="s">
        <v>919</v>
      </c>
      <c r="F33" t="s">
        <v>678</v>
      </c>
      <c r="G33" t="s">
        <v>678</v>
      </c>
      <c r="H33" s="3" t="s">
        <v>923</v>
      </c>
      <c r="I33" s="3" t="s">
        <v>923</v>
      </c>
      <c r="J33" s="3" t="s">
        <v>607</v>
      </c>
      <c r="K33" t="b">
        <f>TRUE</f>
        <v>1</v>
      </c>
      <c r="L33" t="b">
        <f>FALSE</f>
        <v>0</v>
      </c>
    </row>
    <row r="34" spans="1:12" x14ac:dyDescent="0.25">
      <c r="A34">
        <f t="shared" si="0"/>
        <v>32</v>
      </c>
      <c r="B34" t="s">
        <v>901</v>
      </c>
      <c r="C34" t="s">
        <v>910</v>
      </c>
      <c r="D34" t="s">
        <v>774</v>
      </c>
      <c r="E34" t="s">
        <v>919</v>
      </c>
      <c r="F34" t="s">
        <v>678</v>
      </c>
      <c r="G34" t="s">
        <v>678</v>
      </c>
      <c r="H34" s="3" t="s">
        <v>923</v>
      </c>
      <c r="I34" s="3" t="s">
        <v>923</v>
      </c>
      <c r="J34" s="3" t="s">
        <v>607</v>
      </c>
      <c r="K34" t="b">
        <f>TRUE</f>
        <v>1</v>
      </c>
      <c r="L34" t="b">
        <f>FALSE</f>
        <v>0</v>
      </c>
    </row>
    <row r="35" spans="1:12" x14ac:dyDescent="0.25">
      <c r="A35">
        <f t="shared" si="0"/>
        <v>33</v>
      </c>
      <c r="B35" t="s">
        <v>902</v>
      </c>
      <c r="C35" t="s">
        <v>911</v>
      </c>
      <c r="D35" t="s">
        <v>774</v>
      </c>
      <c r="E35" t="s">
        <v>919</v>
      </c>
      <c r="F35" t="s">
        <v>678</v>
      </c>
      <c r="G35" t="s">
        <v>678</v>
      </c>
      <c r="H35" s="3" t="s">
        <v>923</v>
      </c>
      <c r="I35" s="3" t="s">
        <v>923</v>
      </c>
      <c r="J35" s="3" t="s">
        <v>607</v>
      </c>
      <c r="K35" t="b">
        <f>TRUE</f>
        <v>1</v>
      </c>
      <c r="L35" t="b">
        <f>FALSE</f>
        <v>0</v>
      </c>
    </row>
    <row r="36" spans="1:12" x14ac:dyDescent="0.25">
      <c r="A36">
        <f t="shared" si="0"/>
        <v>34</v>
      </c>
      <c r="B36" t="s">
        <v>903</v>
      </c>
      <c r="C36" t="s">
        <v>912</v>
      </c>
      <c r="D36" t="s">
        <v>774</v>
      </c>
      <c r="E36" t="s">
        <v>919</v>
      </c>
      <c r="F36" t="s">
        <v>678</v>
      </c>
      <c r="G36" t="s">
        <v>678</v>
      </c>
      <c r="H36" s="3" t="s">
        <v>923</v>
      </c>
      <c r="I36" s="3" t="s">
        <v>923</v>
      </c>
      <c r="J36" s="3" t="s">
        <v>607</v>
      </c>
      <c r="K36" t="b">
        <f>TRUE</f>
        <v>1</v>
      </c>
      <c r="L36" t="b">
        <f>FALSE</f>
        <v>0</v>
      </c>
    </row>
    <row r="37" spans="1:12" x14ac:dyDescent="0.25">
      <c r="A37">
        <f t="shared" si="0"/>
        <v>35</v>
      </c>
      <c r="B37" t="s">
        <v>904</v>
      </c>
      <c r="C37" t="s">
        <v>913</v>
      </c>
      <c r="D37" t="s">
        <v>774</v>
      </c>
      <c r="E37" t="s">
        <v>919</v>
      </c>
      <c r="F37" t="s">
        <v>678</v>
      </c>
      <c r="G37" t="s">
        <v>678</v>
      </c>
      <c r="H37" s="3" t="s">
        <v>923</v>
      </c>
      <c r="I37" s="3" t="s">
        <v>923</v>
      </c>
      <c r="J37" s="3" t="s">
        <v>607</v>
      </c>
      <c r="K37" t="b">
        <f>TRUE</f>
        <v>1</v>
      </c>
      <c r="L37" t="b">
        <f>FALSE</f>
        <v>0</v>
      </c>
    </row>
    <row r="38" spans="1:12" x14ac:dyDescent="0.25">
      <c r="A38">
        <f t="shared" si="0"/>
        <v>36</v>
      </c>
      <c r="B38" t="s">
        <v>905</v>
      </c>
      <c r="C38" t="s">
        <v>914</v>
      </c>
      <c r="D38" t="s">
        <v>774</v>
      </c>
      <c r="E38" t="s">
        <v>919</v>
      </c>
      <c r="F38" t="s">
        <v>678</v>
      </c>
      <c r="G38" t="s">
        <v>678</v>
      </c>
      <c r="H38" s="3" t="s">
        <v>923</v>
      </c>
      <c r="I38" s="3" t="s">
        <v>923</v>
      </c>
      <c r="J38" s="3" t="s">
        <v>607</v>
      </c>
      <c r="K38" t="b">
        <f>TRUE</f>
        <v>1</v>
      </c>
      <c r="L38" t="b">
        <f>FALSE</f>
        <v>0</v>
      </c>
    </row>
    <row r="39" spans="1:12" x14ac:dyDescent="0.25">
      <c r="A39">
        <f t="shared" si="0"/>
        <v>37</v>
      </c>
      <c r="B39" t="s">
        <v>906</v>
      </c>
      <c r="C39" t="s">
        <v>915</v>
      </c>
      <c r="D39" t="s">
        <v>774</v>
      </c>
      <c r="E39" t="s">
        <v>919</v>
      </c>
      <c r="F39" t="s">
        <v>678</v>
      </c>
      <c r="G39" t="s">
        <v>678</v>
      </c>
      <c r="H39" s="3" t="s">
        <v>923</v>
      </c>
      <c r="I39" s="3" t="s">
        <v>923</v>
      </c>
      <c r="J39" s="3" t="s">
        <v>607</v>
      </c>
      <c r="K39" t="b">
        <f>TRUE</f>
        <v>1</v>
      </c>
      <c r="L39" t="b">
        <f>FALSE</f>
        <v>0</v>
      </c>
    </row>
    <row r="40" spans="1:12" x14ac:dyDescent="0.25">
      <c r="A40">
        <f t="shared" si="0"/>
        <v>38</v>
      </c>
      <c r="B40" t="s">
        <v>848</v>
      </c>
      <c r="C40" t="s">
        <v>916</v>
      </c>
      <c r="D40" t="s">
        <v>774</v>
      </c>
      <c r="E40" t="s">
        <v>919</v>
      </c>
      <c r="F40" t="s">
        <v>678</v>
      </c>
      <c r="G40" t="s">
        <v>678</v>
      </c>
      <c r="H40" s="3" t="s">
        <v>923</v>
      </c>
      <c r="I40" s="3" t="s">
        <v>923</v>
      </c>
      <c r="J40" s="3" t="s">
        <v>607</v>
      </c>
      <c r="K40" t="b">
        <f>TRUE</f>
        <v>1</v>
      </c>
      <c r="L40" t="b">
        <f>FALSE</f>
        <v>0</v>
      </c>
    </row>
    <row r="41" spans="1:12" x14ac:dyDescent="0.25">
      <c r="A41">
        <f t="shared" si="0"/>
        <v>39</v>
      </c>
      <c r="B41" t="s">
        <v>543</v>
      </c>
      <c r="C41" t="s">
        <v>917</v>
      </c>
      <c r="D41" t="s">
        <v>774</v>
      </c>
      <c r="E41" t="s">
        <v>919</v>
      </c>
      <c r="F41" t="s">
        <v>678</v>
      </c>
      <c r="G41" t="s">
        <v>678</v>
      </c>
      <c r="H41" s="3" t="s">
        <v>923</v>
      </c>
      <c r="I41" s="3" t="s">
        <v>923</v>
      </c>
      <c r="J41" s="3" t="s">
        <v>607</v>
      </c>
      <c r="K41" t="b">
        <f>TRUE</f>
        <v>1</v>
      </c>
      <c r="L41" t="b">
        <f>FALSE</f>
        <v>0</v>
      </c>
    </row>
    <row r="42" spans="1:12" x14ac:dyDescent="0.25">
      <c r="A42">
        <f t="shared" si="0"/>
        <v>40</v>
      </c>
      <c r="B42" t="s">
        <v>907</v>
      </c>
      <c r="C42" t="s">
        <v>918</v>
      </c>
      <c r="D42" t="s">
        <v>774</v>
      </c>
      <c r="E42" t="s">
        <v>919</v>
      </c>
      <c r="F42" t="s">
        <v>678</v>
      </c>
      <c r="G42" t="s">
        <v>678</v>
      </c>
      <c r="H42" s="3" t="s">
        <v>923</v>
      </c>
      <c r="I42" s="3" t="s">
        <v>923</v>
      </c>
      <c r="J42" s="3" t="s">
        <v>607</v>
      </c>
      <c r="K42" t="b">
        <f>TRUE</f>
        <v>1</v>
      </c>
      <c r="L42" t="b">
        <f>FALSE</f>
        <v>0</v>
      </c>
    </row>
    <row r="43" spans="1:12" x14ac:dyDescent="0.25">
      <c r="A43">
        <f t="shared" si="0"/>
        <v>41</v>
      </c>
      <c r="B43" t="s">
        <v>908</v>
      </c>
      <c r="C43" t="s">
        <v>922</v>
      </c>
      <c r="D43" t="s">
        <v>774</v>
      </c>
      <c r="E43" t="s">
        <v>919</v>
      </c>
      <c r="F43" t="s">
        <v>678</v>
      </c>
      <c r="G43" t="s">
        <v>678</v>
      </c>
      <c r="H43" s="3" t="s">
        <v>923</v>
      </c>
      <c r="I43" s="3" t="s">
        <v>923</v>
      </c>
      <c r="J43" s="3" t="s">
        <v>607</v>
      </c>
      <c r="K43" t="b">
        <f>TRUE</f>
        <v>1</v>
      </c>
      <c r="L43" t="b">
        <f>FALSE</f>
        <v>0</v>
      </c>
    </row>
    <row r="44" spans="1:12" x14ac:dyDescent="0.25">
      <c r="A44">
        <f t="shared" si="0"/>
        <v>42</v>
      </c>
      <c r="B44" t="s">
        <v>933</v>
      </c>
      <c r="C44" t="s">
        <v>942</v>
      </c>
      <c r="D44" t="s">
        <v>920</v>
      </c>
      <c r="E44" t="s">
        <v>949</v>
      </c>
      <c r="F44" t="s">
        <v>678</v>
      </c>
      <c r="G44" t="s">
        <v>677</v>
      </c>
      <c r="H44" s="3" t="s">
        <v>704</v>
      </c>
      <c r="I44" s="3" t="s">
        <v>923</v>
      </c>
      <c r="J44" s="3" t="s">
        <v>607</v>
      </c>
      <c r="K44" t="b">
        <f>TRUE</f>
        <v>1</v>
      </c>
      <c r="L44" t="b">
        <f>TRUE</f>
        <v>1</v>
      </c>
    </row>
    <row r="45" spans="1:12" x14ac:dyDescent="0.25">
      <c r="A45">
        <f t="shared" si="0"/>
        <v>43</v>
      </c>
      <c r="B45" t="s">
        <v>934</v>
      </c>
      <c r="C45" t="s">
        <v>943</v>
      </c>
      <c r="D45" t="s">
        <v>920</v>
      </c>
      <c r="E45" t="s">
        <v>949</v>
      </c>
      <c r="F45" t="s">
        <v>678</v>
      </c>
      <c r="G45" t="s">
        <v>677</v>
      </c>
      <c r="H45" s="3" t="s">
        <v>704</v>
      </c>
      <c r="I45" s="3" t="s">
        <v>923</v>
      </c>
      <c r="J45" s="3" t="s">
        <v>607</v>
      </c>
      <c r="K45" t="b">
        <f>TRUE</f>
        <v>1</v>
      </c>
      <c r="L45" t="b">
        <f>TRUE</f>
        <v>1</v>
      </c>
    </row>
    <row r="46" spans="1:12" x14ac:dyDescent="0.25">
      <c r="A46">
        <f t="shared" si="0"/>
        <v>44</v>
      </c>
      <c r="B46" t="s">
        <v>935</v>
      </c>
      <c r="C46" t="s">
        <v>944</v>
      </c>
      <c r="D46" t="s">
        <v>920</v>
      </c>
      <c r="E46" t="s">
        <v>949</v>
      </c>
      <c r="F46" t="s">
        <v>678</v>
      </c>
      <c r="G46" t="s">
        <v>677</v>
      </c>
      <c r="H46" s="3" t="s">
        <v>704</v>
      </c>
      <c r="I46" s="3" t="s">
        <v>923</v>
      </c>
      <c r="J46" s="3" t="s">
        <v>607</v>
      </c>
      <c r="K46" t="b">
        <f>TRUE</f>
        <v>1</v>
      </c>
      <c r="L46" t="b">
        <f>TRUE</f>
        <v>1</v>
      </c>
    </row>
    <row r="47" spans="1:12" x14ac:dyDescent="0.25">
      <c r="A47">
        <f t="shared" si="0"/>
        <v>45</v>
      </c>
      <c r="B47" t="s">
        <v>936</v>
      </c>
      <c r="C47" t="s">
        <v>945</v>
      </c>
      <c r="D47" t="s">
        <v>920</v>
      </c>
      <c r="E47" t="s">
        <v>949</v>
      </c>
      <c r="F47" t="s">
        <v>678</v>
      </c>
      <c r="G47" t="s">
        <v>677</v>
      </c>
      <c r="H47" s="3" t="s">
        <v>704</v>
      </c>
      <c r="I47" s="3" t="s">
        <v>923</v>
      </c>
      <c r="J47" s="3" t="s">
        <v>607</v>
      </c>
      <c r="K47" t="b">
        <f>TRUE</f>
        <v>1</v>
      </c>
      <c r="L47" t="b">
        <f>TRUE</f>
        <v>1</v>
      </c>
    </row>
    <row r="48" spans="1:12" x14ac:dyDescent="0.25">
      <c r="A48">
        <f t="shared" si="0"/>
        <v>46</v>
      </c>
      <c r="B48" t="s">
        <v>939</v>
      </c>
      <c r="C48" t="s">
        <v>946</v>
      </c>
      <c r="D48" t="s">
        <v>920</v>
      </c>
      <c r="E48" t="s">
        <v>949</v>
      </c>
      <c r="F48" t="s">
        <v>678</v>
      </c>
      <c r="G48" t="s">
        <v>677</v>
      </c>
      <c r="H48" s="3" t="s">
        <v>704</v>
      </c>
      <c r="I48" s="3" t="s">
        <v>923</v>
      </c>
      <c r="J48" s="3" t="s">
        <v>607</v>
      </c>
      <c r="K48" t="b">
        <f>TRUE</f>
        <v>1</v>
      </c>
      <c r="L48" t="b">
        <f>TRUE</f>
        <v>1</v>
      </c>
    </row>
    <row r="49" spans="1:12" x14ac:dyDescent="0.25">
      <c r="A49">
        <f t="shared" si="0"/>
        <v>47</v>
      </c>
      <c r="B49" t="s">
        <v>940</v>
      </c>
      <c r="C49" t="s">
        <v>947</v>
      </c>
      <c r="D49" t="s">
        <v>920</v>
      </c>
      <c r="E49" t="s">
        <v>949</v>
      </c>
      <c r="F49" t="s">
        <v>678</v>
      </c>
      <c r="G49" t="s">
        <v>677</v>
      </c>
      <c r="H49" s="3" t="s">
        <v>704</v>
      </c>
      <c r="I49" s="3" t="s">
        <v>923</v>
      </c>
      <c r="J49" s="3" t="s">
        <v>607</v>
      </c>
      <c r="K49" t="b">
        <f>TRUE</f>
        <v>1</v>
      </c>
      <c r="L49" t="b">
        <f>TRUE</f>
        <v>1</v>
      </c>
    </row>
    <row r="50" spans="1:12" x14ac:dyDescent="0.25">
      <c r="A50">
        <f t="shared" si="0"/>
        <v>48</v>
      </c>
      <c r="B50" t="s">
        <v>941</v>
      </c>
      <c r="C50" t="s">
        <v>948</v>
      </c>
      <c r="D50" t="s">
        <v>920</v>
      </c>
      <c r="E50" t="s">
        <v>949</v>
      </c>
      <c r="F50" t="s">
        <v>678</v>
      </c>
      <c r="G50" t="s">
        <v>677</v>
      </c>
      <c r="H50" s="3" t="s">
        <v>704</v>
      </c>
      <c r="I50" s="3" t="s">
        <v>923</v>
      </c>
      <c r="J50" s="3" t="s">
        <v>607</v>
      </c>
      <c r="K50" t="b">
        <f>TRUE</f>
        <v>1</v>
      </c>
      <c r="L50" t="b">
        <f>TRUE</f>
        <v>1</v>
      </c>
    </row>
    <row r="51" spans="1:12" x14ac:dyDescent="0.25">
      <c r="A51">
        <v>49</v>
      </c>
      <c r="B51" t="s">
        <v>950</v>
      </c>
      <c r="C51" t="s">
        <v>951</v>
      </c>
      <c r="D51" t="s">
        <v>920</v>
      </c>
      <c r="E51" t="s">
        <v>949</v>
      </c>
      <c r="F51" t="s">
        <v>678</v>
      </c>
      <c r="G51" t="s">
        <v>677</v>
      </c>
      <c r="H51" s="3" t="s">
        <v>704</v>
      </c>
      <c r="I51" s="3" t="s">
        <v>923</v>
      </c>
      <c r="J51" s="3" t="s">
        <v>607</v>
      </c>
      <c r="K51" t="b">
        <f>TRUE</f>
        <v>1</v>
      </c>
      <c r="L51" t="b">
        <f>TRUE</f>
        <v>1</v>
      </c>
    </row>
    <row r="52" spans="1:12" x14ac:dyDescent="0.25">
      <c r="A52">
        <v>50</v>
      </c>
      <c r="B52" t="s">
        <v>977</v>
      </c>
      <c r="C52" t="s">
        <v>978</v>
      </c>
      <c r="D52" t="s">
        <v>920</v>
      </c>
      <c r="E52" t="s">
        <v>949</v>
      </c>
      <c r="F52" t="s">
        <v>678</v>
      </c>
      <c r="G52" t="s">
        <v>677</v>
      </c>
      <c r="H52" s="3" t="s">
        <v>704</v>
      </c>
      <c r="I52" s="3" t="s">
        <v>923</v>
      </c>
      <c r="J52" s="3" t="s">
        <v>607</v>
      </c>
      <c r="K52" t="b">
        <f>TRUE</f>
        <v>1</v>
      </c>
      <c r="L52" t="b">
        <f>TRUE</f>
        <v>1</v>
      </c>
    </row>
    <row r="53" spans="1:12" x14ac:dyDescent="0.25">
      <c r="A53">
        <v>51</v>
      </c>
      <c r="B53" t="s">
        <v>998</v>
      </c>
      <c r="C53" t="s">
        <v>978</v>
      </c>
      <c r="D53" t="s">
        <v>774</v>
      </c>
      <c r="E53" t="s">
        <v>949</v>
      </c>
      <c r="F53" t="s">
        <v>678</v>
      </c>
      <c r="G53" t="s">
        <v>677</v>
      </c>
      <c r="H53" s="3" t="s">
        <v>704</v>
      </c>
      <c r="I53" s="3" t="s">
        <v>923</v>
      </c>
      <c r="J53" s="3" t="s">
        <v>607</v>
      </c>
      <c r="K53" t="b">
        <f>TRUE</f>
        <v>1</v>
      </c>
      <c r="L53" t="b">
        <f>TRUE</f>
        <v>1</v>
      </c>
    </row>
    <row r="54" spans="1:12" x14ac:dyDescent="0.25">
      <c r="A54">
        <v>52</v>
      </c>
      <c r="B54" t="s">
        <v>999</v>
      </c>
      <c r="C54" t="s">
        <v>978</v>
      </c>
      <c r="D54" t="s">
        <v>774</v>
      </c>
      <c r="E54" t="s">
        <v>949</v>
      </c>
      <c r="F54" t="s">
        <v>678</v>
      </c>
      <c r="G54" t="s">
        <v>677</v>
      </c>
      <c r="H54" s="3" t="s">
        <v>704</v>
      </c>
      <c r="I54" s="3" t="s">
        <v>923</v>
      </c>
      <c r="J54" s="3" t="s">
        <v>607</v>
      </c>
      <c r="K54" t="b">
        <f>TRUE</f>
        <v>1</v>
      </c>
      <c r="L54" t="b">
        <f>TRUE</f>
        <v>1</v>
      </c>
    </row>
    <row r="55" spans="1:12" x14ac:dyDescent="0.25">
      <c r="A55">
        <v>53</v>
      </c>
      <c r="B55" t="s">
        <v>1000</v>
      </c>
      <c r="C55" t="s">
        <v>978</v>
      </c>
      <c r="D55" t="s">
        <v>774</v>
      </c>
      <c r="E55" t="s">
        <v>949</v>
      </c>
      <c r="F55" t="s">
        <v>678</v>
      </c>
      <c r="G55" t="s">
        <v>677</v>
      </c>
      <c r="H55" s="3" t="s">
        <v>704</v>
      </c>
      <c r="I55" s="3" t="s">
        <v>923</v>
      </c>
      <c r="J55" s="3" t="s">
        <v>607</v>
      </c>
      <c r="K55" t="b">
        <f>TRUE</f>
        <v>1</v>
      </c>
      <c r="L55" t="b">
        <f>TRUE</f>
        <v>1</v>
      </c>
    </row>
    <row r="56" spans="1:12" x14ac:dyDescent="0.25">
      <c r="A56">
        <v>54</v>
      </c>
      <c r="B56" t="s">
        <v>1001</v>
      </c>
      <c r="C56" t="s">
        <v>978</v>
      </c>
      <c r="D56" t="s">
        <v>774</v>
      </c>
      <c r="E56" t="s">
        <v>949</v>
      </c>
      <c r="F56" t="s">
        <v>678</v>
      </c>
      <c r="G56" t="s">
        <v>677</v>
      </c>
      <c r="H56" s="3" t="s">
        <v>704</v>
      </c>
      <c r="I56" s="3" t="s">
        <v>923</v>
      </c>
      <c r="J56" s="3" t="s">
        <v>607</v>
      </c>
      <c r="K56" t="b">
        <f>TRUE</f>
        <v>1</v>
      </c>
      <c r="L56" t="b">
        <f>TRUE</f>
        <v>1</v>
      </c>
    </row>
    <row r="57" spans="1:12" x14ac:dyDescent="0.25">
      <c r="A57">
        <v>55</v>
      </c>
      <c r="B57" t="s">
        <v>971</v>
      </c>
      <c r="C57" t="s">
        <v>978</v>
      </c>
      <c r="D57" t="s">
        <v>774</v>
      </c>
      <c r="E57" t="s">
        <v>949</v>
      </c>
      <c r="F57" t="s">
        <v>678</v>
      </c>
      <c r="G57" t="s">
        <v>677</v>
      </c>
      <c r="H57" s="3" t="s">
        <v>704</v>
      </c>
      <c r="I57" s="3" t="s">
        <v>923</v>
      </c>
      <c r="J57" s="3" t="s">
        <v>607</v>
      </c>
      <c r="K57" t="b">
        <f>TRUE</f>
        <v>1</v>
      </c>
      <c r="L57" t="b">
        <f>TRUE</f>
        <v>1</v>
      </c>
    </row>
    <row r="58" spans="1:12" x14ac:dyDescent="0.25">
      <c r="A58">
        <v>56</v>
      </c>
      <c r="B58" t="s">
        <v>972</v>
      </c>
      <c r="C58" t="s">
        <v>978</v>
      </c>
      <c r="D58" t="s">
        <v>774</v>
      </c>
      <c r="E58" t="s">
        <v>949</v>
      </c>
      <c r="F58" t="s">
        <v>678</v>
      </c>
      <c r="G58" t="s">
        <v>677</v>
      </c>
      <c r="H58" s="3" t="s">
        <v>704</v>
      </c>
      <c r="I58" s="3" t="s">
        <v>923</v>
      </c>
      <c r="J58" s="3" t="s">
        <v>607</v>
      </c>
      <c r="K58" t="b">
        <f>TRUE</f>
        <v>1</v>
      </c>
      <c r="L58" t="b">
        <f>TRUE</f>
        <v>1</v>
      </c>
    </row>
    <row r="59" spans="1:12" x14ac:dyDescent="0.25">
      <c r="A59">
        <v>57</v>
      </c>
      <c r="B59" t="s">
        <v>973</v>
      </c>
      <c r="C59" t="s">
        <v>978</v>
      </c>
      <c r="D59" t="s">
        <v>774</v>
      </c>
      <c r="E59" t="s">
        <v>949</v>
      </c>
      <c r="F59" t="s">
        <v>678</v>
      </c>
      <c r="G59" t="s">
        <v>677</v>
      </c>
      <c r="H59" s="3" t="s">
        <v>704</v>
      </c>
      <c r="I59" s="3" t="s">
        <v>923</v>
      </c>
      <c r="J59" s="3" t="s">
        <v>607</v>
      </c>
      <c r="K59" t="b">
        <f>TRUE</f>
        <v>1</v>
      </c>
      <c r="L59" t="b">
        <f>TRUE</f>
        <v>1</v>
      </c>
    </row>
    <row r="60" spans="1:12" x14ac:dyDescent="0.25">
      <c r="A60">
        <v>58</v>
      </c>
      <c r="B60" t="s">
        <v>995</v>
      </c>
      <c r="C60" t="s">
        <v>978</v>
      </c>
      <c r="D60" t="s">
        <v>774</v>
      </c>
      <c r="E60" t="s">
        <v>949</v>
      </c>
      <c r="F60" t="s">
        <v>678</v>
      </c>
      <c r="G60" t="s">
        <v>677</v>
      </c>
      <c r="H60" s="3" t="s">
        <v>704</v>
      </c>
      <c r="I60" s="3" t="s">
        <v>923</v>
      </c>
      <c r="J60" s="3" t="s">
        <v>607</v>
      </c>
      <c r="K60" t="b">
        <f>TRUE</f>
        <v>1</v>
      </c>
      <c r="L60" t="b">
        <f>TRUE</f>
        <v>1</v>
      </c>
    </row>
    <row r="61" spans="1:12" x14ac:dyDescent="0.25">
      <c r="A61">
        <v>59</v>
      </c>
      <c r="B61" t="s">
        <v>996</v>
      </c>
      <c r="C61" t="s">
        <v>978</v>
      </c>
      <c r="D61" t="s">
        <v>774</v>
      </c>
      <c r="E61" t="s">
        <v>949</v>
      </c>
      <c r="F61" t="s">
        <v>678</v>
      </c>
      <c r="G61" t="s">
        <v>677</v>
      </c>
      <c r="H61" s="3" t="s">
        <v>704</v>
      </c>
      <c r="I61" s="3" t="s">
        <v>923</v>
      </c>
      <c r="J61" s="3" t="s">
        <v>607</v>
      </c>
      <c r="K61" t="b">
        <f>TRUE</f>
        <v>1</v>
      </c>
      <c r="L61" t="b">
        <f>TRUE</f>
        <v>1</v>
      </c>
    </row>
    <row r="62" spans="1:12" x14ac:dyDescent="0.25">
      <c r="A62" s="38">
        <v>60</v>
      </c>
      <c r="B62" s="38" t="s">
        <v>1026</v>
      </c>
      <c r="C62" s="38" t="s">
        <v>1027</v>
      </c>
      <c r="D62" s="38" t="s">
        <v>774</v>
      </c>
      <c r="E62" s="38" t="s">
        <v>949</v>
      </c>
      <c r="F62" s="38" t="s">
        <v>678</v>
      </c>
      <c r="G62" s="38" t="s">
        <v>678</v>
      </c>
      <c r="H62" s="38" t="s">
        <v>923</v>
      </c>
      <c r="I62" s="38" t="s">
        <v>923</v>
      </c>
      <c r="J62" s="38" t="s">
        <v>607</v>
      </c>
      <c r="K62" s="38" t="b">
        <f>TRUE</f>
        <v>1</v>
      </c>
      <c r="L62" s="38" t="b">
        <f>TRUE</f>
        <v>1</v>
      </c>
    </row>
  </sheetData>
  <autoFilter ref="A1:L32" xr:uid="{106BF7FC-D814-4216-A153-54B84B1BD13C}"/>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3085D-E339-49D5-8439-978E82A2DDE7}">
  <dimension ref="A1:K29"/>
  <sheetViews>
    <sheetView zoomScale="85" zoomScaleNormal="85" workbookViewId="0">
      <pane ySplit="1" topLeftCell="A2" activePane="bottomLeft" state="frozen"/>
      <selection pane="bottomLeft" activeCell="B1" sqref="B1"/>
    </sheetView>
  </sheetViews>
  <sheetFormatPr defaultRowHeight="15" x14ac:dyDescent="0.25"/>
  <cols>
    <col min="1" max="1" width="8.5703125" bestFit="1" customWidth="1"/>
    <col min="2" max="2" width="32.5703125" customWidth="1"/>
    <col min="3" max="3" width="34.5703125" bestFit="1" customWidth="1"/>
    <col min="4" max="4" width="44.5703125" bestFit="1" customWidth="1"/>
    <col min="5" max="5" width="12.7109375" bestFit="1" customWidth="1"/>
    <col min="6" max="6" width="10.28515625" bestFit="1" customWidth="1"/>
    <col min="7" max="7" width="24.42578125" bestFit="1" customWidth="1"/>
    <col min="8" max="8" width="21" customWidth="1"/>
    <col min="9" max="9" width="15.85546875" customWidth="1"/>
    <col min="10" max="10" width="8.7109375" bestFit="1" customWidth="1"/>
    <col min="11" max="11" width="12" bestFit="1" customWidth="1"/>
  </cols>
  <sheetData>
    <row r="1" spans="1:11" x14ac:dyDescent="0.25">
      <c r="A1" s="2" t="s">
        <v>598</v>
      </c>
      <c r="B1" s="2" t="s">
        <v>599</v>
      </c>
      <c r="C1" s="2" t="s">
        <v>777</v>
      </c>
      <c r="D1" s="2"/>
      <c r="E1" s="2"/>
      <c r="F1" s="2"/>
      <c r="G1" s="2"/>
      <c r="H1" s="2"/>
      <c r="I1" s="2"/>
      <c r="J1" s="2"/>
      <c r="K1" s="2"/>
    </row>
    <row r="2" spans="1:11" x14ac:dyDescent="0.25">
      <c r="A2">
        <v>1</v>
      </c>
      <c r="B2" t="str">
        <f>VLOOKUP(A2,metric!$A$2:$B$503,2,FALSE)</f>
        <v>NegativeTests</v>
      </c>
      <c r="C2" t="s">
        <v>614</v>
      </c>
      <c r="G2" s="3"/>
      <c r="H2" s="3"/>
    </row>
    <row r="3" spans="1:11" x14ac:dyDescent="0.25">
      <c r="A3">
        <f>A2+1</f>
        <v>2</v>
      </c>
      <c r="B3" t="str">
        <f>VLOOKUP(A3,metric!$A$2:$B$503,2,FALSE)</f>
        <v>PendingTests</v>
      </c>
      <c r="C3" t="s">
        <v>615</v>
      </c>
      <c r="G3" s="3"/>
      <c r="H3" s="3"/>
    </row>
    <row r="4" spans="1:11" x14ac:dyDescent="0.25">
      <c r="A4">
        <f t="shared" ref="A4:A29" si="0">A3+1</f>
        <v>3</v>
      </c>
      <c r="B4" t="str">
        <f>VLOOKUP(A4,metric!$A$2:$B$503,2,FALSE)</f>
        <v>PositiveTests</v>
      </c>
      <c r="C4" t="s">
        <v>661</v>
      </c>
      <c r="G4" s="3"/>
      <c r="H4" s="3"/>
    </row>
    <row r="5" spans="1:11" x14ac:dyDescent="0.25">
      <c r="A5">
        <f t="shared" si="0"/>
        <v>4</v>
      </c>
      <c r="B5" t="str">
        <f>VLOOKUP(A5,metric!$A$2:$B$503,2,FALSE)</f>
        <v>Hospitalized</v>
      </c>
      <c r="C5" t="s">
        <v>616</v>
      </c>
      <c r="G5" s="3"/>
      <c r="H5" s="3"/>
    </row>
    <row r="6" spans="1:11" x14ac:dyDescent="0.25">
      <c r="A6">
        <f t="shared" si="0"/>
        <v>5</v>
      </c>
      <c r="B6" t="str">
        <f>VLOOKUP(A6,metric!$A$2:$B$503,2,FALSE)</f>
        <v>CurrentlyHospitalized</v>
      </c>
      <c r="C6" t="s">
        <v>608</v>
      </c>
      <c r="G6" s="3"/>
      <c r="H6" s="3"/>
    </row>
    <row r="7" spans="1:11" x14ac:dyDescent="0.25">
      <c r="A7">
        <f t="shared" si="0"/>
        <v>6</v>
      </c>
      <c r="B7" t="str">
        <f>VLOOKUP(A7,metric!$A$2:$B$503,2,FALSE)</f>
        <v>Population</v>
      </c>
      <c r="C7" t="s">
        <v>622</v>
      </c>
      <c r="D7" s="6"/>
      <c r="G7" s="3"/>
      <c r="H7" s="3"/>
    </row>
    <row r="8" spans="1:11" x14ac:dyDescent="0.25">
      <c r="A8">
        <f t="shared" si="0"/>
        <v>7</v>
      </c>
      <c r="B8" t="str">
        <f>VLOOKUP(A8,metric!$A$2:$B$503,2,FALSE)</f>
        <v>DeathsPer100K</v>
      </c>
      <c r="C8" t="s">
        <v>623</v>
      </c>
      <c r="D8" s="6"/>
      <c r="G8" s="3"/>
      <c r="H8" s="3"/>
    </row>
    <row r="9" spans="1:11" x14ac:dyDescent="0.25">
      <c r="A9">
        <f t="shared" si="0"/>
        <v>8</v>
      </c>
      <c r="B9" t="str">
        <f>VLOOKUP(A9,metric!$A$2:$B$503,2,FALSE)</f>
        <v>PositivesPer100K</v>
      </c>
      <c r="C9" t="s">
        <v>624</v>
      </c>
      <c r="D9" s="6"/>
      <c r="G9" s="3"/>
      <c r="H9" s="3"/>
    </row>
    <row r="10" spans="1:11" x14ac:dyDescent="0.25">
      <c r="A10">
        <f t="shared" si="0"/>
        <v>9</v>
      </c>
      <c r="B10" t="str">
        <f>VLOOKUP(A10,metric!$A$2:$B$503,2,FALSE)</f>
        <v>NegativesPer100K</v>
      </c>
      <c r="C10" t="s">
        <v>613</v>
      </c>
      <c r="G10" s="3"/>
      <c r="H10" s="3"/>
    </row>
    <row r="11" spans="1:11" x14ac:dyDescent="0.25">
      <c r="A11">
        <f t="shared" si="0"/>
        <v>10</v>
      </c>
      <c r="B11" t="str">
        <f>VLOOKUP(A11,metric!$A$2:$B$503,2,FALSE)</f>
        <v>CumulativeDeaths</v>
      </c>
      <c r="C11" t="s">
        <v>628</v>
      </c>
      <c r="G11" s="3"/>
      <c r="H11" s="3"/>
    </row>
    <row r="12" spans="1:11" x14ac:dyDescent="0.25">
      <c r="A12">
        <f t="shared" si="0"/>
        <v>11</v>
      </c>
      <c r="B12" t="str">
        <f>VLOOKUP(A12,metric!$A$2:$B$503,2,FALSE)</f>
        <v>CumulativeHospitalized</v>
      </c>
      <c r="C12" t="s">
        <v>629</v>
      </c>
      <c r="G12" s="3"/>
      <c r="H12" s="3"/>
    </row>
    <row r="13" spans="1:11" x14ac:dyDescent="0.25">
      <c r="A13">
        <f t="shared" si="0"/>
        <v>12</v>
      </c>
      <c r="B13" t="str">
        <f>VLOOKUP(A13,metric!$A$2:$B$503,2,FALSE)</f>
        <v>CumulativePositiveTests</v>
      </c>
      <c r="C13" t="s">
        <v>621</v>
      </c>
      <c r="D13" s="6"/>
      <c r="G13" s="3"/>
      <c r="H13" s="3"/>
    </row>
    <row r="14" spans="1:11" x14ac:dyDescent="0.25">
      <c r="A14">
        <f t="shared" si="0"/>
        <v>13</v>
      </c>
      <c r="B14" t="str">
        <f>VLOOKUP(A14,metric!$A$2:$B$503,2,FALSE)</f>
        <v>CumulativeNegativeTests</v>
      </c>
      <c r="C14" t="s">
        <v>625</v>
      </c>
      <c r="D14" s="6"/>
      <c r="G14" s="3"/>
      <c r="H14" s="3"/>
    </row>
    <row r="15" spans="1:11" x14ac:dyDescent="0.25">
      <c r="A15">
        <f t="shared" si="0"/>
        <v>14</v>
      </c>
      <c r="B15" t="str">
        <f>VLOOKUP(A15,metric!$A$2:$B$503,2,FALSE)</f>
        <v>CumulativeDeathsPer100K</v>
      </c>
      <c r="C15" t="s">
        <v>667</v>
      </c>
      <c r="D15" s="6"/>
      <c r="G15" s="3"/>
      <c r="H15" s="3"/>
    </row>
    <row r="16" spans="1:11" x14ac:dyDescent="0.25">
      <c r="A16">
        <f t="shared" si="0"/>
        <v>15</v>
      </c>
      <c r="B16" t="str">
        <f>VLOOKUP(A16,metric!$A$2:$B$503,2,FALSE)</f>
        <v>CumulativePositiveTestsPer100K</v>
      </c>
      <c r="C16" t="s">
        <v>663</v>
      </c>
      <c r="G16" s="3"/>
      <c r="H16" s="3"/>
    </row>
    <row r="17" spans="1:8" x14ac:dyDescent="0.25">
      <c r="A17">
        <f t="shared" si="0"/>
        <v>16</v>
      </c>
      <c r="B17" t="str">
        <f>VLOOKUP(A17,metric!$A$2:$B$503,2,FALSE)</f>
        <v>CumulativeNegativeTestsPer100K</v>
      </c>
      <c r="C17" t="s">
        <v>665</v>
      </c>
      <c r="G17" s="3"/>
      <c r="H17" s="3"/>
    </row>
    <row r="18" spans="1:8" x14ac:dyDescent="0.25">
      <c r="A18">
        <f t="shared" si="0"/>
        <v>17</v>
      </c>
      <c r="B18" t="str">
        <f>VLOOKUP(A18,metric!$A$2:$B$503,2,FALSE)</f>
        <v>HospitalizedPerBeds</v>
      </c>
      <c r="C18" t="s">
        <v>668</v>
      </c>
      <c r="G18" s="3"/>
      <c r="H18" s="3"/>
    </row>
    <row r="19" spans="1:8" x14ac:dyDescent="0.25">
      <c r="A19">
        <f t="shared" si="0"/>
        <v>18</v>
      </c>
      <c r="B19" t="str">
        <f>VLOOKUP(A19,metric!$A$2:$B$503,2,FALSE)</f>
        <v>HospitalizedPerICUBeds</v>
      </c>
      <c r="C19" t="s">
        <v>670</v>
      </c>
      <c r="G19" s="3"/>
      <c r="H19" s="3"/>
    </row>
    <row r="20" spans="1:8" x14ac:dyDescent="0.25">
      <c r="A20">
        <f t="shared" si="0"/>
        <v>19</v>
      </c>
      <c r="B20" t="str">
        <f>VLOOKUP(A20,metric!$A$2:$B$503,2,FALSE)</f>
        <v>TotalDailyTestsMovingAverage</v>
      </c>
      <c r="C20" t="s">
        <v>714</v>
      </c>
      <c r="G20" s="3"/>
      <c r="H20" s="3"/>
    </row>
    <row r="21" spans="1:8" x14ac:dyDescent="0.25">
      <c r="A21">
        <f t="shared" si="0"/>
        <v>20</v>
      </c>
      <c r="B21" t="str">
        <f>VLOOKUP(A21,metric!$A$2:$B$503,2,FALSE)</f>
        <v>TestingRateMovingAverage</v>
      </c>
      <c r="C21" t="s">
        <v>715</v>
      </c>
      <c r="G21" s="3"/>
      <c r="H21" s="3"/>
    </row>
    <row r="22" spans="1:8" x14ac:dyDescent="0.25">
      <c r="A22">
        <f t="shared" si="0"/>
        <v>21</v>
      </c>
      <c r="B22" t="str">
        <f>VLOOKUP(A22,metric!$A$2:$B$503,2,FALSE)</f>
        <v>TotalHospitalBeds</v>
      </c>
      <c r="C22" t="s">
        <v>716</v>
      </c>
      <c r="G22" s="3"/>
      <c r="H22" s="3"/>
    </row>
    <row r="23" spans="1:8" x14ac:dyDescent="0.25">
      <c r="A23">
        <f t="shared" si="0"/>
        <v>22</v>
      </c>
      <c r="B23" t="str">
        <f>VLOOKUP(A23,metric!$A$2:$B$503,2,FALSE)</f>
        <v>TotalICUBeds</v>
      </c>
      <c r="C23" t="s">
        <v>717</v>
      </c>
      <c r="G23" s="3"/>
      <c r="H23" s="3"/>
    </row>
    <row r="24" spans="1:8" x14ac:dyDescent="0.25">
      <c r="A24">
        <f t="shared" si="0"/>
        <v>23</v>
      </c>
      <c r="B24" t="str">
        <f>VLOOKUP(A24,metric!$A$2:$B$503,2,FALSE)</f>
        <v>HospitalBedOccupancyRate</v>
      </c>
      <c r="C24" t="s">
        <v>718</v>
      </c>
      <c r="G24" s="3"/>
      <c r="H24" s="3"/>
    </row>
    <row r="25" spans="1:8" x14ac:dyDescent="0.25">
      <c r="A25">
        <f t="shared" si="0"/>
        <v>24</v>
      </c>
      <c r="B25" t="str">
        <f>VLOOKUP(A25,metric!$A$2:$B$503,2,FALSE)</f>
        <v>ICUBedOccupancyRate</v>
      </c>
      <c r="C25" t="s">
        <v>719</v>
      </c>
      <c r="G25" s="3"/>
      <c r="H25" s="3"/>
    </row>
    <row r="26" spans="1:8" x14ac:dyDescent="0.25">
      <c r="A26">
        <f t="shared" si="0"/>
        <v>25</v>
      </c>
      <c r="B26" t="str">
        <f>VLOOKUP(A26,metric!$A$2:$B$503,2,FALSE)</f>
        <v>AvailableHospitalBeds</v>
      </c>
      <c r="C26" t="s">
        <v>720</v>
      </c>
      <c r="G26" s="3"/>
      <c r="H26" s="3"/>
    </row>
    <row r="27" spans="1:8" x14ac:dyDescent="0.25">
      <c r="A27">
        <f t="shared" si="0"/>
        <v>26</v>
      </c>
      <c r="B27" t="str">
        <f>VLOOKUP(A27,metric!$A$2:$B$503,2,FALSE)</f>
        <v>PotentiallyAvailableHospitalBeds</v>
      </c>
      <c r="C27" t="s">
        <v>721</v>
      </c>
      <c r="G27" s="3"/>
      <c r="H27" s="3"/>
    </row>
    <row r="28" spans="1:8" x14ac:dyDescent="0.25">
      <c r="A28">
        <f t="shared" si="0"/>
        <v>27</v>
      </c>
      <c r="B28" t="str">
        <f>VLOOKUP(A28,metric!$A$2:$B$503,2,FALSE)</f>
        <v>AvailableICUBeds</v>
      </c>
      <c r="C28" t="s">
        <v>722</v>
      </c>
      <c r="G28" s="3"/>
      <c r="H28" s="3"/>
    </row>
    <row r="29" spans="1:8" x14ac:dyDescent="0.25">
      <c r="A29">
        <f t="shared" si="0"/>
        <v>28</v>
      </c>
      <c r="B29" t="str">
        <f>VLOOKUP(A29,metric!$A$2:$B$503,2,FALSE)</f>
        <v>PotentiallyAvailableICUBeds</v>
      </c>
      <c r="C29" t="s">
        <v>723</v>
      </c>
      <c r="G29" s="3"/>
      <c r="H29" s="3"/>
    </row>
  </sheetData>
  <autoFilter ref="A1:K29" xr:uid="{106BF7FC-D814-4216-A153-54B84B1BD13C}"/>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F543E-7863-4637-8D22-0DB45B164FA1}">
  <dimension ref="A1:L166"/>
  <sheetViews>
    <sheetView zoomScale="85" zoomScaleNormal="85" workbookViewId="0">
      <pane ySplit="1" topLeftCell="A152" activePane="bottomLeft" state="frozen"/>
      <selection pane="bottomLeft" activeCell="B166" sqref="B166"/>
    </sheetView>
  </sheetViews>
  <sheetFormatPr defaultRowHeight="15" x14ac:dyDescent="0.25"/>
  <cols>
    <col min="1" max="1" width="15.7109375" bestFit="1" customWidth="1"/>
    <col min="2" max="2" width="20.28515625" bestFit="1" customWidth="1"/>
    <col min="3" max="3" width="33.28515625" customWidth="1"/>
    <col min="4" max="4" width="29.140625" customWidth="1"/>
    <col min="5" max="5" width="20.28515625" bestFit="1" customWidth="1"/>
    <col min="6" max="6" width="24.85546875" bestFit="1" customWidth="1"/>
    <col min="7" max="7" width="25.42578125" bestFit="1" customWidth="1"/>
    <col min="8" max="8" width="25.28515625" bestFit="1" customWidth="1"/>
    <col min="9" max="9" width="25.85546875" bestFit="1" customWidth="1"/>
    <col min="10" max="10" width="13.42578125" bestFit="1" customWidth="1"/>
  </cols>
  <sheetData>
    <row r="1" spans="1:12" x14ac:dyDescent="0.25">
      <c r="A1" s="2" t="s">
        <v>743</v>
      </c>
      <c r="B1" s="2" t="s">
        <v>774</v>
      </c>
      <c r="C1" s="2" t="s">
        <v>744</v>
      </c>
      <c r="D1" s="2" t="s">
        <v>706</v>
      </c>
      <c r="E1" s="2" t="s">
        <v>745</v>
      </c>
      <c r="F1" s="2" t="s">
        <v>764</v>
      </c>
      <c r="G1" s="2" t="s">
        <v>765</v>
      </c>
      <c r="H1" s="2" t="s">
        <v>766</v>
      </c>
      <c r="I1" s="2" t="s">
        <v>767</v>
      </c>
      <c r="J1" s="2" t="s">
        <v>889</v>
      </c>
      <c r="K1" s="2" t="s">
        <v>989</v>
      </c>
      <c r="L1" s="2" t="s">
        <v>990</v>
      </c>
    </row>
    <row r="2" spans="1:12" x14ac:dyDescent="0.25">
      <c r="A2" s="11">
        <v>1</v>
      </c>
      <c r="B2" s="11" t="s">
        <v>837</v>
      </c>
      <c r="C2" s="11" t="s">
        <v>631</v>
      </c>
      <c r="D2" s="11" t="s">
        <v>742</v>
      </c>
      <c r="E2" s="11">
        <v>2.5</v>
      </c>
      <c r="F2" s="40">
        <f t="shared" ref="F2:F17" si="0">E2-0.01*E2</f>
        <v>2.4750000000000001</v>
      </c>
      <c r="G2" s="40">
        <f t="shared" ref="G2:G17" si="1">E2+0.01*E2</f>
        <v>2.5249999999999999</v>
      </c>
      <c r="H2" s="40">
        <f t="shared" ref="H2:H15" si="2">E2-0.2*E2</f>
        <v>2</v>
      </c>
      <c r="I2" s="40">
        <f t="shared" ref="I2:I15" si="3">E2+0.2*E2</f>
        <v>3</v>
      </c>
      <c r="J2" s="11" t="s">
        <v>891</v>
      </c>
      <c r="K2" s="11" t="b">
        <f t="shared" ref="K2:K65" si="4">F2&lt;=E2</f>
        <v>1</v>
      </c>
      <c r="L2" s="11" t="b">
        <f t="shared" ref="L2:L65" si="5">G2&gt;=E2</f>
        <v>1</v>
      </c>
    </row>
    <row r="3" spans="1:12" x14ac:dyDescent="0.25">
      <c r="A3" s="11">
        <f>A2+1</f>
        <v>2</v>
      </c>
      <c r="B3" s="11" t="s">
        <v>837</v>
      </c>
      <c r="C3" s="11" t="s">
        <v>632</v>
      </c>
      <c r="D3" s="11" t="s">
        <v>742</v>
      </c>
      <c r="E3" s="11">
        <v>0.01</v>
      </c>
      <c r="F3" s="40">
        <f t="shared" si="0"/>
        <v>9.9000000000000008E-3</v>
      </c>
      <c r="G3" s="40">
        <f t="shared" si="1"/>
        <v>1.01E-2</v>
      </c>
      <c r="H3" s="40">
        <f t="shared" si="2"/>
        <v>8.0000000000000002E-3</v>
      </c>
      <c r="I3" s="40">
        <f t="shared" si="3"/>
        <v>1.2E-2</v>
      </c>
      <c r="J3" s="11" t="s">
        <v>891</v>
      </c>
      <c r="K3" s="11" t="b">
        <f t="shared" si="4"/>
        <v>1</v>
      </c>
      <c r="L3" s="11" t="b">
        <f t="shared" si="5"/>
        <v>1</v>
      </c>
    </row>
    <row r="4" spans="1:12" x14ac:dyDescent="0.25">
      <c r="A4" s="11">
        <f t="shared" ref="A4:A67" si="6">A3+1</f>
        <v>3</v>
      </c>
      <c r="B4" s="11" t="s">
        <v>837</v>
      </c>
      <c r="C4" s="11" t="s">
        <v>633</v>
      </c>
      <c r="D4" s="11" t="s">
        <v>742</v>
      </c>
      <c r="E4" s="11">
        <v>1</v>
      </c>
      <c r="F4" s="40">
        <f t="shared" si="0"/>
        <v>0.99</v>
      </c>
      <c r="G4" s="40">
        <f t="shared" si="1"/>
        <v>1.01</v>
      </c>
      <c r="H4" s="40">
        <f t="shared" si="2"/>
        <v>0.8</v>
      </c>
      <c r="I4" s="40">
        <f t="shared" si="3"/>
        <v>1.2</v>
      </c>
      <c r="J4" s="11" t="s">
        <v>891</v>
      </c>
      <c r="K4" s="11" t="b">
        <f t="shared" si="4"/>
        <v>1</v>
      </c>
      <c r="L4" s="11" t="b">
        <f t="shared" si="5"/>
        <v>1</v>
      </c>
    </row>
    <row r="5" spans="1:12" x14ac:dyDescent="0.25">
      <c r="A5" s="11">
        <f t="shared" si="6"/>
        <v>4</v>
      </c>
      <c r="B5" s="11" t="s">
        <v>837</v>
      </c>
      <c r="C5" s="11" t="s">
        <v>634</v>
      </c>
      <c r="D5" s="11" t="s">
        <v>742</v>
      </c>
      <c r="E5" s="11">
        <v>0.25</v>
      </c>
      <c r="F5" s="40">
        <f t="shared" si="0"/>
        <v>0.2475</v>
      </c>
      <c r="G5" s="40">
        <f t="shared" si="1"/>
        <v>0.2525</v>
      </c>
      <c r="H5" s="40">
        <f t="shared" si="2"/>
        <v>0.2</v>
      </c>
      <c r="I5" s="40">
        <f t="shared" si="3"/>
        <v>0.3</v>
      </c>
      <c r="J5" s="11" t="s">
        <v>891</v>
      </c>
      <c r="K5" s="11" t="b">
        <f t="shared" si="4"/>
        <v>1</v>
      </c>
      <c r="L5" s="11" t="b">
        <f t="shared" si="5"/>
        <v>1</v>
      </c>
    </row>
    <row r="6" spans="1:12" x14ac:dyDescent="0.25">
      <c r="A6" s="11">
        <f t="shared" si="6"/>
        <v>5</v>
      </c>
      <c r="B6" s="11" t="s">
        <v>837</v>
      </c>
      <c r="C6" s="11" t="s">
        <v>635</v>
      </c>
      <c r="D6" s="11" t="s">
        <v>742</v>
      </c>
      <c r="E6" s="11">
        <v>1</v>
      </c>
      <c r="F6" s="40">
        <f t="shared" si="0"/>
        <v>0.99</v>
      </c>
      <c r="G6" s="40">
        <f t="shared" si="1"/>
        <v>1.01</v>
      </c>
      <c r="H6" s="40">
        <f t="shared" si="2"/>
        <v>0.8</v>
      </c>
      <c r="I6" s="40">
        <f t="shared" si="3"/>
        <v>1.2</v>
      </c>
      <c r="J6" s="11" t="s">
        <v>891</v>
      </c>
      <c r="K6" s="11" t="b">
        <f t="shared" si="4"/>
        <v>1</v>
      </c>
      <c r="L6" s="11" t="b">
        <f t="shared" si="5"/>
        <v>1</v>
      </c>
    </row>
    <row r="7" spans="1:12" x14ac:dyDescent="0.25">
      <c r="A7" s="11">
        <f t="shared" si="6"/>
        <v>6</v>
      </c>
      <c r="B7" s="11" t="s">
        <v>837</v>
      </c>
      <c r="C7" s="11" t="s">
        <v>636</v>
      </c>
      <c r="D7" s="11" t="s">
        <v>742</v>
      </c>
      <c r="E7" s="11">
        <v>14</v>
      </c>
      <c r="F7" s="40">
        <f t="shared" si="0"/>
        <v>13.86</v>
      </c>
      <c r="G7" s="40">
        <f t="shared" si="1"/>
        <v>14.14</v>
      </c>
      <c r="H7" s="40">
        <f t="shared" si="2"/>
        <v>11.2</v>
      </c>
      <c r="I7" s="40">
        <f t="shared" si="3"/>
        <v>16.8</v>
      </c>
      <c r="J7" s="11" t="s">
        <v>891</v>
      </c>
      <c r="K7" s="11" t="b">
        <f t="shared" si="4"/>
        <v>1</v>
      </c>
      <c r="L7" s="11" t="b">
        <f t="shared" si="5"/>
        <v>1</v>
      </c>
    </row>
    <row r="8" spans="1:12" x14ac:dyDescent="0.25">
      <c r="A8" s="11">
        <f t="shared" si="6"/>
        <v>7</v>
      </c>
      <c r="B8" s="11" t="s">
        <v>837</v>
      </c>
      <c r="C8" s="11" t="s">
        <v>637</v>
      </c>
      <c r="D8" s="11" t="s">
        <v>742</v>
      </c>
      <c r="E8" s="11">
        <v>6</v>
      </c>
      <c r="F8" s="40">
        <f t="shared" si="0"/>
        <v>5.94</v>
      </c>
      <c r="G8" s="40">
        <f t="shared" si="1"/>
        <v>6.06</v>
      </c>
      <c r="H8" s="40">
        <f t="shared" si="2"/>
        <v>4.8</v>
      </c>
      <c r="I8" s="40">
        <f t="shared" si="3"/>
        <v>7.2</v>
      </c>
      <c r="J8" s="11" t="s">
        <v>891</v>
      </c>
      <c r="K8" s="11" t="b">
        <f t="shared" si="4"/>
        <v>1</v>
      </c>
      <c r="L8" s="11" t="b">
        <f t="shared" si="5"/>
        <v>1</v>
      </c>
    </row>
    <row r="9" spans="1:12" x14ac:dyDescent="0.25">
      <c r="A9" s="11">
        <f t="shared" si="6"/>
        <v>8</v>
      </c>
      <c r="B9" s="11" t="s">
        <v>837</v>
      </c>
      <c r="C9" s="11" t="s">
        <v>638</v>
      </c>
      <c r="D9" s="11" t="s">
        <v>742</v>
      </c>
      <c r="E9" s="11">
        <v>2.5</v>
      </c>
      <c r="F9" s="40">
        <f t="shared" si="0"/>
        <v>2.4750000000000001</v>
      </c>
      <c r="G9" s="40">
        <f t="shared" si="1"/>
        <v>2.5249999999999999</v>
      </c>
      <c r="H9" s="40">
        <f t="shared" si="2"/>
        <v>2</v>
      </c>
      <c r="I9" s="40">
        <f t="shared" si="3"/>
        <v>3</v>
      </c>
      <c r="J9" s="11" t="s">
        <v>891</v>
      </c>
      <c r="K9" s="11" t="b">
        <f t="shared" si="4"/>
        <v>1</v>
      </c>
      <c r="L9" s="11" t="b">
        <f t="shared" si="5"/>
        <v>1</v>
      </c>
    </row>
    <row r="10" spans="1:12" x14ac:dyDescent="0.25">
      <c r="A10" s="11">
        <f t="shared" si="6"/>
        <v>9</v>
      </c>
      <c r="B10" s="11" t="s">
        <v>837</v>
      </c>
      <c r="C10" s="11" t="s">
        <v>639</v>
      </c>
      <c r="D10" s="11" t="s">
        <v>742</v>
      </c>
      <c r="E10" s="11">
        <v>10</v>
      </c>
      <c r="F10" s="40">
        <f t="shared" si="0"/>
        <v>9.9</v>
      </c>
      <c r="G10" s="40">
        <f t="shared" si="1"/>
        <v>10.1</v>
      </c>
      <c r="H10" s="40">
        <f t="shared" si="2"/>
        <v>8</v>
      </c>
      <c r="I10" s="40">
        <f t="shared" si="3"/>
        <v>12</v>
      </c>
      <c r="J10" s="11" t="s">
        <v>891</v>
      </c>
      <c r="K10" s="11" t="b">
        <f t="shared" si="4"/>
        <v>1</v>
      </c>
      <c r="L10" s="11" t="b">
        <f t="shared" si="5"/>
        <v>1</v>
      </c>
    </row>
    <row r="11" spans="1:12" x14ac:dyDescent="0.25">
      <c r="A11" s="11">
        <f t="shared" si="6"/>
        <v>10</v>
      </c>
      <c r="B11" s="11" t="s">
        <v>837</v>
      </c>
      <c r="C11" s="11" t="s">
        <v>839</v>
      </c>
      <c r="D11" s="11" t="s">
        <v>742</v>
      </c>
      <c r="E11" s="11">
        <v>0.8</v>
      </c>
      <c r="F11" s="40">
        <f t="shared" si="0"/>
        <v>0.79200000000000004</v>
      </c>
      <c r="G11" s="40">
        <f t="shared" si="1"/>
        <v>0.80800000000000005</v>
      </c>
      <c r="H11" s="40">
        <f t="shared" si="2"/>
        <v>0.64</v>
      </c>
      <c r="I11" s="40">
        <f t="shared" si="3"/>
        <v>0.96000000000000008</v>
      </c>
      <c r="J11" s="11" t="s">
        <v>891</v>
      </c>
      <c r="K11" s="11" t="b">
        <f t="shared" si="4"/>
        <v>1</v>
      </c>
      <c r="L11" s="11" t="b">
        <f t="shared" si="5"/>
        <v>1</v>
      </c>
    </row>
    <row r="12" spans="1:12" x14ac:dyDescent="0.25">
      <c r="A12" s="11">
        <f t="shared" si="6"/>
        <v>11</v>
      </c>
      <c r="B12" s="11" t="s">
        <v>837</v>
      </c>
      <c r="C12" s="11" t="s">
        <v>640</v>
      </c>
      <c r="D12" s="11" t="s">
        <v>742</v>
      </c>
      <c r="E12" s="11">
        <v>8</v>
      </c>
      <c r="F12" s="40">
        <f t="shared" si="0"/>
        <v>7.92</v>
      </c>
      <c r="G12" s="40">
        <f t="shared" si="1"/>
        <v>8.08</v>
      </c>
      <c r="H12" s="40">
        <f t="shared" si="2"/>
        <v>6.4</v>
      </c>
      <c r="I12" s="40">
        <f t="shared" si="3"/>
        <v>9.6</v>
      </c>
      <c r="J12" s="11" t="s">
        <v>891</v>
      </c>
      <c r="K12" s="11" t="b">
        <f t="shared" si="4"/>
        <v>1</v>
      </c>
      <c r="L12" s="11" t="b">
        <f t="shared" si="5"/>
        <v>1</v>
      </c>
    </row>
    <row r="13" spans="1:12" x14ac:dyDescent="0.25">
      <c r="A13" s="11">
        <f t="shared" si="6"/>
        <v>12</v>
      </c>
      <c r="B13" s="11" t="s">
        <v>837</v>
      </c>
      <c r="C13" s="11" t="s">
        <v>641</v>
      </c>
      <c r="D13" s="11" t="s">
        <v>742</v>
      </c>
      <c r="E13" s="11">
        <v>10</v>
      </c>
      <c r="F13" s="40">
        <f t="shared" si="0"/>
        <v>9.9</v>
      </c>
      <c r="G13" s="40">
        <f t="shared" si="1"/>
        <v>10.1</v>
      </c>
      <c r="H13" s="40">
        <f t="shared" si="2"/>
        <v>8</v>
      </c>
      <c r="I13" s="40">
        <f t="shared" si="3"/>
        <v>12</v>
      </c>
      <c r="J13" s="11" t="s">
        <v>891</v>
      </c>
      <c r="K13" s="11" t="b">
        <f t="shared" si="4"/>
        <v>1</v>
      </c>
      <c r="L13" s="11" t="b">
        <f t="shared" si="5"/>
        <v>1</v>
      </c>
    </row>
    <row r="14" spans="1:12" x14ac:dyDescent="0.25">
      <c r="A14" s="11">
        <f t="shared" si="6"/>
        <v>13</v>
      </c>
      <c r="B14" s="11" t="s">
        <v>837</v>
      </c>
      <c r="C14" s="11" t="s">
        <v>642</v>
      </c>
      <c r="D14" s="11" t="s">
        <v>742</v>
      </c>
      <c r="E14" s="11">
        <v>2.6</v>
      </c>
      <c r="F14" s="40">
        <f t="shared" si="0"/>
        <v>2.5740000000000003</v>
      </c>
      <c r="G14" s="40">
        <f t="shared" si="1"/>
        <v>2.6259999999999999</v>
      </c>
      <c r="H14" s="40">
        <f t="shared" si="2"/>
        <v>2.08</v>
      </c>
      <c r="I14" s="40">
        <f t="shared" si="3"/>
        <v>3.12</v>
      </c>
      <c r="J14" s="11" t="s">
        <v>891</v>
      </c>
      <c r="K14" s="11" t="b">
        <f t="shared" si="4"/>
        <v>1</v>
      </c>
      <c r="L14" s="11" t="b">
        <f t="shared" si="5"/>
        <v>1</v>
      </c>
    </row>
    <row r="15" spans="1:12" x14ac:dyDescent="0.25">
      <c r="A15" s="11">
        <f t="shared" si="6"/>
        <v>14</v>
      </c>
      <c r="B15" s="11" t="s">
        <v>837</v>
      </c>
      <c r="C15" s="11" t="s">
        <v>643</v>
      </c>
      <c r="D15" s="11" t="s">
        <v>742</v>
      </c>
      <c r="E15" s="11">
        <v>0.6</v>
      </c>
      <c r="F15" s="40">
        <f t="shared" si="0"/>
        <v>0.59399999999999997</v>
      </c>
      <c r="G15" s="40">
        <f t="shared" si="1"/>
        <v>0.60599999999999998</v>
      </c>
      <c r="H15" s="40">
        <f t="shared" si="2"/>
        <v>0.48</v>
      </c>
      <c r="I15" s="40">
        <f t="shared" si="3"/>
        <v>0.72</v>
      </c>
      <c r="J15" s="11" t="s">
        <v>891</v>
      </c>
      <c r="K15" s="11" t="b">
        <f t="shared" si="4"/>
        <v>1</v>
      </c>
      <c r="L15" s="11" t="b">
        <f t="shared" si="5"/>
        <v>1</v>
      </c>
    </row>
    <row r="16" spans="1:12" x14ac:dyDescent="0.25">
      <c r="A16" s="11">
        <f t="shared" si="6"/>
        <v>15</v>
      </c>
      <c r="B16" s="11" t="s">
        <v>837</v>
      </c>
      <c r="C16" s="11" t="s">
        <v>644</v>
      </c>
      <c r="D16" s="11" t="s">
        <v>742</v>
      </c>
      <c r="E16" s="11">
        <v>1E-3</v>
      </c>
      <c r="F16" s="40">
        <f t="shared" si="0"/>
        <v>9.8999999999999999E-4</v>
      </c>
      <c r="G16" s="40">
        <f t="shared" si="1"/>
        <v>1.01E-3</v>
      </c>
      <c r="H16" s="40">
        <v>1E-3</v>
      </c>
      <c r="I16" s="40">
        <v>1E-3</v>
      </c>
      <c r="J16" s="11" t="s">
        <v>891</v>
      </c>
      <c r="K16" s="11" t="b">
        <f t="shared" si="4"/>
        <v>1</v>
      </c>
      <c r="L16" s="11" t="b">
        <f t="shared" si="5"/>
        <v>1</v>
      </c>
    </row>
    <row r="17" spans="1:12" x14ac:dyDescent="0.25">
      <c r="A17" s="11">
        <f t="shared" si="6"/>
        <v>16</v>
      </c>
      <c r="B17" s="11" t="s">
        <v>837</v>
      </c>
      <c r="C17" s="11" t="s">
        <v>645</v>
      </c>
      <c r="D17" s="11" t="s">
        <v>742</v>
      </c>
      <c r="E17" s="11">
        <v>0</v>
      </c>
      <c r="F17" s="40">
        <f t="shared" si="0"/>
        <v>0</v>
      </c>
      <c r="G17" s="40">
        <f t="shared" si="1"/>
        <v>0</v>
      </c>
      <c r="H17" s="40">
        <v>0</v>
      </c>
      <c r="I17" s="40">
        <v>0</v>
      </c>
      <c r="J17" s="11" t="s">
        <v>891</v>
      </c>
      <c r="K17" s="11" t="b">
        <f t="shared" si="4"/>
        <v>1</v>
      </c>
      <c r="L17" s="11" t="b">
        <f t="shared" si="5"/>
        <v>1</v>
      </c>
    </row>
    <row r="18" spans="1:12" x14ac:dyDescent="0.25">
      <c r="A18" s="11">
        <f t="shared" si="6"/>
        <v>17</v>
      </c>
      <c r="B18" s="11" t="s">
        <v>837</v>
      </c>
      <c r="C18" s="11" t="s">
        <v>737</v>
      </c>
      <c r="D18" s="11" t="s">
        <v>742</v>
      </c>
      <c r="E18" s="11">
        <v>1</v>
      </c>
      <c r="F18" s="40">
        <v>1</v>
      </c>
      <c r="G18" s="40">
        <v>1</v>
      </c>
      <c r="H18" s="40">
        <v>1</v>
      </c>
      <c r="I18" s="40">
        <v>1</v>
      </c>
      <c r="J18" s="11" t="s">
        <v>891</v>
      </c>
      <c r="K18" s="11" t="b">
        <f t="shared" si="4"/>
        <v>1</v>
      </c>
      <c r="L18" s="11" t="b">
        <f t="shared" si="5"/>
        <v>1</v>
      </c>
    </row>
    <row r="19" spans="1:12" x14ac:dyDescent="0.25">
      <c r="A19" s="11">
        <f t="shared" si="6"/>
        <v>18</v>
      </c>
      <c r="B19" s="11" t="s">
        <v>837</v>
      </c>
      <c r="C19" s="11" t="s">
        <v>838</v>
      </c>
      <c r="D19" s="11" t="s">
        <v>742</v>
      </c>
      <c r="E19" s="11">
        <v>0.5</v>
      </c>
      <c r="F19" s="40">
        <f>0.5*E19</f>
        <v>0.25</v>
      </c>
      <c r="G19" s="40">
        <f>1.5*E19</f>
        <v>0.75</v>
      </c>
      <c r="H19" s="40">
        <f>E19-0.2*E19</f>
        <v>0.4</v>
      </c>
      <c r="I19" s="40">
        <f>E19+0.2*E19</f>
        <v>0.6</v>
      </c>
      <c r="J19" s="11" t="s">
        <v>891</v>
      </c>
      <c r="K19" s="11" t="b">
        <f t="shared" si="4"/>
        <v>1</v>
      </c>
      <c r="L19" s="11" t="b">
        <f t="shared" si="5"/>
        <v>1</v>
      </c>
    </row>
    <row r="20" spans="1:12" x14ac:dyDescent="0.25">
      <c r="A20" s="11">
        <f t="shared" si="6"/>
        <v>19</v>
      </c>
      <c r="B20" s="11" t="s">
        <v>837</v>
      </c>
      <c r="C20" s="11" t="s">
        <v>840</v>
      </c>
      <c r="D20" s="11" t="s">
        <v>742</v>
      </c>
      <c r="E20" s="11">
        <v>1</v>
      </c>
      <c r="F20" s="40">
        <v>1</v>
      </c>
      <c r="G20" s="40">
        <v>2</v>
      </c>
      <c r="H20" s="40">
        <v>0.5</v>
      </c>
      <c r="I20" s="40">
        <v>4</v>
      </c>
      <c r="J20" s="11" t="s">
        <v>891</v>
      </c>
      <c r="K20" s="11" t="b">
        <f t="shared" si="4"/>
        <v>1</v>
      </c>
      <c r="L20" s="11" t="b">
        <f t="shared" si="5"/>
        <v>1</v>
      </c>
    </row>
    <row r="21" spans="1:12" x14ac:dyDescent="0.25">
      <c r="A21" s="11">
        <f t="shared" si="6"/>
        <v>20</v>
      </c>
      <c r="B21" s="11" t="s">
        <v>862</v>
      </c>
      <c r="C21" s="11" t="s">
        <v>631</v>
      </c>
      <c r="D21" s="11" t="s">
        <v>742</v>
      </c>
      <c r="E21" s="11">
        <v>2</v>
      </c>
      <c r="F21" s="40">
        <f t="shared" ref="F21:F36" si="7">E21-0.02*E21</f>
        <v>1.96</v>
      </c>
      <c r="G21" s="40">
        <f t="shared" ref="G21:G36" si="8">E21+0.02*E21</f>
        <v>2.04</v>
      </c>
      <c r="H21" s="40">
        <f t="shared" ref="H21:H34" si="9">E21-0.2*E21</f>
        <v>1.6</v>
      </c>
      <c r="I21" s="40">
        <f t="shared" ref="I21:I34" si="10">E21+0.2*E21</f>
        <v>2.4</v>
      </c>
      <c r="J21" s="11" t="s">
        <v>891</v>
      </c>
      <c r="K21" s="11" t="b">
        <f t="shared" si="4"/>
        <v>1</v>
      </c>
      <c r="L21" s="11" t="b">
        <f t="shared" si="5"/>
        <v>1</v>
      </c>
    </row>
    <row r="22" spans="1:12" x14ac:dyDescent="0.25">
      <c r="A22" s="11">
        <f t="shared" si="6"/>
        <v>21</v>
      </c>
      <c r="B22" s="11" t="s">
        <v>862</v>
      </c>
      <c r="C22" s="11" t="s">
        <v>632</v>
      </c>
      <c r="D22" s="11" t="s">
        <v>742</v>
      </c>
      <c r="E22" s="11">
        <v>0.01</v>
      </c>
      <c r="F22" s="40">
        <f t="shared" si="7"/>
        <v>9.7999999999999997E-3</v>
      </c>
      <c r="G22" s="40">
        <f t="shared" si="8"/>
        <v>1.0200000000000001E-2</v>
      </c>
      <c r="H22" s="40">
        <f t="shared" si="9"/>
        <v>8.0000000000000002E-3</v>
      </c>
      <c r="I22" s="40">
        <f t="shared" si="10"/>
        <v>1.2E-2</v>
      </c>
      <c r="J22" s="11" t="s">
        <v>891</v>
      </c>
      <c r="K22" s="11" t="b">
        <f t="shared" si="4"/>
        <v>1</v>
      </c>
      <c r="L22" s="11" t="b">
        <f t="shared" si="5"/>
        <v>1</v>
      </c>
    </row>
    <row r="23" spans="1:12" x14ac:dyDescent="0.25">
      <c r="A23" s="11">
        <f t="shared" si="6"/>
        <v>22</v>
      </c>
      <c r="B23" s="11" t="s">
        <v>862</v>
      </c>
      <c r="C23" s="11" t="s">
        <v>633</v>
      </c>
      <c r="D23" s="11" t="s">
        <v>742</v>
      </c>
      <c r="E23" s="11">
        <v>1</v>
      </c>
      <c r="F23" s="40">
        <f t="shared" si="7"/>
        <v>0.98</v>
      </c>
      <c r="G23" s="40">
        <f t="shared" si="8"/>
        <v>1.02</v>
      </c>
      <c r="H23" s="40">
        <f t="shared" si="9"/>
        <v>0.8</v>
      </c>
      <c r="I23" s="40">
        <f t="shared" si="10"/>
        <v>1.2</v>
      </c>
      <c r="J23" s="11" t="s">
        <v>891</v>
      </c>
      <c r="K23" s="11" t="b">
        <f t="shared" si="4"/>
        <v>1</v>
      </c>
      <c r="L23" s="11" t="b">
        <f t="shared" si="5"/>
        <v>1</v>
      </c>
    </row>
    <row r="24" spans="1:12" x14ac:dyDescent="0.25">
      <c r="A24" s="11">
        <f t="shared" si="6"/>
        <v>23</v>
      </c>
      <c r="B24" s="11" t="s">
        <v>862</v>
      </c>
      <c r="C24" s="11" t="s">
        <v>634</v>
      </c>
      <c r="D24" s="11" t="s">
        <v>742</v>
      </c>
      <c r="E24" s="11">
        <v>0.25</v>
      </c>
      <c r="F24" s="40">
        <f t="shared" si="7"/>
        <v>0.245</v>
      </c>
      <c r="G24" s="40">
        <f t="shared" si="8"/>
        <v>0.255</v>
      </c>
      <c r="H24" s="40">
        <f t="shared" si="9"/>
        <v>0.2</v>
      </c>
      <c r="I24" s="40">
        <f t="shared" si="10"/>
        <v>0.3</v>
      </c>
      <c r="J24" s="11" t="s">
        <v>891</v>
      </c>
      <c r="K24" s="11" t="b">
        <f t="shared" si="4"/>
        <v>1</v>
      </c>
      <c r="L24" s="11" t="b">
        <f t="shared" si="5"/>
        <v>1</v>
      </c>
    </row>
    <row r="25" spans="1:12" x14ac:dyDescent="0.25">
      <c r="A25" s="11">
        <f t="shared" si="6"/>
        <v>24</v>
      </c>
      <c r="B25" s="11" t="s">
        <v>862</v>
      </c>
      <c r="C25" s="11" t="s">
        <v>635</v>
      </c>
      <c r="D25" s="11" t="s">
        <v>742</v>
      </c>
      <c r="E25" s="11">
        <v>1</v>
      </c>
      <c r="F25" s="40">
        <f t="shared" si="7"/>
        <v>0.98</v>
      </c>
      <c r="G25" s="40">
        <f t="shared" si="8"/>
        <v>1.02</v>
      </c>
      <c r="H25" s="40">
        <f t="shared" si="9"/>
        <v>0.8</v>
      </c>
      <c r="I25" s="40">
        <f t="shared" si="10"/>
        <v>1.2</v>
      </c>
      <c r="J25" s="11" t="s">
        <v>891</v>
      </c>
      <c r="K25" s="11" t="b">
        <f t="shared" si="4"/>
        <v>1</v>
      </c>
      <c r="L25" s="11" t="b">
        <f t="shared" si="5"/>
        <v>1</v>
      </c>
    </row>
    <row r="26" spans="1:12" x14ac:dyDescent="0.25">
      <c r="A26" s="11">
        <f t="shared" si="6"/>
        <v>25</v>
      </c>
      <c r="B26" s="11" t="s">
        <v>862</v>
      </c>
      <c r="C26" s="11" t="s">
        <v>636</v>
      </c>
      <c r="D26" s="11" t="s">
        <v>742</v>
      </c>
      <c r="E26" s="11">
        <v>30</v>
      </c>
      <c r="F26" s="40">
        <f t="shared" si="7"/>
        <v>29.4</v>
      </c>
      <c r="G26" s="40">
        <f t="shared" si="8"/>
        <v>30.6</v>
      </c>
      <c r="H26" s="40">
        <f t="shared" si="9"/>
        <v>24</v>
      </c>
      <c r="I26" s="40">
        <f t="shared" si="10"/>
        <v>36</v>
      </c>
      <c r="J26" s="11" t="s">
        <v>891</v>
      </c>
      <c r="K26" s="11" t="b">
        <f t="shared" si="4"/>
        <v>1</v>
      </c>
      <c r="L26" s="11" t="b">
        <f t="shared" si="5"/>
        <v>1</v>
      </c>
    </row>
    <row r="27" spans="1:12" x14ac:dyDescent="0.25">
      <c r="A27" s="11">
        <f t="shared" si="6"/>
        <v>26</v>
      </c>
      <c r="B27" s="11" t="s">
        <v>862</v>
      </c>
      <c r="C27" s="11" t="s">
        <v>637</v>
      </c>
      <c r="D27" s="11" t="s">
        <v>742</v>
      </c>
      <c r="E27" s="11">
        <v>5</v>
      </c>
      <c r="F27" s="40">
        <f t="shared" si="7"/>
        <v>4.9000000000000004</v>
      </c>
      <c r="G27" s="40">
        <f t="shared" si="8"/>
        <v>5.0999999999999996</v>
      </c>
      <c r="H27" s="40">
        <f t="shared" si="9"/>
        <v>4</v>
      </c>
      <c r="I27" s="40">
        <f t="shared" si="10"/>
        <v>6</v>
      </c>
      <c r="J27" s="11" t="s">
        <v>891</v>
      </c>
      <c r="K27" s="11" t="b">
        <f t="shared" si="4"/>
        <v>1</v>
      </c>
      <c r="L27" s="11" t="b">
        <f t="shared" si="5"/>
        <v>1</v>
      </c>
    </row>
    <row r="28" spans="1:12" x14ac:dyDescent="0.25">
      <c r="A28" s="11">
        <f t="shared" si="6"/>
        <v>27</v>
      </c>
      <c r="B28" s="11" t="s">
        <v>862</v>
      </c>
      <c r="C28" s="11" t="s">
        <v>638</v>
      </c>
      <c r="D28" s="11" t="s">
        <v>742</v>
      </c>
      <c r="E28" s="11">
        <v>2.5</v>
      </c>
      <c r="F28" s="40">
        <f t="shared" si="7"/>
        <v>2.4500000000000002</v>
      </c>
      <c r="G28" s="40">
        <f t="shared" si="8"/>
        <v>2.5499999999999998</v>
      </c>
      <c r="H28" s="40">
        <f t="shared" si="9"/>
        <v>2</v>
      </c>
      <c r="I28" s="40">
        <f t="shared" si="10"/>
        <v>3</v>
      </c>
      <c r="J28" s="11" t="s">
        <v>891</v>
      </c>
      <c r="K28" s="11" t="b">
        <f t="shared" si="4"/>
        <v>1</v>
      </c>
      <c r="L28" s="11" t="b">
        <f t="shared" si="5"/>
        <v>1</v>
      </c>
    </row>
    <row r="29" spans="1:12" x14ac:dyDescent="0.25">
      <c r="A29" s="11">
        <f t="shared" si="6"/>
        <v>28</v>
      </c>
      <c r="B29" s="11" t="s">
        <v>862</v>
      </c>
      <c r="C29" s="11" t="s">
        <v>639</v>
      </c>
      <c r="D29" s="11" t="s">
        <v>742</v>
      </c>
      <c r="E29" s="11">
        <v>10</v>
      </c>
      <c r="F29" s="40">
        <f t="shared" si="7"/>
        <v>9.8000000000000007</v>
      </c>
      <c r="G29" s="40">
        <f t="shared" si="8"/>
        <v>10.199999999999999</v>
      </c>
      <c r="H29" s="40">
        <f t="shared" si="9"/>
        <v>8</v>
      </c>
      <c r="I29" s="40">
        <f t="shared" si="10"/>
        <v>12</v>
      </c>
      <c r="J29" s="11" t="s">
        <v>891</v>
      </c>
      <c r="K29" s="11" t="b">
        <f t="shared" si="4"/>
        <v>1</v>
      </c>
      <c r="L29" s="11" t="b">
        <f t="shared" si="5"/>
        <v>1</v>
      </c>
    </row>
    <row r="30" spans="1:12" x14ac:dyDescent="0.25">
      <c r="A30" s="11">
        <f t="shared" si="6"/>
        <v>29</v>
      </c>
      <c r="B30" s="11" t="s">
        <v>862</v>
      </c>
      <c r="C30" s="11" t="s">
        <v>839</v>
      </c>
      <c r="D30" s="11" t="s">
        <v>742</v>
      </c>
      <c r="E30" s="11">
        <v>0.8</v>
      </c>
      <c r="F30" s="40">
        <f t="shared" si="7"/>
        <v>0.78400000000000003</v>
      </c>
      <c r="G30" s="40">
        <f t="shared" si="8"/>
        <v>0.81600000000000006</v>
      </c>
      <c r="H30" s="40">
        <f t="shared" si="9"/>
        <v>0.64</v>
      </c>
      <c r="I30" s="40">
        <f t="shared" si="10"/>
        <v>0.96000000000000008</v>
      </c>
      <c r="J30" s="11" t="s">
        <v>891</v>
      </c>
      <c r="K30" s="11" t="b">
        <f t="shared" si="4"/>
        <v>1</v>
      </c>
      <c r="L30" s="11" t="b">
        <f t="shared" si="5"/>
        <v>1</v>
      </c>
    </row>
    <row r="31" spans="1:12" x14ac:dyDescent="0.25">
      <c r="A31" s="11">
        <f t="shared" si="6"/>
        <v>30</v>
      </c>
      <c r="B31" s="11" t="s">
        <v>862</v>
      </c>
      <c r="C31" s="11" t="s">
        <v>640</v>
      </c>
      <c r="D31" s="11" t="s">
        <v>742</v>
      </c>
      <c r="E31" s="11">
        <v>3</v>
      </c>
      <c r="F31" s="40">
        <f t="shared" si="7"/>
        <v>2.94</v>
      </c>
      <c r="G31" s="40">
        <f t="shared" si="8"/>
        <v>3.06</v>
      </c>
      <c r="H31" s="40">
        <f t="shared" si="9"/>
        <v>2.4</v>
      </c>
      <c r="I31" s="40">
        <f t="shared" si="10"/>
        <v>3.6</v>
      </c>
      <c r="J31" s="11" t="s">
        <v>891</v>
      </c>
      <c r="K31" s="11" t="b">
        <f t="shared" si="4"/>
        <v>1</v>
      </c>
      <c r="L31" s="11" t="b">
        <f t="shared" si="5"/>
        <v>1</v>
      </c>
    </row>
    <row r="32" spans="1:12" x14ac:dyDescent="0.25">
      <c r="A32" s="11">
        <f t="shared" si="6"/>
        <v>31</v>
      </c>
      <c r="B32" s="11" t="s">
        <v>862</v>
      </c>
      <c r="C32" s="11" t="s">
        <v>641</v>
      </c>
      <c r="D32" s="11" t="s">
        <v>742</v>
      </c>
      <c r="E32" s="11">
        <v>4</v>
      </c>
      <c r="F32" s="40">
        <f t="shared" si="7"/>
        <v>3.92</v>
      </c>
      <c r="G32" s="40">
        <f t="shared" si="8"/>
        <v>4.08</v>
      </c>
      <c r="H32" s="40">
        <f t="shared" si="9"/>
        <v>3.2</v>
      </c>
      <c r="I32" s="40">
        <f t="shared" si="10"/>
        <v>4.8</v>
      </c>
      <c r="J32" s="11" t="s">
        <v>891</v>
      </c>
      <c r="K32" s="11" t="b">
        <f t="shared" si="4"/>
        <v>1</v>
      </c>
      <c r="L32" s="11" t="b">
        <f t="shared" si="5"/>
        <v>1</v>
      </c>
    </row>
    <row r="33" spans="1:12" x14ac:dyDescent="0.25">
      <c r="A33" s="11">
        <f t="shared" si="6"/>
        <v>32</v>
      </c>
      <c r="B33" s="11" t="s">
        <v>862</v>
      </c>
      <c r="C33" s="11" t="s">
        <v>642</v>
      </c>
      <c r="D33" s="11" t="s">
        <v>742</v>
      </c>
      <c r="E33" s="11">
        <v>2.6</v>
      </c>
      <c r="F33" s="40">
        <f t="shared" si="7"/>
        <v>2.548</v>
      </c>
      <c r="G33" s="40">
        <f t="shared" si="8"/>
        <v>2.6520000000000001</v>
      </c>
      <c r="H33" s="40">
        <f t="shared" si="9"/>
        <v>2.08</v>
      </c>
      <c r="I33" s="40">
        <f t="shared" si="10"/>
        <v>3.12</v>
      </c>
      <c r="J33" s="11" t="s">
        <v>891</v>
      </c>
      <c r="K33" s="11" t="b">
        <f t="shared" si="4"/>
        <v>1</v>
      </c>
      <c r="L33" s="11" t="b">
        <f t="shared" si="5"/>
        <v>1</v>
      </c>
    </row>
    <row r="34" spans="1:12" x14ac:dyDescent="0.25">
      <c r="A34" s="11">
        <f t="shared" si="6"/>
        <v>33</v>
      </c>
      <c r="B34" s="11" t="s">
        <v>862</v>
      </c>
      <c r="C34" s="11" t="s">
        <v>643</v>
      </c>
      <c r="D34" s="11" t="s">
        <v>742</v>
      </c>
      <c r="E34" s="11">
        <v>0.6</v>
      </c>
      <c r="F34" s="40">
        <f t="shared" si="7"/>
        <v>0.58799999999999997</v>
      </c>
      <c r="G34" s="40">
        <f t="shared" si="8"/>
        <v>0.61199999999999999</v>
      </c>
      <c r="H34" s="40">
        <f t="shared" si="9"/>
        <v>0.48</v>
      </c>
      <c r="I34" s="40">
        <f t="shared" si="10"/>
        <v>0.72</v>
      </c>
      <c r="J34" s="11" t="s">
        <v>891</v>
      </c>
      <c r="K34" s="11" t="b">
        <f t="shared" si="4"/>
        <v>1</v>
      </c>
      <c r="L34" s="11" t="b">
        <f t="shared" si="5"/>
        <v>1</v>
      </c>
    </row>
    <row r="35" spans="1:12" x14ac:dyDescent="0.25">
      <c r="A35" s="11">
        <f t="shared" si="6"/>
        <v>34</v>
      </c>
      <c r="B35" s="11" t="s">
        <v>862</v>
      </c>
      <c r="C35" s="11" t="s">
        <v>644</v>
      </c>
      <c r="D35" s="11" t="s">
        <v>742</v>
      </c>
      <c r="E35" s="11">
        <v>1E-3</v>
      </c>
      <c r="F35" s="40">
        <f t="shared" si="7"/>
        <v>9.7999999999999997E-4</v>
      </c>
      <c r="G35" s="40">
        <f t="shared" si="8"/>
        <v>1.0200000000000001E-3</v>
      </c>
      <c r="H35" s="40">
        <v>1E-3</v>
      </c>
      <c r="I35" s="40">
        <v>1E-3</v>
      </c>
      <c r="J35" s="11" t="s">
        <v>891</v>
      </c>
      <c r="K35" s="11" t="b">
        <f t="shared" si="4"/>
        <v>1</v>
      </c>
      <c r="L35" s="11" t="b">
        <f t="shared" si="5"/>
        <v>1</v>
      </c>
    </row>
    <row r="36" spans="1:12" x14ac:dyDescent="0.25">
      <c r="A36" s="11">
        <f t="shared" si="6"/>
        <v>35</v>
      </c>
      <c r="B36" s="11" t="s">
        <v>862</v>
      </c>
      <c r="C36" s="11" t="s">
        <v>645</v>
      </c>
      <c r="D36" s="11" t="s">
        <v>742</v>
      </c>
      <c r="E36" s="11">
        <v>0</v>
      </c>
      <c r="F36" s="40">
        <f t="shared" si="7"/>
        <v>0</v>
      </c>
      <c r="G36" s="40">
        <f t="shared" si="8"/>
        <v>0</v>
      </c>
      <c r="H36" s="40">
        <v>0</v>
      </c>
      <c r="I36" s="40">
        <v>0</v>
      </c>
      <c r="J36" s="11" t="s">
        <v>891</v>
      </c>
      <c r="K36" s="11" t="b">
        <f t="shared" si="4"/>
        <v>1</v>
      </c>
      <c r="L36" s="11" t="b">
        <f t="shared" si="5"/>
        <v>1</v>
      </c>
    </row>
    <row r="37" spans="1:12" x14ac:dyDescent="0.25">
      <c r="A37" s="11">
        <f t="shared" si="6"/>
        <v>36</v>
      </c>
      <c r="B37" s="11" t="s">
        <v>862</v>
      </c>
      <c r="C37" s="11" t="s">
        <v>737</v>
      </c>
      <c r="D37" s="11" t="s">
        <v>742</v>
      </c>
      <c r="E37" s="11">
        <v>1</v>
      </c>
      <c r="F37" s="40">
        <f>E37</f>
        <v>1</v>
      </c>
      <c r="G37" s="40">
        <f>E37</f>
        <v>1</v>
      </c>
      <c r="H37" s="40">
        <v>1</v>
      </c>
      <c r="I37" s="40">
        <v>1</v>
      </c>
      <c r="J37" s="11" t="s">
        <v>891</v>
      </c>
      <c r="K37" s="11" t="b">
        <f t="shared" si="4"/>
        <v>1</v>
      </c>
      <c r="L37" s="11" t="b">
        <f t="shared" si="5"/>
        <v>1</v>
      </c>
    </row>
    <row r="38" spans="1:12" x14ac:dyDescent="0.25">
      <c r="A38" s="11">
        <f t="shared" si="6"/>
        <v>37</v>
      </c>
      <c r="B38" s="11" t="s">
        <v>862</v>
      </c>
      <c r="C38" s="11" t="s">
        <v>838</v>
      </c>
      <c r="D38" s="11" t="s">
        <v>742</v>
      </c>
      <c r="E38" s="11">
        <v>0.5</v>
      </c>
      <c r="F38" s="40">
        <f>E38-0.02*E38</f>
        <v>0.49</v>
      </c>
      <c r="G38" s="40">
        <f>E38+0.2*E38</f>
        <v>0.6</v>
      </c>
      <c r="H38" s="40">
        <f>E38-0.2*E38</f>
        <v>0.4</v>
      </c>
      <c r="I38" s="40">
        <f>E38+0.2*E38</f>
        <v>0.6</v>
      </c>
      <c r="J38" s="11" t="s">
        <v>891</v>
      </c>
      <c r="K38" s="11" t="b">
        <f t="shared" si="4"/>
        <v>1</v>
      </c>
      <c r="L38" s="11" t="b">
        <f t="shared" si="5"/>
        <v>1</v>
      </c>
    </row>
    <row r="39" spans="1:12" x14ac:dyDescent="0.25">
      <c r="A39" s="11">
        <f t="shared" si="6"/>
        <v>38</v>
      </c>
      <c r="B39" s="11" t="s">
        <v>862</v>
      </c>
      <c r="C39" s="11" t="s">
        <v>840</v>
      </c>
      <c r="D39" s="11" t="s">
        <v>742</v>
      </c>
      <c r="E39" s="11">
        <v>1</v>
      </c>
      <c r="F39" s="40">
        <f>E39-0.02*E39</f>
        <v>0.98</v>
      </c>
      <c r="G39" s="40">
        <f>E39+0.2*E39</f>
        <v>1.2</v>
      </c>
      <c r="H39" s="40">
        <v>0.5</v>
      </c>
      <c r="I39" s="40">
        <v>4</v>
      </c>
      <c r="J39" s="11" t="s">
        <v>891</v>
      </c>
      <c r="K39" s="11" t="b">
        <f t="shared" si="4"/>
        <v>1</v>
      </c>
      <c r="L39" s="11" t="b">
        <f t="shared" si="5"/>
        <v>1</v>
      </c>
    </row>
    <row r="40" spans="1:12" x14ac:dyDescent="0.25">
      <c r="A40" s="11">
        <f t="shared" si="6"/>
        <v>39</v>
      </c>
      <c r="B40" s="11" t="s">
        <v>775</v>
      </c>
      <c r="C40" s="11" t="s">
        <v>768</v>
      </c>
      <c r="D40" s="11" t="s">
        <v>771</v>
      </c>
      <c r="E40" s="11">
        <v>0.01</v>
      </c>
      <c r="F40" s="40">
        <f>0.5*E40</f>
        <v>5.0000000000000001E-3</v>
      </c>
      <c r="G40" s="40">
        <f>1.5*E40</f>
        <v>1.4999999999999999E-2</v>
      </c>
      <c r="H40" s="40">
        <f>E40-0.2*E40</f>
        <v>8.0000000000000002E-3</v>
      </c>
      <c r="I40" s="40">
        <f>E40+0.2*E40</f>
        <v>1.2E-2</v>
      </c>
      <c r="J40" s="11" t="s">
        <v>891</v>
      </c>
      <c r="K40" s="11" t="b">
        <f t="shared" si="4"/>
        <v>1</v>
      </c>
      <c r="L40" s="11" t="b">
        <f t="shared" si="5"/>
        <v>1</v>
      </c>
    </row>
    <row r="41" spans="1:12" x14ac:dyDescent="0.25">
      <c r="A41" s="11">
        <f t="shared" si="6"/>
        <v>40</v>
      </c>
      <c r="B41" s="11" t="s">
        <v>775</v>
      </c>
      <c r="C41" s="11" t="s">
        <v>769</v>
      </c>
      <c r="D41" s="11" t="s">
        <v>772</v>
      </c>
      <c r="E41" s="11">
        <v>0.01</v>
      </c>
      <c r="F41" s="40">
        <f>0.5*E41</f>
        <v>5.0000000000000001E-3</v>
      </c>
      <c r="G41" s="40">
        <f>1.5*E41</f>
        <v>1.4999999999999999E-2</v>
      </c>
      <c r="H41" s="40">
        <f>E41-0.2*E41</f>
        <v>8.0000000000000002E-3</v>
      </c>
      <c r="I41" s="40">
        <f>E41+0.2*E41</f>
        <v>1.2E-2</v>
      </c>
      <c r="J41" s="11" t="s">
        <v>891</v>
      </c>
      <c r="K41" s="11" t="b">
        <f t="shared" si="4"/>
        <v>1</v>
      </c>
      <c r="L41" s="11" t="b">
        <f t="shared" si="5"/>
        <v>1</v>
      </c>
    </row>
    <row r="42" spans="1:12" x14ac:dyDescent="0.25">
      <c r="A42" s="11">
        <f t="shared" si="6"/>
        <v>41</v>
      </c>
      <c r="B42" s="11" t="s">
        <v>775</v>
      </c>
      <c r="C42" s="11" t="s">
        <v>770</v>
      </c>
      <c r="D42" s="11" t="s">
        <v>773</v>
      </c>
      <c r="E42" s="11">
        <v>5.0000000000000001E-4</v>
      </c>
      <c r="F42" s="40">
        <f>0.5*E42</f>
        <v>2.5000000000000001E-4</v>
      </c>
      <c r="G42" s="40">
        <f>1.5*E42</f>
        <v>7.5000000000000002E-4</v>
      </c>
      <c r="H42" s="40">
        <f>E42-0.2*E42</f>
        <v>4.0000000000000002E-4</v>
      </c>
      <c r="I42" s="40">
        <f>E42+0.2*E42</f>
        <v>6.0000000000000006E-4</v>
      </c>
      <c r="J42" s="11" t="s">
        <v>891</v>
      </c>
      <c r="K42" s="11" t="b">
        <f t="shared" si="4"/>
        <v>1</v>
      </c>
      <c r="L42" s="11" t="b">
        <f t="shared" si="5"/>
        <v>1</v>
      </c>
    </row>
    <row r="43" spans="1:12" x14ac:dyDescent="0.25">
      <c r="A43" s="11">
        <f t="shared" si="6"/>
        <v>42</v>
      </c>
      <c r="B43" s="11" t="s">
        <v>775</v>
      </c>
      <c r="C43" s="11" t="s">
        <v>644</v>
      </c>
      <c r="D43" s="11" t="s">
        <v>776</v>
      </c>
      <c r="E43" s="11">
        <v>1</v>
      </c>
      <c r="F43" s="11">
        <v>0.01</v>
      </c>
      <c r="G43" s="11">
        <v>10</v>
      </c>
      <c r="H43" s="11">
        <v>0.01</v>
      </c>
      <c r="I43" s="11">
        <v>10</v>
      </c>
      <c r="J43" s="11" t="s">
        <v>891</v>
      </c>
      <c r="K43" s="11" t="b">
        <f t="shared" si="4"/>
        <v>1</v>
      </c>
      <c r="L43" s="11" t="b">
        <f t="shared" si="5"/>
        <v>1</v>
      </c>
    </row>
    <row r="44" spans="1:12" x14ac:dyDescent="0.25">
      <c r="A44" s="11">
        <f t="shared" si="6"/>
        <v>43</v>
      </c>
      <c r="B44" s="11" t="s">
        <v>775</v>
      </c>
      <c r="C44" s="11" t="s">
        <v>835</v>
      </c>
      <c r="D44" s="11" t="s">
        <v>836</v>
      </c>
      <c r="E44" s="11">
        <v>1</v>
      </c>
      <c r="F44" s="11">
        <v>1.5</v>
      </c>
      <c r="G44" s="11">
        <v>4</v>
      </c>
      <c r="H44" s="11">
        <v>0.01</v>
      </c>
      <c r="I44" s="11">
        <v>10</v>
      </c>
      <c r="J44" s="11" t="s">
        <v>891</v>
      </c>
      <c r="K44" s="11" t="b">
        <f t="shared" si="4"/>
        <v>0</v>
      </c>
      <c r="L44" s="11" t="b">
        <f t="shared" si="5"/>
        <v>1</v>
      </c>
    </row>
    <row r="45" spans="1:12" x14ac:dyDescent="0.25">
      <c r="A45" s="11">
        <f t="shared" si="6"/>
        <v>44</v>
      </c>
      <c r="B45" s="11" t="s">
        <v>865</v>
      </c>
      <c r="C45" s="11" t="s">
        <v>866</v>
      </c>
      <c r="D45" s="11" t="s">
        <v>875</v>
      </c>
      <c r="E45" s="11">
        <v>2</v>
      </c>
      <c r="F45" s="40">
        <v>1.5</v>
      </c>
      <c r="G45" s="40">
        <v>3</v>
      </c>
      <c r="H45" s="11">
        <v>1.5</v>
      </c>
      <c r="I45" s="11">
        <v>3</v>
      </c>
      <c r="J45" s="11" t="s">
        <v>890</v>
      </c>
      <c r="K45" s="11" t="b">
        <f t="shared" si="4"/>
        <v>1</v>
      </c>
      <c r="L45" s="11" t="b">
        <f t="shared" si="5"/>
        <v>1</v>
      </c>
    </row>
    <row r="46" spans="1:12" x14ac:dyDescent="0.25">
      <c r="A46" s="11">
        <f t="shared" si="6"/>
        <v>45</v>
      </c>
      <c r="B46" s="11" t="s">
        <v>865</v>
      </c>
      <c r="C46" s="11" t="s">
        <v>867</v>
      </c>
      <c r="D46" s="11" t="s">
        <v>875</v>
      </c>
      <c r="E46" s="11">
        <v>1.2</v>
      </c>
      <c r="F46" s="40">
        <v>0.5</v>
      </c>
      <c r="G46" s="40">
        <v>1.5</v>
      </c>
      <c r="H46" s="11">
        <v>0.5</v>
      </c>
      <c r="I46" s="11">
        <v>1.5</v>
      </c>
      <c r="J46" s="11" t="s">
        <v>890</v>
      </c>
      <c r="K46" s="11" t="b">
        <f t="shared" si="4"/>
        <v>1</v>
      </c>
      <c r="L46" s="11" t="b">
        <f t="shared" si="5"/>
        <v>1</v>
      </c>
    </row>
    <row r="47" spans="1:12" x14ac:dyDescent="0.25">
      <c r="A47" s="11">
        <f t="shared" si="6"/>
        <v>46</v>
      </c>
      <c r="B47" s="11" t="s">
        <v>865</v>
      </c>
      <c r="C47" s="11" t="s">
        <v>632</v>
      </c>
      <c r="D47" s="11" t="s">
        <v>875</v>
      </c>
      <c r="E47" s="11">
        <v>0.1</v>
      </c>
      <c r="F47" s="40">
        <v>0.05</v>
      </c>
      <c r="G47" s="40">
        <v>0.2</v>
      </c>
      <c r="H47" s="11">
        <v>0.05</v>
      </c>
      <c r="I47" s="11">
        <v>0.2</v>
      </c>
      <c r="J47" s="11" t="s">
        <v>890</v>
      </c>
      <c r="K47" s="11" t="b">
        <f t="shared" si="4"/>
        <v>1</v>
      </c>
      <c r="L47" s="11" t="b">
        <f t="shared" si="5"/>
        <v>1</v>
      </c>
    </row>
    <row r="48" spans="1:12" x14ac:dyDescent="0.25">
      <c r="A48" s="11">
        <f t="shared" si="6"/>
        <v>47</v>
      </c>
      <c r="B48" s="11" t="s">
        <v>865</v>
      </c>
      <c r="C48" s="11" t="s">
        <v>868</v>
      </c>
      <c r="D48" s="11" t="s">
        <v>875</v>
      </c>
      <c r="E48" s="11">
        <v>0.5</v>
      </c>
      <c r="F48" s="40">
        <v>0.1</v>
      </c>
      <c r="G48" s="40">
        <v>0.8</v>
      </c>
      <c r="H48" s="11">
        <v>0.1</v>
      </c>
      <c r="I48" s="11">
        <v>0.8</v>
      </c>
      <c r="J48" s="11" t="s">
        <v>890</v>
      </c>
      <c r="K48" s="11" t="b">
        <f t="shared" si="4"/>
        <v>1</v>
      </c>
      <c r="L48" s="11" t="b">
        <f t="shared" si="5"/>
        <v>1</v>
      </c>
    </row>
    <row r="49" spans="1:12" x14ac:dyDescent="0.25">
      <c r="A49" s="11">
        <f t="shared" si="6"/>
        <v>48</v>
      </c>
      <c r="B49" s="11" t="s">
        <v>865</v>
      </c>
      <c r="C49" s="11" t="s">
        <v>869</v>
      </c>
      <c r="D49" s="11" t="s">
        <v>875</v>
      </c>
      <c r="E49" s="11">
        <v>0.25</v>
      </c>
      <c r="F49" s="40">
        <v>0.1</v>
      </c>
      <c r="G49" s="40">
        <v>0.5</v>
      </c>
      <c r="H49" s="11">
        <v>0.1</v>
      </c>
      <c r="I49" s="11">
        <v>0.5</v>
      </c>
      <c r="J49" s="11" t="s">
        <v>890</v>
      </c>
      <c r="K49" s="11" t="b">
        <f t="shared" si="4"/>
        <v>1</v>
      </c>
      <c r="L49" s="11" t="b">
        <f t="shared" si="5"/>
        <v>1</v>
      </c>
    </row>
    <row r="50" spans="1:12" x14ac:dyDescent="0.25">
      <c r="A50" s="11">
        <f t="shared" si="6"/>
        <v>49</v>
      </c>
      <c r="B50" s="11" t="s">
        <v>865</v>
      </c>
      <c r="C50" s="11" t="s">
        <v>634</v>
      </c>
      <c r="D50" s="11" t="s">
        <v>875</v>
      </c>
      <c r="E50" s="11">
        <v>0.25</v>
      </c>
      <c r="F50" s="40">
        <v>0.23749999999999999</v>
      </c>
      <c r="G50" s="40">
        <v>0.26187500000000002</v>
      </c>
      <c r="H50" s="11">
        <v>0.23749999999999999</v>
      </c>
      <c r="I50" s="11">
        <v>0.26187500000000002</v>
      </c>
      <c r="J50" s="11" t="s">
        <v>891</v>
      </c>
      <c r="K50" s="11" t="b">
        <f t="shared" si="4"/>
        <v>1</v>
      </c>
      <c r="L50" s="11" t="b">
        <f t="shared" si="5"/>
        <v>1</v>
      </c>
    </row>
    <row r="51" spans="1:12" x14ac:dyDescent="0.25">
      <c r="A51" s="11">
        <f t="shared" si="6"/>
        <v>50</v>
      </c>
      <c r="B51" s="11" t="s">
        <v>865</v>
      </c>
      <c r="C51" s="11" t="s">
        <v>636</v>
      </c>
      <c r="D51" s="11" t="s">
        <v>876</v>
      </c>
      <c r="E51" s="11">
        <v>20</v>
      </c>
      <c r="F51" s="40">
        <v>15</v>
      </c>
      <c r="G51" s="40">
        <v>25</v>
      </c>
      <c r="H51" s="11">
        <v>15</v>
      </c>
      <c r="I51" s="11">
        <v>25</v>
      </c>
      <c r="J51" s="11" t="s">
        <v>890</v>
      </c>
      <c r="K51" s="11" t="b">
        <f t="shared" si="4"/>
        <v>1</v>
      </c>
      <c r="L51" s="11" t="b">
        <f t="shared" si="5"/>
        <v>1</v>
      </c>
    </row>
    <row r="52" spans="1:12" x14ac:dyDescent="0.25">
      <c r="A52" s="11">
        <f t="shared" si="6"/>
        <v>51</v>
      </c>
      <c r="B52" s="11" t="s">
        <v>865</v>
      </c>
      <c r="C52" s="11" t="s">
        <v>635</v>
      </c>
      <c r="D52" s="11" t="s">
        <v>877</v>
      </c>
      <c r="E52" s="11">
        <v>5</v>
      </c>
      <c r="F52" s="40">
        <v>4</v>
      </c>
      <c r="G52" s="40">
        <v>7</v>
      </c>
      <c r="H52" s="11">
        <v>4</v>
      </c>
      <c r="I52" s="11">
        <v>7</v>
      </c>
      <c r="J52" s="11" t="s">
        <v>890</v>
      </c>
      <c r="K52" s="11" t="b">
        <f t="shared" si="4"/>
        <v>1</v>
      </c>
      <c r="L52" s="11" t="b">
        <f t="shared" si="5"/>
        <v>1</v>
      </c>
    </row>
    <row r="53" spans="1:12" x14ac:dyDescent="0.25">
      <c r="A53" s="11">
        <f t="shared" si="6"/>
        <v>52</v>
      </c>
      <c r="B53" s="11" t="s">
        <v>865</v>
      </c>
      <c r="C53" s="11" t="s">
        <v>870</v>
      </c>
      <c r="D53" s="11" t="s">
        <v>878</v>
      </c>
      <c r="E53" s="11">
        <v>5</v>
      </c>
      <c r="F53" s="40">
        <v>2</v>
      </c>
      <c r="G53" s="40">
        <v>7</v>
      </c>
      <c r="H53" s="11">
        <v>2</v>
      </c>
      <c r="I53" s="11">
        <v>7</v>
      </c>
      <c r="J53" s="11" t="s">
        <v>890</v>
      </c>
      <c r="K53" s="11" t="b">
        <f t="shared" si="4"/>
        <v>1</v>
      </c>
      <c r="L53" s="11" t="b">
        <f t="shared" si="5"/>
        <v>1</v>
      </c>
    </row>
    <row r="54" spans="1:12" x14ac:dyDescent="0.25">
      <c r="A54" s="11">
        <f t="shared" si="6"/>
        <v>53</v>
      </c>
      <c r="B54" s="11" t="s">
        <v>865</v>
      </c>
      <c r="C54" s="11" t="s">
        <v>638</v>
      </c>
      <c r="D54" s="11" t="s">
        <v>879</v>
      </c>
      <c r="E54" s="11">
        <v>2.5</v>
      </c>
      <c r="F54" s="40">
        <v>1.5</v>
      </c>
      <c r="G54" s="40">
        <v>3.5</v>
      </c>
      <c r="H54" s="11">
        <v>1.5</v>
      </c>
      <c r="I54" s="11">
        <v>3.5</v>
      </c>
      <c r="J54" s="11" t="s">
        <v>891</v>
      </c>
      <c r="K54" s="11" t="b">
        <f t="shared" si="4"/>
        <v>1</v>
      </c>
      <c r="L54" s="11" t="b">
        <f t="shared" si="5"/>
        <v>1</v>
      </c>
    </row>
    <row r="55" spans="1:12" x14ac:dyDescent="0.25">
      <c r="A55" s="11">
        <f t="shared" si="6"/>
        <v>54</v>
      </c>
      <c r="B55" s="11" t="s">
        <v>865</v>
      </c>
      <c r="C55" s="11" t="s">
        <v>639</v>
      </c>
      <c r="D55" s="11" t="s">
        <v>880</v>
      </c>
      <c r="E55" s="11">
        <v>14</v>
      </c>
      <c r="F55" s="40">
        <v>10</v>
      </c>
      <c r="G55" s="40">
        <v>21</v>
      </c>
      <c r="H55" s="11">
        <v>10</v>
      </c>
      <c r="I55" s="11">
        <v>21</v>
      </c>
      <c r="J55" s="11" t="s">
        <v>891</v>
      </c>
      <c r="K55" s="11" t="b">
        <f t="shared" si="4"/>
        <v>1</v>
      </c>
      <c r="L55" s="11" t="b">
        <f t="shared" si="5"/>
        <v>1</v>
      </c>
    </row>
    <row r="56" spans="1:12" x14ac:dyDescent="0.25">
      <c r="A56" s="11">
        <f t="shared" si="6"/>
        <v>55</v>
      </c>
      <c r="B56" s="11" t="s">
        <v>865</v>
      </c>
      <c r="C56" s="11" t="s">
        <v>894</v>
      </c>
      <c r="D56" s="11" t="s">
        <v>895</v>
      </c>
      <c r="E56" s="11">
        <v>1</v>
      </c>
      <c r="F56" s="40">
        <v>1</v>
      </c>
      <c r="G56" s="40">
        <v>1</v>
      </c>
      <c r="H56" s="40">
        <f t="shared" ref="H56" si="11">G56</f>
        <v>1</v>
      </c>
      <c r="I56" s="40">
        <f t="shared" ref="I56" si="12">G56</f>
        <v>1</v>
      </c>
      <c r="J56" s="11" t="s">
        <v>891</v>
      </c>
      <c r="K56" s="11" t="b">
        <f t="shared" si="4"/>
        <v>1</v>
      </c>
      <c r="L56" s="11" t="b">
        <f t="shared" si="5"/>
        <v>1</v>
      </c>
    </row>
    <row r="57" spans="1:12" x14ac:dyDescent="0.25">
      <c r="A57" s="11">
        <f t="shared" si="6"/>
        <v>56</v>
      </c>
      <c r="B57" s="11" t="s">
        <v>865</v>
      </c>
      <c r="C57" s="11" t="s">
        <v>871</v>
      </c>
      <c r="D57" s="11" t="s">
        <v>881</v>
      </c>
      <c r="E57" s="11">
        <v>0.6</v>
      </c>
      <c r="F57" s="40">
        <v>0.5</v>
      </c>
      <c r="G57" s="40">
        <v>0.8</v>
      </c>
      <c r="H57" s="11">
        <v>0.5</v>
      </c>
      <c r="I57" s="11">
        <v>0.8</v>
      </c>
      <c r="J57" s="11" t="s">
        <v>890</v>
      </c>
      <c r="K57" s="11" t="b">
        <f t="shared" si="4"/>
        <v>1</v>
      </c>
      <c r="L57" s="11" t="b">
        <f t="shared" si="5"/>
        <v>1</v>
      </c>
    </row>
    <row r="58" spans="1:12" x14ac:dyDescent="0.25">
      <c r="A58" s="11">
        <f t="shared" si="6"/>
        <v>57</v>
      </c>
      <c r="B58" s="11" t="s">
        <v>865</v>
      </c>
      <c r="C58" s="11" t="s">
        <v>839</v>
      </c>
      <c r="D58" s="11" t="s">
        <v>882</v>
      </c>
      <c r="E58" s="11">
        <v>0.35</v>
      </c>
      <c r="F58" s="40">
        <v>0.3</v>
      </c>
      <c r="G58" s="40">
        <v>0.4</v>
      </c>
      <c r="H58" s="11">
        <v>0.3</v>
      </c>
      <c r="I58" s="11">
        <v>0.4</v>
      </c>
      <c r="J58" s="11" t="s">
        <v>891</v>
      </c>
      <c r="K58" s="11" t="b">
        <f t="shared" si="4"/>
        <v>1</v>
      </c>
      <c r="L58" s="11" t="b">
        <f t="shared" si="5"/>
        <v>1</v>
      </c>
    </row>
    <row r="59" spans="1:12" x14ac:dyDescent="0.25">
      <c r="A59" s="11">
        <f t="shared" si="6"/>
        <v>58</v>
      </c>
      <c r="B59" s="11" t="s">
        <v>865</v>
      </c>
      <c r="C59" s="11" t="s">
        <v>872</v>
      </c>
      <c r="D59" s="11" t="s">
        <v>883</v>
      </c>
      <c r="E59" s="11">
        <v>0.2</v>
      </c>
      <c r="F59" s="40">
        <v>0.15</v>
      </c>
      <c r="G59" s="40">
        <v>0.25</v>
      </c>
      <c r="H59" s="11">
        <v>0.15</v>
      </c>
      <c r="I59" s="11">
        <v>0.25</v>
      </c>
      <c r="J59" s="11" t="s">
        <v>891</v>
      </c>
      <c r="K59" s="11" t="b">
        <f t="shared" si="4"/>
        <v>1</v>
      </c>
      <c r="L59" s="11" t="b">
        <f t="shared" si="5"/>
        <v>1</v>
      </c>
    </row>
    <row r="60" spans="1:12" x14ac:dyDescent="0.25">
      <c r="A60" s="11">
        <f t="shared" si="6"/>
        <v>59</v>
      </c>
      <c r="B60" s="11" t="s">
        <v>865</v>
      </c>
      <c r="C60" s="11" t="s">
        <v>873</v>
      </c>
      <c r="D60" s="11" t="s">
        <v>884</v>
      </c>
      <c r="E60" s="11">
        <v>0.25</v>
      </c>
      <c r="F60" s="40">
        <v>0.2</v>
      </c>
      <c r="G60" s="40">
        <v>0.3</v>
      </c>
      <c r="H60" s="11">
        <v>0.2</v>
      </c>
      <c r="I60" s="11">
        <v>0.3</v>
      </c>
      <c r="J60" s="11" t="s">
        <v>891</v>
      </c>
      <c r="K60" s="11" t="b">
        <f t="shared" si="4"/>
        <v>1</v>
      </c>
      <c r="L60" s="11" t="b">
        <f t="shared" si="5"/>
        <v>1</v>
      </c>
    </row>
    <row r="61" spans="1:12" x14ac:dyDescent="0.25">
      <c r="A61" s="11">
        <f t="shared" si="6"/>
        <v>60</v>
      </c>
      <c r="B61" s="11" t="s">
        <v>865</v>
      </c>
      <c r="C61" s="11" t="s">
        <v>897</v>
      </c>
      <c r="D61" s="11" t="s">
        <v>885</v>
      </c>
      <c r="E61" s="11">
        <v>2.3E-2</v>
      </c>
      <c r="F61" s="40">
        <v>0.01</v>
      </c>
      <c r="G61" s="40">
        <v>0.12</v>
      </c>
      <c r="H61" s="11">
        <v>0.01</v>
      </c>
      <c r="I61" s="11">
        <v>0.12</v>
      </c>
      <c r="J61" s="11" t="s">
        <v>890</v>
      </c>
      <c r="K61" s="11" t="b">
        <f t="shared" si="4"/>
        <v>1</v>
      </c>
      <c r="L61" s="11" t="b">
        <f t="shared" si="5"/>
        <v>1</v>
      </c>
    </row>
    <row r="62" spans="1:12" x14ac:dyDescent="0.25">
      <c r="A62" s="11">
        <f t="shared" si="6"/>
        <v>61</v>
      </c>
      <c r="B62" s="11" t="s">
        <v>865</v>
      </c>
      <c r="C62" s="11" t="s">
        <v>896</v>
      </c>
      <c r="D62" s="11" t="s">
        <v>886</v>
      </c>
      <c r="E62" s="11">
        <v>0.98</v>
      </c>
      <c r="F62" s="40">
        <v>0.9</v>
      </c>
      <c r="G62" s="40">
        <v>1</v>
      </c>
      <c r="H62" s="11">
        <v>0.9</v>
      </c>
      <c r="I62" s="11">
        <v>1</v>
      </c>
      <c r="J62" s="11" t="s">
        <v>890</v>
      </c>
      <c r="K62" s="11" t="b">
        <f t="shared" si="4"/>
        <v>1</v>
      </c>
      <c r="L62" s="11" t="b">
        <f t="shared" si="5"/>
        <v>1</v>
      </c>
    </row>
    <row r="63" spans="1:12" x14ac:dyDescent="0.25">
      <c r="A63" s="11">
        <f t="shared" si="6"/>
        <v>62</v>
      </c>
      <c r="B63" s="11" t="s">
        <v>865</v>
      </c>
      <c r="C63" s="11" t="s">
        <v>874</v>
      </c>
      <c r="D63" s="11" t="s">
        <v>887</v>
      </c>
      <c r="E63" s="11">
        <v>10</v>
      </c>
      <c r="F63" s="40">
        <v>5</v>
      </c>
      <c r="G63" s="40">
        <v>20</v>
      </c>
      <c r="H63" s="11">
        <v>5</v>
      </c>
      <c r="I63" s="11">
        <v>20</v>
      </c>
      <c r="J63" s="11" t="s">
        <v>890</v>
      </c>
      <c r="K63" s="11" t="b">
        <f t="shared" si="4"/>
        <v>1</v>
      </c>
      <c r="L63" s="11" t="b">
        <f t="shared" si="5"/>
        <v>1</v>
      </c>
    </row>
    <row r="64" spans="1:12" x14ac:dyDescent="0.25">
      <c r="A64" s="11">
        <f t="shared" si="6"/>
        <v>63</v>
      </c>
      <c r="B64" s="11" t="s">
        <v>865</v>
      </c>
      <c r="C64" s="11" t="s">
        <v>737</v>
      </c>
      <c r="D64" s="11" t="s">
        <v>888</v>
      </c>
      <c r="E64" s="11">
        <v>1</v>
      </c>
      <c r="F64" s="40">
        <v>1</v>
      </c>
      <c r="G64" s="40">
        <v>1</v>
      </c>
      <c r="H64" s="11">
        <v>0</v>
      </c>
      <c r="I64" s="11">
        <v>1</v>
      </c>
      <c r="J64" s="11" t="s">
        <v>892</v>
      </c>
      <c r="K64" s="11" t="b">
        <f t="shared" si="4"/>
        <v>1</v>
      </c>
      <c r="L64" s="11" t="b">
        <f t="shared" si="5"/>
        <v>1</v>
      </c>
    </row>
    <row r="65" spans="1:12" x14ac:dyDescent="0.25">
      <c r="A65" s="11">
        <f t="shared" si="6"/>
        <v>64</v>
      </c>
      <c r="B65" s="11" t="s">
        <v>865</v>
      </c>
      <c r="C65" s="11" t="s">
        <v>644</v>
      </c>
      <c r="D65" s="11" t="s">
        <v>644</v>
      </c>
      <c r="E65" s="41">
        <f>E66/100</f>
        <v>2E-3</v>
      </c>
      <c r="F65" s="41">
        <f>E65*0.5</f>
        <v>1E-3</v>
      </c>
      <c r="G65" s="41">
        <f>E65*2</f>
        <v>4.0000000000000001E-3</v>
      </c>
      <c r="H65" s="41">
        <f>F65</f>
        <v>1E-3</v>
      </c>
      <c r="I65" s="41">
        <f>G65</f>
        <v>4.0000000000000001E-3</v>
      </c>
      <c r="J65" s="11" t="s">
        <v>890</v>
      </c>
      <c r="K65" s="11" t="b">
        <f t="shared" si="4"/>
        <v>1</v>
      </c>
      <c r="L65" s="11" t="b">
        <f t="shared" si="5"/>
        <v>1</v>
      </c>
    </row>
    <row r="66" spans="1:12" x14ac:dyDescent="0.25">
      <c r="A66" s="11">
        <f t="shared" si="6"/>
        <v>65</v>
      </c>
      <c r="B66" s="11" t="s">
        <v>865</v>
      </c>
      <c r="C66" s="11" t="s">
        <v>954</v>
      </c>
      <c r="D66" s="11" t="s">
        <v>954</v>
      </c>
      <c r="E66" s="41">
        <f>1/5</f>
        <v>0.2</v>
      </c>
      <c r="F66" s="41">
        <f>E66*0.5</f>
        <v>0.1</v>
      </c>
      <c r="G66" s="41">
        <f>E66*2</f>
        <v>0.4</v>
      </c>
      <c r="H66" s="41">
        <f t="shared" ref="H66:I67" si="13">F66</f>
        <v>0.1</v>
      </c>
      <c r="I66" s="41">
        <f t="shared" si="13"/>
        <v>0.4</v>
      </c>
      <c r="J66" s="11" t="s">
        <v>890</v>
      </c>
      <c r="K66" s="11" t="b">
        <f t="shared" ref="K66:K129" si="14">F66&lt;=E66</f>
        <v>1</v>
      </c>
      <c r="L66" s="11" t="b">
        <f t="shared" ref="L66:L129" si="15">G66&gt;=E66</f>
        <v>1</v>
      </c>
    </row>
    <row r="67" spans="1:12" x14ac:dyDescent="0.25">
      <c r="A67" s="11">
        <f t="shared" si="6"/>
        <v>66</v>
      </c>
      <c r="B67" s="11" t="s">
        <v>865</v>
      </c>
      <c r="C67" s="11" t="s">
        <v>955</v>
      </c>
      <c r="D67" s="11" t="s">
        <v>955</v>
      </c>
      <c r="E67" s="41">
        <f>E65*5</f>
        <v>0.01</v>
      </c>
      <c r="F67" s="41">
        <f>E67*0.5</f>
        <v>5.0000000000000001E-3</v>
      </c>
      <c r="G67" s="41">
        <f>E67*2</f>
        <v>0.02</v>
      </c>
      <c r="H67" s="41">
        <f t="shared" si="13"/>
        <v>5.0000000000000001E-3</v>
      </c>
      <c r="I67" s="41">
        <f t="shared" si="13"/>
        <v>0.02</v>
      </c>
      <c r="J67" s="11" t="s">
        <v>890</v>
      </c>
      <c r="K67" s="11" t="b">
        <f t="shared" si="14"/>
        <v>1</v>
      </c>
      <c r="L67" s="11" t="b">
        <f t="shared" si="15"/>
        <v>1</v>
      </c>
    </row>
    <row r="68" spans="1:12" x14ac:dyDescent="0.25">
      <c r="A68" s="11">
        <f t="shared" ref="A68:A132" si="16">A67+1</f>
        <v>67</v>
      </c>
      <c r="B68" s="11" t="s">
        <v>865</v>
      </c>
      <c r="C68" s="11" t="s">
        <v>645</v>
      </c>
      <c r="D68" s="11" t="s">
        <v>645</v>
      </c>
      <c r="E68" s="11">
        <v>0</v>
      </c>
      <c r="F68" s="40">
        <v>0</v>
      </c>
      <c r="G68" s="40">
        <v>0</v>
      </c>
      <c r="H68" s="11">
        <v>0</v>
      </c>
      <c r="I68" s="11">
        <v>1</v>
      </c>
      <c r="J68" s="11" t="s">
        <v>893</v>
      </c>
      <c r="K68" s="11" t="b">
        <f t="shared" si="14"/>
        <v>1</v>
      </c>
      <c r="L68" s="11" t="b">
        <f t="shared" si="15"/>
        <v>1</v>
      </c>
    </row>
    <row r="69" spans="1:12" x14ac:dyDescent="0.25">
      <c r="A69" s="11">
        <f t="shared" si="16"/>
        <v>68</v>
      </c>
      <c r="B69" s="11" t="s">
        <v>899</v>
      </c>
      <c r="C69" s="11" t="str">
        <f>C45</f>
        <v xml:space="preserve">m.Sm </v>
      </c>
      <c r="D69" s="11" t="str">
        <f t="shared" ref="D69:J69" si="17">D45</f>
        <v xml:space="preserve">Multiplicative infectivity factor wrt the asympotomatic infectivity. </v>
      </c>
      <c r="E69" s="11">
        <f t="shared" si="17"/>
        <v>2</v>
      </c>
      <c r="F69" s="11">
        <f t="shared" si="17"/>
        <v>1.5</v>
      </c>
      <c r="G69" s="11">
        <f t="shared" si="17"/>
        <v>3</v>
      </c>
      <c r="H69" s="11">
        <f t="shared" si="17"/>
        <v>1.5</v>
      </c>
      <c r="I69" s="11">
        <f t="shared" si="17"/>
        <v>3</v>
      </c>
      <c r="J69" s="11" t="str">
        <f t="shared" si="17"/>
        <v>PERT</v>
      </c>
      <c r="K69" s="11" t="b">
        <f t="shared" si="14"/>
        <v>1</v>
      </c>
      <c r="L69" s="11" t="b">
        <f t="shared" si="15"/>
        <v>1</v>
      </c>
    </row>
    <row r="70" spans="1:12" x14ac:dyDescent="0.25">
      <c r="A70" s="11">
        <f t="shared" si="16"/>
        <v>69</v>
      </c>
      <c r="B70" s="11" t="s">
        <v>899</v>
      </c>
      <c r="C70" s="11" t="str">
        <f t="shared" ref="C70:J85" si="18">C46</f>
        <v>m.Ss</v>
      </c>
      <c r="D70" s="11" t="str">
        <f t="shared" si="18"/>
        <v xml:space="preserve">Multiplicative infectivity factor wrt the asympotomatic infectivity. </v>
      </c>
      <c r="E70" s="11">
        <f t="shared" si="18"/>
        <v>1.2</v>
      </c>
      <c r="F70" s="11">
        <f t="shared" si="18"/>
        <v>0.5</v>
      </c>
      <c r="G70" s="11">
        <f t="shared" si="18"/>
        <v>1.5</v>
      </c>
      <c r="H70" s="11">
        <f t="shared" si="18"/>
        <v>0.5</v>
      </c>
      <c r="I70" s="11">
        <f t="shared" si="18"/>
        <v>1.5</v>
      </c>
      <c r="J70" s="11" t="str">
        <f t="shared" si="18"/>
        <v>PERT</v>
      </c>
      <c r="K70" s="11" t="b">
        <f t="shared" si="14"/>
        <v>1</v>
      </c>
      <c r="L70" s="11" t="b">
        <f t="shared" si="15"/>
        <v>1</v>
      </c>
    </row>
    <row r="71" spans="1:12" x14ac:dyDescent="0.25">
      <c r="A71" s="11">
        <f t="shared" si="16"/>
        <v>70</v>
      </c>
      <c r="B71" s="11" t="s">
        <v>899</v>
      </c>
      <c r="C71" s="11" t="str">
        <f t="shared" si="18"/>
        <v>m.h</v>
      </c>
      <c r="D71" s="11" t="str">
        <f t="shared" si="18"/>
        <v xml:space="preserve">Multiplicative infectivity factor wrt the asympotomatic infectivity. </v>
      </c>
      <c r="E71" s="11">
        <f t="shared" si="18"/>
        <v>0.1</v>
      </c>
      <c r="F71" s="11">
        <f t="shared" si="18"/>
        <v>0.05</v>
      </c>
      <c r="G71" s="11">
        <f t="shared" si="18"/>
        <v>0.2</v>
      </c>
      <c r="H71" s="11">
        <f t="shared" si="18"/>
        <v>0.05</v>
      </c>
      <c r="I71" s="11">
        <f t="shared" si="18"/>
        <v>0.2</v>
      </c>
      <c r="J71" s="11" t="str">
        <f t="shared" si="18"/>
        <v>PERT</v>
      </c>
      <c r="K71" s="11" t="b">
        <f t="shared" si="14"/>
        <v>1</v>
      </c>
      <c r="L71" s="11" t="b">
        <f t="shared" si="15"/>
        <v>1</v>
      </c>
    </row>
    <row r="72" spans="1:12" x14ac:dyDescent="0.25">
      <c r="A72" s="11">
        <f t="shared" si="16"/>
        <v>71</v>
      </c>
      <c r="B72" s="11" t="s">
        <v>899</v>
      </c>
      <c r="C72" s="11" t="str">
        <f t="shared" si="18"/>
        <v>m.tSm</v>
      </c>
      <c r="D72" s="11" t="str">
        <f t="shared" si="18"/>
        <v xml:space="preserve">Multiplicative infectivity factor wrt the asympotomatic infectivity. </v>
      </c>
      <c r="E72" s="11">
        <f t="shared" si="18"/>
        <v>0.5</v>
      </c>
      <c r="F72" s="11">
        <f t="shared" si="18"/>
        <v>0.1</v>
      </c>
      <c r="G72" s="11">
        <f t="shared" si="18"/>
        <v>0.8</v>
      </c>
      <c r="H72" s="11">
        <f t="shared" si="18"/>
        <v>0.1</v>
      </c>
      <c r="I72" s="11">
        <f t="shared" si="18"/>
        <v>0.8</v>
      </c>
      <c r="J72" s="11" t="str">
        <f t="shared" si="18"/>
        <v>PERT</v>
      </c>
      <c r="K72" s="11" t="b">
        <f t="shared" si="14"/>
        <v>1</v>
      </c>
      <c r="L72" s="11" t="b">
        <f t="shared" si="15"/>
        <v>1</v>
      </c>
    </row>
    <row r="73" spans="1:12" x14ac:dyDescent="0.25">
      <c r="A73" s="11">
        <f t="shared" si="16"/>
        <v>72</v>
      </c>
      <c r="B73" s="11" t="s">
        <v>899</v>
      </c>
      <c r="C73" s="11" t="str">
        <f t="shared" si="18"/>
        <v>m.tSs</v>
      </c>
      <c r="D73" s="11" t="str">
        <f t="shared" si="18"/>
        <v xml:space="preserve">Multiplicative infectivity factor wrt the asympotomatic infectivity. </v>
      </c>
      <c r="E73" s="11">
        <f t="shared" si="18"/>
        <v>0.25</v>
      </c>
      <c r="F73" s="11">
        <f t="shared" si="18"/>
        <v>0.1</v>
      </c>
      <c r="G73" s="11">
        <f t="shared" si="18"/>
        <v>0.5</v>
      </c>
      <c r="H73" s="11">
        <f t="shared" si="18"/>
        <v>0.1</v>
      </c>
      <c r="I73" s="11">
        <f t="shared" si="18"/>
        <v>0.5</v>
      </c>
      <c r="J73" s="11" t="str">
        <f t="shared" si="18"/>
        <v>PERT</v>
      </c>
      <c r="K73" s="11" t="b">
        <f t="shared" si="14"/>
        <v>1</v>
      </c>
      <c r="L73" s="11" t="b">
        <f t="shared" si="15"/>
        <v>1</v>
      </c>
    </row>
    <row r="74" spans="1:12" x14ac:dyDescent="0.25">
      <c r="A74" s="11">
        <f t="shared" si="16"/>
        <v>73</v>
      </c>
      <c r="B74" s="11" t="s">
        <v>899</v>
      </c>
      <c r="C74" s="11" t="str">
        <f t="shared" si="18"/>
        <v>m.tA</v>
      </c>
      <c r="D74" s="11" t="str">
        <f t="shared" si="18"/>
        <v xml:space="preserve">Multiplicative infectivity factor wrt the asympotomatic infectivity. </v>
      </c>
      <c r="E74" s="11">
        <f t="shared" si="18"/>
        <v>0.25</v>
      </c>
      <c r="F74" s="11">
        <f t="shared" si="18"/>
        <v>0.23749999999999999</v>
      </c>
      <c r="G74" s="11">
        <f t="shared" si="18"/>
        <v>0.26187500000000002</v>
      </c>
      <c r="H74" s="11">
        <f t="shared" si="18"/>
        <v>0.23749999999999999</v>
      </c>
      <c r="I74" s="11">
        <f t="shared" si="18"/>
        <v>0.26187500000000002</v>
      </c>
      <c r="J74" s="11" t="str">
        <f t="shared" si="18"/>
        <v>Uni</v>
      </c>
      <c r="K74" s="11" t="b">
        <f t="shared" si="14"/>
        <v>1</v>
      </c>
      <c r="L74" s="11" t="b">
        <f t="shared" si="15"/>
        <v>1</v>
      </c>
    </row>
    <row r="75" spans="1:12" x14ac:dyDescent="0.25">
      <c r="A75" s="11">
        <f t="shared" si="16"/>
        <v>74</v>
      </c>
      <c r="B75" s="11" t="s">
        <v>899</v>
      </c>
      <c r="C75" s="11" t="str">
        <f t="shared" si="18"/>
        <v>d</v>
      </c>
      <c r="D75" s="11" t="str">
        <f t="shared" si="18"/>
        <v xml:space="preserve">Duration in days of the whole disease course includinf incubation phases and infectious phases. </v>
      </c>
      <c r="E75" s="11">
        <f t="shared" si="18"/>
        <v>20</v>
      </c>
      <c r="F75" s="11">
        <f t="shared" si="18"/>
        <v>15</v>
      </c>
      <c r="G75" s="11">
        <f t="shared" si="18"/>
        <v>25</v>
      </c>
      <c r="H75" s="11">
        <f t="shared" si="18"/>
        <v>15</v>
      </c>
      <c r="I75" s="11">
        <f t="shared" si="18"/>
        <v>25</v>
      </c>
      <c r="J75" s="11" t="str">
        <f t="shared" si="18"/>
        <v>PERT</v>
      </c>
      <c r="K75" s="11" t="b">
        <f t="shared" si="14"/>
        <v>1</v>
      </c>
      <c r="L75" s="11" t="b">
        <f t="shared" si="15"/>
        <v>1</v>
      </c>
    </row>
    <row r="76" spans="1:12" x14ac:dyDescent="0.25">
      <c r="A76" s="11">
        <f t="shared" si="16"/>
        <v>75</v>
      </c>
      <c r="B76" s="11" t="s">
        <v>899</v>
      </c>
      <c r="C76" s="11" t="str">
        <f t="shared" si="18"/>
        <v>d.incum</v>
      </c>
      <c r="D76" s="11" t="str">
        <f t="shared" si="18"/>
        <v>Duration in days of the incubation phase including the non-infectious phase as well as the primary asympotomatic infectious phase</v>
      </c>
      <c r="E76" s="11">
        <f t="shared" si="18"/>
        <v>5</v>
      </c>
      <c r="F76" s="11">
        <f t="shared" si="18"/>
        <v>4</v>
      </c>
      <c r="G76" s="11">
        <f t="shared" si="18"/>
        <v>7</v>
      </c>
      <c r="H76" s="11">
        <f t="shared" si="18"/>
        <v>4</v>
      </c>
      <c r="I76" s="11">
        <f t="shared" si="18"/>
        <v>7</v>
      </c>
      <c r="J76" s="11" t="str">
        <f t="shared" si="18"/>
        <v>PERT</v>
      </c>
      <c r="K76" s="11" t="b">
        <f t="shared" si="14"/>
        <v>1</v>
      </c>
      <c r="L76" s="11" t="b">
        <f t="shared" si="15"/>
        <v>1</v>
      </c>
    </row>
    <row r="77" spans="1:12" x14ac:dyDescent="0.25">
      <c r="A77" s="11">
        <f t="shared" si="16"/>
        <v>76</v>
      </c>
      <c r="B77" s="11" t="s">
        <v>899</v>
      </c>
      <c r="C77" s="11" t="str">
        <f t="shared" si="18"/>
        <v>d.sym.mild</v>
      </c>
      <c r="D77" s="11" t="str">
        <f t="shared" si="18"/>
        <v>Duration in days of the sympotomatic phase with mild sympotoms</v>
      </c>
      <c r="E77" s="11">
        <f t="shared" si="18"/>
        <v>5</v>
      </c>
      <c r="F77" s="11">
        <f t="shared" si="18"/>
        <v>2</v>
      </c>
      <c r="G77" s="11">
        <f t="shared" si="18"/>
        <v>7</v>
      </c>
      <c r="H77" s="11">
        <f t="shared" si="18"/>
        <v>2</v>
      </c>
      <c r="I77" s="11">
        <f t="shared" si="18"/>
        <v>7</v>
      </c>
      <c r="J77" s="11" t="str">
        <f t="shared" si="18"/>
        <v>PERT</v>
      </c>
      <c r="K77" s="11" t="b">
        <f t="shared" si="14"/>
        <v>1</v>
      </c>
      <c r="L77" s="11" t="b">
        <f t="shared" si="15"/>
        <v>1</v>
      </c>
    </row>
    <row r="78" spans="1:12" x14ac:dyDescent="0.25">
      <c r="A78" s="11">
        <f t="shared" si="16"/>
        <v>77</v>
      </c>
      <c r="B78" s="11" t="s">
        <v>899</v>
      </c>
      <c r="C78" s="11" t="str">
        <f t="shared" si="18"/>
        <v>d.to.hos</v>
      </c>
      <c r="D78" s="11" t="str">
        <f t="shared" si="18"/>
        <v xml:space="preserve">Duration in day from first developing severe sympotoms to being hospitalized. The development of critical sympotoms (e.g., ARDS) is assumed to happen after one additional day. </v>
      </c>
      <c r="E78" s="11">
        <f t="shared" si="18"/>
        <v>2.5</v>
      </c>
      <c r="F78" s="11">
        <f t="shared" si="18"/>
        <v>1.5</v>
      </c>
      <c r="G78" s="11">
        <f t="shared" si="18"/>
        <v>3.5</v>
      </c>
      <c r="H78" s="11">
        <f t="shared" si="18"/>
        <v>1.5</v>
      </c>
      <c r="I78" s="11">
        <f t="shared" si="18"/>
        <v>3.5</v>
      </c>
      <c r="J78" s="11" t="str">
        <f t="shared" si="18"/>
        <v>Uni</v>
      </c>
      <c r="K78" s="11" t="b">
        <f t="shared" si="14"/>
        <v>1</v>
      </c>
      <c r="L78" s="11" t="b">
        <f t="shared" si="15"/>
        <v>1</v>
      </c>
    </row>
    <row r="79" spans="1:12" x14ac:dyDescent="0.25">
      <c r="A79" s="11">
        <f t="shared" si="16"/>
        <v>78</v>
      </c>
      <c r="B79" s="11" t="s">
        <v>899</v>
      </c>
      <c r="C79" s="11" t="str">
        <f t="shared" si="18"/>
        <v>d.hos</v>
      </c>
      <c r="D79" s="11" t="str">
        <f t="shared" si="18"/>
        <v xml:space="preserve">Duration in days of being hospitalized before recoverying. </v>
      </c>
      <c r="E79" s="11">
        <f t="shared" si="18"/>
        <v>14</v>
      </c>
      <c r="F79" s="11">
        <f t="shared" si="18"/>
        <v>10</v>
      </c>
      <c r="G79" s="11">
        <f t="shared" si="18"/>
        <v>21</v>
      </c>
      <c r="H79" s="11">
        <f t="shared" si="18"/>
        <v>10</v>
      </c>
      <c r="I79" s="11">
        <f t="shared" si="18"/>
        <v>21</v>
      </c>
      <c r="J79" s="11" t="str">
        <f t="shared" si="18"/>
        <v>Uni</v>
      </c>
      <c r="K79" s="11" t="b">
        <f t="shared" si="14"/>
        <v>1</v>
      </c>
      <c r="L79" s="11" t="b">
        <f t="shared" si="15"/>
        <v>1</v>
      </c>
    </row>
    <row r="80" spans="1:12" x14ac:dyDescent="0.25">
      <c r="A80" s="11">
        <f t="shared" si="16"/>
        <v>79</v>
      </c>
      <c r="B80" s="11" t="s">
        <v>899</v>
      </c>
      <c r="C80" s="11" t="str">
        <f t="shared" si="18"/>
        <v>d.hos.to.crit</v>
      </c>
      <c r="D80" s="11" t="str">
        <f t="shared" si="18"/>
        <v xml:space="preserve">Duration in days of being hospitalized before becoming a critical patient. </v>
      </c>
      <c r="E80" s="11">
        <f t="shared" si="18"/>
        <v>1</v>
      </c>
      <c r="F80" s="11">
        <f t="shared" si="18"/>
        <v>1</v>
      </c>
      <c r="G80" s="11">
        <f t="shared" si="18"/>
        <v>1</v>
      </c>
      <c r="H80" s="11">
        <f t="shared" si="18"/>
        <v>1</v>
      </c>
      <c r="I80" s="11">
        <f t="shared" si="18"/>
        <v>1</v>
      </c>
      <c r="J80" s="11" t="str">
        <f t="shared" si="18"/>
        <v>Uni</v>
      </c>
      <c r="K80" s="11" t="b">
        <f t="shared" si="14"/>
        <v>1</v>
      </c>
      <c r="L80" s="11" t="b">
        <f t="shared" si="15"/>
        <v>1</v>
      </c>
    </row>
    <row r="81" spans="1:12" x14ac:dyDescent="0.25">
      <c r="A81" s="11">
        <f t="shared" si="16"/>
        <v>80</v>
      </c>
      <c r="B81" s="11" t="s">
        <v>899</v>
      </c>
      <c r="C81" s="11" t="str">
        <f t="shared" si="18"/>
        <v>incum.non.infec.proportion</v>
      </c>
      <c r="D81" s="11" t="str">
        <f t="shared" si="18"/>
        <v xml:space="preserve">Proportion of the  number of days in the incubation phase that belong to the non-infectious incubation phase. </v>
      </c>
      <c r="E81" s="11">
        <f t="shared" si="18"/>
        <v>0.6</v>
      </c>
      <c r="F81" s="11">
        <f t="shared" si="18"/>
        <v>0.5</v>
      </c>
      <c r="G81" s="11">
        <f t="shared" si="18"/>
        <v>0.8</v>
      </c>
      <c r="H81" s="11">
        <f t="shared" si="18"/>
        <v>0.5</v>
      </c>
      <c r="I81" s="11">
        <f t="shared" si="18"/>
        <v>0.8</v>
      </c>
      <c r="J81" s="11" t="str">
        <f t="shared" si="18"/>
        <v>PERT</v>
      </c>
      <c r="K81" s="11" t="b">
        <f t="shared" si="14"/>
        <v>1</v>
      </c>
      <c r="L81" s="11" t="b">
        <f t="shared" si="15"/>
        <v>1</v>
      </c>
    </row>
    <row r="82" spans="1:12" x14ac:dyDescent="0.25">
      <c r="A82" s="11">
        <f t="shared" si="16"/>
        <v>81</v>
      </c>
      <c r="B82" s="11" t="s">
        <v>899</v>
      </c>
      <c r="C82" s="11" t="str">
        <f t="shared" si="18"/>
        <v>Asym.prop</v>
      </c>
      <c r="D82" s="11" t="str">
        <f t="shared" si="18"/>
        <v>Mean proportion of infections which are completely asympotomatic. This is a mean across age groups and other population stratifications.</v>
      </c>
      <c r="E82" s="11">
        <f t="shared" si="18"/>
        <v>0.35</v>
      </c>
      <c r="F82" s="11">
        <f t="shared" si="18"/>
        <v>0.3</v>
      </c>
      <c r="G82" s="11">
        <f t="shared" si="18"/>
        <v>0.4</v>
      </c>
      <c r="H82" s="11">
        <f t="shared" si="18"/>
        <v>0.3</v>
      </c>
      <c r="I82" s="11">
        <f t="shared" si="18"/>
        <v>0.4</v>
      </c>
      <c r="J82" s="11" t="str">
        <f t="shared" si="18"/>
        <v>Uni</v>
      </c>
      <c r="K82" s="11" t="b">
        <f t="shared" si="14"/>
        <v>1</v>
      </c>
      <c r="L82" s="11" t="b">
        <f t="shared" si="15"/>
        <v>1</v>
      </c>
    </row>
    <row r="83" spans="1:12" x14ac:dyDescent="0.25">
      <c r="A83" s="11">
        <f t="shared" si="16"/>
        <v>82</v>
      </c>
      <c r="B83" s="11" t="s">
        <v>899</v>
      </c>
      <c r="C83" s="11" t="str">
        <f t="shared" si="18"/>
        <v>Severe.prop</v>
      </c>
      <c r="D83" s="11" t="str">
        <f t="shared" si="18"/>
        <v xml:space="preserve">Mean proportion of all sympotomatic cases that develop severe sympotoms. </v>
      </c>
      <c r="E83" s="11">
        <f t="shared" si="18"/>
        <v>0.2</v>
      </c>
      <c r="F83" s="11">
        <f t="shared" si="18"/>
        <v>0.15</v>
      </c>
      <c r="G83" s="11">
        <f t="shared" si="18"/>
        <v>0.25</v>
      </c>
      <c r="H83" s="11">
        <f t="shared" si="18"/>
        <v>0.15</v>
      </c>
      <c r="I83" s="11">
        <f t="shared" si="18"/>
        <v>0.25</v>
      </c>
      <c r="J83" s="11" t="str">
        <f t="shared" si="18"/>
        <v>Uni</v>
      </c>
      <c r="K83" s="11" t="b">
        <f t="shared" si="14"/>
        <v>1</v>
      </c>
      <c r="L83" s="11" t="b">
        <f t="shared" si="15"/>
        <v>1</v>
      </c>
    </row>
    <row r="84" spans="1:12" x14ac:dyDescent="0.25">
      <c r="A84" s="11">
        <f t="shared" si="16"/>
        <v>83</v>
      </c>
      <c r="B84" s="11" t="s">
        <v>899</v>
      </c>
      <c r="C84" s="11" t="str">
        <f t="shared" si="18"/>
        <v>Critical.prop</v>
      </c>
      <c r="D84" s="11" t="str">
        <f t="shared" si="18"/>
        <v xml:space="preserve">Mean proportion of all severe cases that develop critical sympotoms. </v>
      </c>
      <c r="E84" s="11">
        <f t="shared" si="18"/>
        <v>0.25</v>
      </c>
      <c r="F84" s="11">
        <f t="shared" si="18"/>
        <v>0.2</v>
      </c>
      <c r="G84" s="11">
        <f t="shared" si="18"/>
        <v>0.3</v>
      </c>
      <c r="H84" s="11">
        <f t="shared" si="18"/>
        <v>0.2</v>
      </c>
      <c r="I84" s="11">
        <f t="shared" si="18"/>
        <v>0.3</v>
      </c>
      <c r="J84" s="11" t="str">
        <f t="shared" si="18"/>
        <v>Uni</v>
      </c>
      <c r="K84" s="11" t="b">
        <f t="shared" si="14"/>
        <v>1</v>
      </c>
      <c r="L84" s="11" t="b">
        <f t="shared" si="15"/>
        <v>1</v>
      </c>
    </row>
    <row r="85" spans="1:12" x14ac:dyDescent="0.25">
      <c r="A85" s="11">
        <f t="shared" si="16"/>
        <v>84</v>
      </c>
      <c r="B85" s="11" t="s">
        <v>899</v>
      </c>
      <c r="C85" s="11" t="str">
        <f t="shared" si="18"/>
        <v>Die.in.hos.prop</v>
      </c>
      <c r="D85" s="11" t="str">
        <f t="shared" si="18"/>
        <v>Average proportion of fatalities out of all hospitalized cases</v>
      </c>
      <c r="E85" s="11">
        <f t="shared" si="18"/>
        <v>2.3E-2</v>
      </c>
      <c r="F85" s="11">
        <f t="shared" si="18"/>
        <v>0.01</v>
      </c>
      <c r="G85" s="11">
        <f t="shared" si="18"/>
        <v>0.12</v>
      </c>
      <c r="H85" s="11">
        <f t="shared" si="18"/>
        <v>0.01</v>
      </c>
      <c r="I85" s="11">
        <f t="shared" si="18"/>
        <v>0.12</v>
      </c>
      <c r="J85" s="11" t="str">
        <f t="shared" si="18"/>
        <v>PERT</v>
      </c>
      <c r="K85" s="11" t="b">
        <f t="shared" si="14"/>
        <v>1</v>
      </c>
      <c r="L85" s="11" t="b">
        <f t="shared" si="15"/>
        <v>1</v>
      </c>
    </row>
    <row r="86" spans="1:12" x14ac:dyDescent="0.25">
      <c r="A86" s="11">
        <f t="shared" si="16"/>
        <v>85</v>
      </c>
      <c r="B86" s="11" t="s">
        <v>899</v>
      </c>
      <c r="C86" s="11" t="str">
        <f t="shared" ref="C86:J92" si="19">C62</f>
        <v>Hosp.prop</v>
      </c>
      <c r="D86" s="11" t="str">
        <f t="shared" si="19"/>
        <v>Proportion of severe cases that get hospitalized provided that the hospital is not at capacity</v>
      </c>
      <c r="E86" s="11">
        <f t="shared" si="19"/>
        <v>0.98</v>
      </c>
      <c r="F86" s="11">
        <f t="shared" si="19"/>
        <v>0.9</v>
      </c>
      <c r="G86" s="11">
        <f t="shared" si="19"/>
        <v>1</v>
      </c>
      <c r="H86" s="11">
        <f t="shared" si="19"/>
        <v>0.9</v>
      </c>
      <c r="I86" s="11">
        <f t="shared" si="19"/>
        <v>1</v>
      </c>
      <c r="J86" s="11" t="str">
        <f t="shared" si="19"/>
        <v>PERT</v>
      </c>
      <c r="K86" s="11" t="b">
        <f t="shared" si="14"/>
        <v>1</v>
      </c>
      <c r="L86" s="11" t="b">
        <f t="shared" si="15"/>
        <v>1</v>
      </c>
    </row>
    <row r="87" spans="1:12" x14ac:dyDescent="0.25">
      <c r="A87" s="11">
        <f t="shared" si="16"/>
        <v>86</v>
      </c>
      <c r="B87" s="11" t="s">
        <v>899</v>
      </c>
      <c r="C87" s="11" t="str">
        <f t="shared" si="19"/>
        <v>tested.multi.rate.access.to.hospital</v>
      </c>
      <c r="D87" s="11" t="str">
        <f t="shared" si="19"/>
        <v xml:space="preserve">multiplicative rate describing how much sooner those who have been tested with severe sympotoms and waiting to be hospitalized are admitted to the hospital compared to those with severe sympotoms but not tested yet. </v>
      </c>
      <c r="E87" s="11">
        <f t="shared" si="19"/>
        <v>10</v>
      </c>
      <c r="F87" s="11">
        <f t="shared" si="19"/>
        <v>5</v>
      </c>
      <c r="G87" s="11">
        <f t="shared" si="19"/>
        <v>20</v>
      </c>
      <c r="H87" s="11">
        <f t="shared" si="19"/>
        <v>5</v>
      </c>
      <c r="I87" s="11">
        <f t="shared" si="19"/>
        <v>20</v>
      </c>
      <c r="J87" s="11" t="str">
        <f t="shared" si="19"/>
        <v>PERT</v>
      </c>
      <c r="K87" s="11" t="b">
        <f t="shared" si="14"/>
        <v>1</v>
      </c>
      <c r="L87" s="11" t="b">
        <f t="shared" si="15"/>
        <v>1</v>
      </c>
    </row>
    <row r="88" spans="1:12" x14ac:dyDescent="0.25">
      <c r="A88" s="11">
        <f t="shared" si="16"/>
        <v>87</v>
      </c>
      <c r="B88" s="11" t="s">
        <v>899</v>
      </c>
      <c r="C88" s="11" t="str">
        <f t="shared" si="19"/>
        <v>A</v>
      </c>
      <c r="D88" s="11" t="str">
        <f t="shared" si="19"/>
        <v>Indicator variable that is either true or false and indicates whether or not the hosptal has beds and services to admit new patients and ius not at capacity</v>
      </c>
      <c r="E88" s="11">
        <f t="shared" si="19"/>
        <v>1</v>
      </c>
      <c r="F88" s="11">
        <f t="shared" si="19"/>
        <v>1</v>
      </c>
      <c r="G88" s="11">
        <f t="shared" si="19"/>
        <v>1</v>
      </c>
      <c r="H88" s="11">
        <f t="shared" si="19"/>
        <v>0</v>
      </c>
      <c r="I88" s="11">
        <f t="shared" si="19"/>
        <v>1</v>
      </c>
      <c r="J88" s="11" t="str">
        <f t="shared" si="19"/>
        <v>Endogenous</v>
      </c>
      <c r="K88" s="11" t="b">
        <f t="shared" si="14"/>
        <v>1</v>
      </c>
      <c r="L88" s="11" t="b">
        <f t="shared" si="15"/>
        <v>1</v>
      </c>
    </row>
    <row r="89" spans="1:12" x14ac:dyDescent="0.25">
      <c r="A89" s="11">
        <f t="shared" si="16"/>
        <v>88</v>
      </c>
      <c r="B89" s="11" t="s">
        <v>899</v>
      </c>
      <c r="C89" s="11" t="str">
        <f t="shared" si="19"/>
        <v>zeta</v>
      </c>
      <c r="D89" s="11" t="str">
        <f t="shared" si="19"/>
        <v>zeta</v>
      </c>
      <c r="E89" s="11">
        <f t="shared" si="19"/>
        <v>2E-3</v>
      </c>
      <c r="F89" s="11">
        <f t="shared" si="19"/>
        <v>1E-3</v>
      </c>
      <c r="G89" s="11">
        <f t="shared" si="19"/>
        <v>4.0000000000000001E-3</v>
      </c>
      <c r="H89" s="11">
        <f t="shared" si="19"/>
        <v>1E-3</v>
      </c>
      <c r="I89" s="11">
        <f t="shared" si="19"/>
        <v>4.0000000000000001E-3</v>
      </c>
      <c r="J89" s="11" t="str">
        <f t="shared" si="19"/>
        <v>PERT</v>
      </c>
      <c r="K89" s="11" t="b">
        <f t="shared" si="14"/>
        <v>1</v>
      </c>
      <c r="L89" s="11" t="b">
        <f t="shared" si="15"/>
        <v>1</v>
      </c>
    </row>
    <row r="90" spans="1:12" x14ac:dyDescent="0.25">
      <c r="A90" s="11">
        <f t="shared" si="16"/>
        <v>89</v>
      </c>
      <c r="B90" s="11" t="s">
        <v>899</v>
      </c>
      <c r="C90" s="11" t="str">
        <f t="shared" si="19"/>
        <v>zetaS</v>
      </c>
      <c r="D90" s="11" t="str">
        <f t="shared" si="19"/>
        <v>zetaS</v>
      </c>
      <c r="E90" s="11">
        <f t="shared" si="19"/>
        <v>0.2</v>
      </c>
      <c r="F90" s="11">
        <f t="shared" si="19"/>
        <v>0.1</v>
      </c>
      <c r="G90" s="11">
        <f t="shared" si="19"/>
        <v>0.4</v>
      </c>
      <c r="H90" s="11">
        <f t="shared" si="19"/>
        <v>0.1</v>
      </c>
      <c r="I90" s="11">
        <f t="shared" si="19"/>
        <v>0.4</v>
      </c>
      <c r="J90" s="11" t="str">
        <f t="shared" si="19"/>
        <v>PERT</v>
      </c>
      <c r="K90" s="11" t="b">
        <f t="shared" si="14"/>
        <v>1</v>
      </c>
      <c r="L90" s="11" t="b">
        <f t="shared" si="15"/>
        <v>1</v>
      </c>
    </row>
    <row r="91" spans="1:12" x14ac:dyDescent="0.25">
      <c r="A91" s="11">
        <f t="shared" si="16"/>
        <v>90</v>
      </c>
      <c r="B91" s="11" t="s">
        <v>899</v>
      </c>
      <c r="C91" s="11" t="str">
        <f t="shared" si="19"/>
        <v>zetaA</v>
      </c>
      <c r="D91" s="11" t="str">
        <f t="shared" si="19"/>
        <v>zetaA</v>
      </c>
      <c r="E91" s="11">
        <f t="shared" si="19"/>
        <v>0.01</v>
      </c>
      <c r="F91" s="11">
        <f t="shared" si="19"/>
        <v>5.0000000000000001E-3</v>
      </c>
      <c r="G91" s="11">
        <f t="shared" si="19"/>
        <v>0.02</v>
      </c>
      <c r="H91" s="11">
        <f t="shared" si="19"/>
        <v>5.0000000000000001E-3</v>
      </c>
      <c r="I91" s="11">
        <f t="shared" si="19"/>
        <v>0.02</v>
      </c>
      <c r="J91" s="11" t="str">
        <f t="shared" si="19"/>
        <v>PERT</v>
      </c>
      <c r="K91" s="11" t="b">
        <f t="shared" si="14"/>
        <v>1</v>
      </c>
      <c r="L91" s="11" t="b">
        <f t="shared" si="15"/>
        <v>1</v>
      </c>
    </row>
    <row r="92" spans="1:12" x14ac:dyDescent="0.25">
      <c r="A92" s="11">
        <f t="shared" si="16"/>
        <v>91</v>
      </c>
      <c r="B92" s="11" t="s">
        <v>899</v>
      </c>
      <c r="C92" s="11" t="str">
        <f t="shared" si="19"/>
        <v>seas</v>
      </c>
      <c r="D92" s="11" t="str">
        <f t="shared" si="19"/>
        <v>seas</v>
      </c>
      <c r="E92" s="11">
        <f t="shared" si="19"/>
        <v>0</v>
      </c>
      <c r="F92" s="11">
        <f t="shared" si="19"/>
        <v>0</v>
      </c>
      <c r="G92" s="11">
        <f t="shared" si="19"/>
        <v>0</v>
      </c>
      <c r="H92" s="11">
        <f t="shared" si="19"/>
        <v>0</v>
      </c>
      <c r="I92" s="11">
        <f t="shared" si="19"/>
        <v>1</v>
      </c>
      <c r="J92" s="11" t="str">
        <f t="shared" si="19"/>
        <v>Logical</v>
      </c>
      <c r="K92" s="11" t="b">
        <f t="shared" si="14"/>
        <v>1</v>
      </c>
      <c r="L92" s="11" t="b">
        <f t="shared" si="15"/>
        <v>1</v>
      </c>
    </row>
    <row r="93" spans="1:12" x14ac:dyDescent="0.25">
      <c r="A93" s="11">
        <f t="shared" si="16"/>
        <v>92</v>
      </c>
      <c r="B93" s="11" t="s">
        <v>899</v>
      </c>
      <c r="C93" s="11" t="s">
        <v>956</v>
      </c>
      <c r="D93" s="11" t="s">
        <v>957</v>
      </c>
      <c r="E93" s="11">
        <v>0.95</v>
      </c>
      <c r="F93" s="11">
        <v>0.9</v>
      </c>
      <c r="G93" s="11">
        <v>0.99</v>
      </c>
      <c r="H93" s="11">
        <v>0.9</v>
      </c>
      <c r="I93" s="11">
        <v>0.99</v>
      </c>
      <c r="J93" s="11" t="str">
        <f t="shared" ref="J93" si="20">J72</f>
        <v>PERT</v>
      </c>
      <c r="K93" s="11" t="b">
        <f t="shared" si="14"/>
        <v>1</v>
      </c>
      <c r="L93" s="11" t="b">
        <f t="shared" si="15"/>
        <v>1</v>
      </c>
    </row>
    <row r="94" spans="1:12" x14ac:dyDescent="0.25">
      <c r="A94" s="11">
        <f t="shared" si="16"/>
        <v>93</v>
      </c>
      <c r="B94" s="11" t="s">
        <v>899</v>
      </c>
      <c r="C94" s="11" t="s">
        <v>960</v>
      </c>
      <c r="D94" s="11" t="s">
        <v>960</v>
      </c>
      <c r="E94" s="42" t="e">
        <f>MAX(location!#REF!)*2</f>
        <v>#REF!</v>
      </c>
      <c r="F94" s="11" t="e">
        <f>E94</f>
        <v>#REF!</v>
      </c>
      <c r="G94" s="11" t="e">
        <f t="shared" ref="G94:I94" si="21">F94</f>
        <v>#REF!</v>
      </c>
      <c r="H94" s="11" t="e">
        <f t="shared" si="21"/>
        <v>#REF!</v>
      </c>
      <c r="I94" s="11" t="e">
        <f t="shared" si="21"/>
        <v>#REF!</v>
      </c>
      <c r="J94" s="11" t="s">
        <v>891</v>
      </c>
      <c r="K94" s="11" t="e">
        <f t="shared" si="14"/>
        <v>#REF!</v>
      </c>
      <c r="L94" s="11" t="e">
        <f t="shared" si="15"/>
        <v>#REF!</v>
      </c>
    </row>
    <row r="95" spans="1:12" x14ac:dyDescent="0.25">
      <c r="A95" s="11">
        <f t="shared" si="16"/>
        <v>94</v>
      </c>
      <c r="B95" s="11" t="s">
        <v>899</v>
      </c>
      <c r="C95" s="11" t="s">
        <v>958</v>
      </c>
      <c r="D95" s="11" t="s">
        <v>958</v>
      </c>
      <c r="E95" s="11">
        <v>5.0000000000000001E-3</v>
      </c>
      <c r="F95" s="11">
        <f>E95</f>
        <v>5.0000000000000001E-3</v>
      </c>
      <c r="G95" s="11">
        <f t="shared" ref="G95:I97" si="22">F95</f>
        <v>5.0000000000000001E-3</v>
      </c>
      <c r="H95" s="11">
        <f t="shared" si="22"/>
        <v>5.0000000000000001E-3</v>
      </c>
      <c r="I95" s="11">
        <f t="shared" si="22"/>
        <v>5.0000000000000001E-3</v>
      </c>
      <c r="J95" s="11" t="s">
        <v>891</v>
      </c>
      <c r="K95" s="11" t="b">
        <f t="shared" si="14"/>
        <v>1</v>
      </c>
      <c r="L95" s="11" t="b">
        <f t="shared" si="15"/>
        <v>1</v>
      </c>
    </row>
    <row r="96" spans="1:12" x14ac:dyDescent="0.25">
      <c r="A96" s="11">
        <f t="shared" si="16"/>
        <v>95</v>
      </c>
      <c r="B96" s="11" t="s">
        <v>899</v>
      </c>
      <c r="C96" s="11" t="s">
        <v>963</v>
      </c>
      <c r="D96" s="11" t="s">
        <v>961</v>
      </c>
      <c r="E96" s="11">
        <v>0.05</v>
      </c>
      <c r="F96" s="11">
        <f>E96</f>
        <v>0.05</v>
      </c>
      <c r="G96" s="11">
        <f t="shared" si="22"/>
        <v>0.05</v>
      </c>
      <c r="H96" s="11">
        <f t="shared" si="22"/>
        <v>0.05</v>
      </c>
      <c r="I96" s="11">
        <f t="shared" si="22"/>
        <v>0.05</v>
      </c>
      <c r="J96" s="11" t="s">
        <v>891</v>
      </c>
      <c r="K96" s="11" t="b">
        <f t="shared" si="14"/>
        <v>1</v>
      </c>
      <c r="L96" s="11" t="b">
        <f t="shared" si="15"/>
        <v>1</v>
      </c>
    </row>
    <row r="97" spans="1:12" x14ac:dyDescent="0.25">
      <c r="A97" s="11">
        <f t="shared" si="16"/>
        <v>96</v>
      </c>
      <c r="B97" s="11" t="s">
        <v>899</v>
      </c>
      <c r="C97" s="11" t="s">
        <v>962</v>
      </c>
      <c r="D97" s="11" t="s">
        <v>959</v>
      </c>
      <c r="E97" s="11" t="e">
        <f>E94/90</f>
        <v>#REF!</v>
      </c>
      <c r="F97" s="11" t="e">
        <f>E97</f>
        <v>#REF!</v>
      </c>
      <c r="G97" s="11" t="e">
        <f t="shared" si="22"/>
        <v>#REF!</v>
      </c>
      <c r="H97" s="11" t="e">
        <f t="shared" si="22"/>
        <v>#REF!</v>
      </c>
      <c r="I97" s="11" t="e">
        <f t="shared" si="22"/>
        <v>#REF!</v>
      </c>
      <c r="J97" s="11" t="s">
        <v>891</v>
      </c>
      <c r="K97" s="11" t="e">
        <f t="shared" si="14"/>
        <v>#REF!</v>
      </c>
      <c r="L97" s="11" t="e">
        <f t="shared" si="15"/>
        <v>#REF!</v>
      </c>
    </row>
    <row r="98" spans="1:12" x14ac:dyDescent="0.25">
      <c r="A98" s="11">
        <f t="shared" si="16"/>
        <v>97</v>
      </c>
      <c r="B98" s="11" t="s">
        <v>968</v>
      </c>
      <c r="C98" s="11" t="str">
        <f>C69</f>
        <v xml:space="preserve">m.Sm </v>
      </c>
      <c r="D98" s="11" t="str">
        <f t="shared" ref="D98:J98" si="23">D69</f>
        <v xml:space="preserve">Multiplicative infectivity factor wrt the asympotomatic infectivity. </v>
      </c>
      <c r="E98" s="11">
        <f t="shared" si="23"/>
        <v>2</v>
      </c>
      <c r="F98" s="11">
        <f t="shared" si="23"/>
        <v>1.5</v>
      </c>
      <c r="G98" s="11">
        <f t="shared" si="23"/>
        <v>3</v>
      </c>
      <c r="H98" s="11">
        <f t="shared" si="23"/>
        <v>1.5</v>
      </c>
      <c r="I98" s="11">
        <f t="shared" si="23"/>
        <v>3</v>
      </c>
      <c r="J98" s="11" t="str">
        <f t="shared" si="23"/>
        <v>PERT</v>
      </c>
      <c r="K98" s="11" t="b">
        <f t="shared" si="14"/>
        <v>1</v>
      </c>
      <c r="L98" s="11" t="b">
        <f t="shared" si="15"/>
        <v>1</v>
      </c>
    </row>
    <row r="99" spans="1:12" x14ac:dyDescent="0.25">
      <c r="A99" s="11">
        <f t="shared" si="16"/>
        <v>98</v>
      </c>
      <c r="B99" s="11" t="s">
        <v>968</v>
      </c>
      <c r="C99" s="11" t="str">
        <f t="shared" ref="C99:J126" si="24">C70</f>
        <v>m.Ss</v>
      </c>
      <c r="D99" s="11" t="str">
        <f t="shared" si="24"/>
        <v xml:space="preserve">Multiplicative infectivity factor wrt the asympotomatic infectivity. </v>
      </c>
      <c r="E99" s="11">
        <f t="shared" si="24"/>
        <v>1.2</v>
      </c>
      <c r="F99" s="11">
        <f t="shared" si="24"/>
        <v>0.5</v>
      </c>
      <c r="G99" s="11">
        <f t="shared" si="24"/>
        <v>1.5</v>
      </c>
      <c r="H99" s="11">
        <f t="shared" si="24"/>
        <v>0.5</v>
      </c>
      <c r="I99" s="11">
        <f t="shared" si="24"/>
        <v>1.5</v>
      </c>
      <c r="J99" s="11" t="str">
        <f t="shared" si="24"/>
        <v>PERT</v>
      </c>
      <c r="K99" s="11" t="b">
        <f t="shared" si="14"/>
        <v>1</v>
      </c>
      <c r="L99" s="11" t="b">
        <f t="shared" si="15"/>
        <v>1</v>
      </c>
    </row>
    <row r="100" spans="1:12" x14ac:dyDescent="0.25">
      <c r="A100" s="11">
        <f t="shared" si="16"/>
        <v>99</v>
      </c>
      <c r="B100" s="11" t="s">
        <v>968</v>
      </c>
      <c r="C100" s="11" t="str">
        <f t="shared" si="24"/>
        <v>m.h</v>
      </c>
      <c r="D100" s="11" t="str">
        <f t="shared" si="24"/>
        <v xml:space="preserve">Multiplicative infectivity factor wrt the asympotomatic infectivity. </v>
      </c>
      <c r="E100" s="11">
        <f t="shared" si="24"/>
        <v>0.1</v>
      </c>
      <c r="F100" s="11">
        <f t="shared" si="24"/>
        <v>0.05</v>
      </c>
      <c r="G100" s="11">
        <f t="shared" si="24"/>
        <v>0.2</v>
      </c>
      <c r="H100" s="11">
        <f t="shared" si="24"/>
        <v>0.05</v>
      </c>
      <c r="I100" s="11">
        <f t="shared" si="24"/>
        <v>0.2</v>
      </c>
      <c r="J100" s="11" t="str">
        <f t="shared" si="24"/>
        <v>PERT</v>
      </c>
      <c r="K100" s="11" t="b">
        <f t="shared" si="14"/>
        <v>1</v>
      </c>
      <c r="L100" s="11" t="b">
        <f t="shared" si="15"/>
        <v>1</v>
      </c>
    </row>
    <row r="101" spans="1:12" x14ac:dyDescent="0.25">
      <c r="A101" s="11">
        <f t="shared" si="16"/>
        <v>100</v>
      </c>
      <c r="B101" s="11" t="s">
        <v>968</v>
      </c>
      <c r="C101" s="11" t="str">
        <f t="shared" si="24"/>
        <v>m.tSm</v>
      </c>
      <c r="D101" s="11" t="str">
        <f t="shared" si="24"/>
        <v xml:space="preserve">Multiplicative infectivity factor wrt the asympotomatic infectivity. </v>
      </c>
      <c r="E101" s="11">
        <f t="shared" si="24"/>
        <v>0.5</v>
      </c>
      <c r="F101" s="11">
        <f t="shared" si="24"/>
        <v>0.1</v>
      </c>
      <c r="G101" s="11">
        <f t="shared" si="24"/>
        <v>0.8</v>
      </c>
      <c r="H101" s="11">
        <f t="shared" si="24"/>
        <v>0.1</v>
      </c>
      <c r="I101" s="11">
        <f t="shared" si="24"/>
        <v>0.8</v>
      </c>
      <c r="J101" s="11" t="str">
        <f t="shared" si="24"/>
        <v>PERT</v>
      </c>
      <c r="K101" s="11" t="b">
        <f t="shared" si="14"/>
        <v>1</v>
      </c>
      <c r="L101" s="11" t="b">
        <f t="shared" si="15"/>
        <v>1</v>
      </c>
    </row>
    <row r="102" spans="1:12" x14ac:dyDescent="0.25">
      <c r="A102" s="11">
        <f t="shared" si="16"/>
        <v>101</v>
      </c>
      <c r="B102" s="11" t="s">
        <v>968</v>
      </c>
      <c r="C102" s="11" t="str">
        <f t="shared" si="24"/>
        <v>m.tSs</v>
      </c>
      <c r="D102" s="11" t="str">
        <f t="shared" si="24"/>
        <v xml:space="preserve">Multiplicative infectivity factor wrt the asympotomatic infectivity. </v>
      </c>
      <c r="E102" s="11">
        <f t="shared" si="24"/>
        <v>0.25</v>
      </c>
      <c r="F102" s="11">
        <f t="shared" si="24"/>
        <v>0.1</v>
      </c>
      <c r="G102" s="11">
        <f t="shared" si="24"/>
        <v>0.5</v>
      </c>
      <c r="H102" s="11">
        <f t="shared" si="24"/>
        <v>0.1</v>
      </c>
      <c r="I102" s="11">
        <f t="shared" si="24"/>
        <v>0.5</v>
      </c>
      <c r="J102" s="11" t="str">
        <f t="shared" si="24"/>
        <v>PERT</v>
      </c>
      <c r="K102" s="11" t="b">
        <f t="shared" si="14"/>
        <v>1</v>
      </c>
      <c r="L102" s="11" t="b">
        <f t="shared" si="15"/>
        <v>1</v>
      </c>
    </row>
    <row r="103" spans="1:12" x14ac:dyDescent="0.25">
      <c r="A103" s="11">
        <f t="shared" si="16"/>
        <v>102</v>
      </c>
      <c r="B103" s="11" t="s">
        <v>968</v>
      </c>
      <c r="C103" s="11" t="str">
        <f t="shared" si="24"/>
        <v>m.tA</v>
      </c>
      <c r="D103" s="11" t="str">
        <f t="shared" si="24"/>
        <v xml:space="preserve">Multiplicative infectivity factor wrt the asympotomatic infectivity. </v>
      </c>
      <c r="E103" s="11">
        <f t="shared" si="24"/>
        <v>0.25</v>
      </c>
      <c r="F103" s="11">
        <f t="shared" si="24"/>
        <v>0.23749999999999999</v>
      </c>
      <c r="G103" s="11">
        <f t="shared" si="24"/>
        <v>0.26187500000000002</v>
      </c>
      <c r="H103" s="11">
        <f t="shared" si="24"/>
        <v>0.23749999999999999</v>
      </c>
      <c r="I103" s="11">
        <f t="shared" si="24"/>
        <v>0.26187500000000002</v>
      </c>
      <c r="J103" s="11" t="str">
        <f t="shared" si="24"/>
        <v>Uni</v>
      </c>
      <c r="K103" s="11" t="b">
        <f t="shared" si="14"/>
        <v>1</v>
      </c>
      <c r="L103" s="11" t="b">
        <f t="shared" si="15"/>
        <v>1</v>
      </c>
    </row>
    <row r="104" spans="1:12" x14ac:dyDescent="0.25">
      <c r="A104" s="11">
        <f t="shared" si="16"/>
        <v>103</v>
      </c>
      <c r="B104" s="11" t="s">
        <v>968</v>
      </c>
      <c r="C104" s="11" t="str">
        <f t="shared" si="24"/>
        <v>d</v>
      </c>
      <c r="D104" s="11" t="str">
        <f t="shared" si="24"/>
        <v xml:space="preserve">Duration in days of the whole disease course includinf incubation phases and infectious phases. </v>
      </c>
      <c r="E104" s="11">
        <f t="shared" si="24"/>
        <v>20</v>
      </c>
      <c r="F104" s="11">
        <f t="shared" si="24"/>
        <v>15</v>
      </c>
      <c r="G104" s="11">
        <f t="shared" si="24"/>
        <v>25</v>
      </c>
      <c r="H104" s="11">
        <f t="shared" si="24"/>
        <v>15</v>
      </c>
      <c r="I104" s="11">
        <f t="shared" si="24"/>
        <v>25</v>
      </c>
      <c r="J104" s="11" t="str">
        <f t="shared" si="24"/>
        <v>PERT</v>
      </c>
      <c r="K104" s="11" t="b">
        <f t="shared" si="14"/>
        <v>1</v>
      </c>
      <c r="L104" s="11" t="b">
        <f t="shared" si="15"/>
        <v>1</v>
      </c>
    </row>
    <row r="105" spans="1:12" x14ac:dyDescent="0.25">
      <c r="A105" s="11">
        <f t="shared" si="16"/>
        <v>104</v>
      </c>
      <c r="B105" s="11" t="s">
        <v>968</v>
      </c>
      <c r="C105" s="11" t="str">
        <f t="shared" si="24"/>
        <v>d.incum</v>
      </c>
      <c r="D105" s="11" t="str">
        <f t="shared" si="24"/>
        <v>Duration in days of the incubation phase including the non-infectious phase as well as the primary asympotomatic infectious phase</v>
      </c>
      <c r="E105" s="11">
        <f t="shared" si="24"/>
        <v>5</v>
      </c>
      <c r="F105" s="11">
        <f t="shared" si="24"/>
        <v>4</v>
      </c>
      <c r="G105" s="11">
        <f t="shared" si="24"/>
        <v>7</v>
      </c>
      <c r="H105" s="11">
        <f t="shared" si="24"/>
        <v>4</v>
      </c>
      <c r="I105" s="11">
        <f t="shared" si="24"/>
        <v>7</v>
      </c>
      <c r="J105" s="11" t="str">
        <f t="shared" si="24"/>
        <v>PERT</v>
      </c>
      <c r="K105" s="11" t="b">
        <f t="shared" si="14"/>
        <v>1</v>
      </c>
      <c r="L105" s="11" t="b">
        <f t="shared" si="15"/>
        <v>1</v>
      </c>
    </row>
    <row r="106" spans="1:12" x14ac:dyDescent="0.25">
      <c r="A106" s="11">
        <f t="shared" si="16"/>
        <v>105</v>
      </c>
      <c r="B106" s="11" t="s">
        <v>968</v>
      </c>
      <c r="C106" s="11" t="str">
        <f t="shared" si="24"/>
        <v>d.sym.mild</v>
      </c>
      <c r="D106" s="11" t="str">
        <f t="shared" si="24"/>
        <v>Duration in days of the sympotomatic phase with mild sympotoms</v>
      </c>
      <c r="E106" s="11">
        <f t="shared" si="24"/>
        <v>5</v>
      </c>
      <c r="F106" s="11">
        <f t="shared" si="24"/>
        <v>2</v>
      </c>
      <c r="G106" s="11">
        <f t="shared" si="24"/>
        <v>7</v>
      </c>
      <c r="H106" s="11">
        <f t="shared" si="24"/>
        <v>2</v>
      </c>
      <c r="I106" s="11">
        <f t="shared" si="24"/>
        <v>7</v>
      </c>
      <c r="J106" s="11" t="str">
        <f t="shared" si="24"/>
        <v>PERT</v>
      </c>
      <c r="K106" s="11" t="b">
        <f t="shared" si="14"/>
        <v>1</v>
      </c>
      <c r="L106" s="11" t="b">
        <f t="shared" si="15"/>
        <v>1</v>
      </c>
    </row>
    <row r="107" spans="1:12" x14ac:dyDescent="0.25">
      <c r="A107" s="11">
        <f t="shared" si="16"/>
        <v>106</v>
      </c>
      <c r="B107" s="11" t="s">
        <v>968</v>
      </c>
      <c r="C107" s="11" t="str">
        <f t="shared" si="24"/>
        <v>d.to.hos</v>
      </c>
      <c r="D107" s="11" t="str">
        <f t="shared" si="24"/>
        <v xml:space="preserve">Duration in day from first developing severe sympotoms to being hospitalized. The development of critical sympotoms (e.g., ARDS) is assumed to happen after one additional day. </v>
      </c>
      <c r="E107" s="11">
        <f t="shared" si="24"/>
        <v>2.5</v>
      </c>
      <c r="F107" s="11">
        <f t="shared" si="24"/>
        <v>1.5</v>
      </c>
      <c r="G107" s="11">
        <f t="shared" si="24"/>
        <v>3.5</v>
      </c>
      <c r="H107" s="11">
        <f t="shared" si="24"/>
        <v>1.5</v>
      </c>
      <c r="I107" s="11">
        <f t="shared" si="24"/>
        <v>3.5</v>
      </c>
      <c r="J107" s="11" t="str">
        <f t="shared" si="24"/>
        <v>Uni</v>
      </c>
      <c r="K107" s="11" t="b">
        <f t="shared" si="14"/>
        <v>1</v>
      </c>
      <c r="L107" s="11" t="b">
        <f t="shared" si="15"/>
        <v>1</v>
      </c>
    </row>
    <row r="108" spans="1:12" x14ac:dyDescent="0.25">
      <c r="A108" s="11">
        <f t="shared" si="16"/>
        <v>107</v>
      </c>
      <c r="B108" s="11" t="s">
        <v>968</v>
      </c>
      <c r="C108" s="11" t="str">
        <f t="shared" si="24"/>
        <v>d.hos</v>
      </c>
      <c r="D108" s="11" t="str">
        <f t="shared" si="24"/>
        <v xml:space="preserve">Duration in days of being hospitalized before recoverying. </v>
      </c>
      <c r="E108" s="11">
        <f t="shared" si="24"/>
        <v>14</v>
      </c>
      <c r="F108" s="11">
        <f t="shared" si="24"/>
        <v>10</v>
      </c>
      <c r="G108" s="11">
        <f t="shared" si="24"/>
        <v>21</v>
      </c>
      <c r="H108" s="11">
        <f t="shared" si="24"/>
        <v>10</v>
      </c>
      <c r="I108" s="11">
        <f t="shared" si="24"/>
        <v>21</v>
      </c>
      <c r="J108" s="11" t="str">
        <f t="shared" si="24"/>
        <v>Uni</v>
      </c>
      <c r="K108" s="11" t="b">
        <f t="shared" si="14"/>
        <v>1</v>
      </c>
      <c r="L108" s="11" t="b">
        <f t="shared" si="15"/>
        <v>1</v>
      </c>
    </row>
    <row r="109" spans="1:12" x14ac:dyDescent="0.25">
      <c r="A109" s="11">
        <f t="shared" si="16"/>
        <v>108</v>
      </c>
      <c r="B109" s="11" t="s">
        <v>968</v>
      </c>
      <c r="C109" s="11" t="str">
        <f t="shared" si="24"/>
        <v>d.hos.to.crit</v>
      </c>
      <c r="D109" s="11" t="str">
        <f t="shared" si="24"/>
        <v xml:space="preserve">Duration in days of being hospitalized before becoming a critical patient. </v>
      </c>
      <c r="E109" s="11">
        <f t="shared" si="24"/>
        <v>1</v>
      </c>
      <c r="F109" s="11">
        <f t="shared" si="24"/>
        <v>1</v>
      </c>
      <c r="G109" s="11">
        <f t="shared" si="24"/>
        <v>1</v>
      </c>
      <c r="H109" s="11">
        <f t="shared" si="24"/>
        <v>1</v>
      </c>
      <c r="I109" s="11">
        <f t="shared" si="24"/>
        <v>1</v>
      </c>
      <c r="J109" s="11" t="str">
        <f t="shared" si="24"/>
        <v>Uni</v>
      </c>
      <c r="K109" s="11" t="b">
        <f t="shared" si="14"/>
        <v>1</v>
      </c>
      <c r="L109" s="11" t="b">
        <f t="shared" si="15"/>
        <v>1</v>
      </c>
    </row>
    <row r="110" spans="1:12" x14ac:dyDescent="0.25">
      <c r="A110" s="11">
        <f t="shared" si="16"/>
        <v>109</v>
      </c>
      <c r="B110" s="11" t="s">
        <v>968</v>
      </c>
      <c r="C110" s="11" t="str">
        <f t="shared" si="24"/>
        <v>incum.non.infec.proportion</v>
      </c>
      <c r="D110" s="11" t="str">
        <f t="shared" si="24"/>
        <v xml:space="preserve">Proportion of the  number of days in the incubation phase that belong to the non-infectious incubation phase. </v>
      </c>
      <c r="E110" s="11">
        <f t="shared" si="24"/>
        <v>0.6</v>
      </c>
      <c r="F110" s="11">
        <f t="shared" si="24"/>
        <v>0.5</v>
      </c>
      <c r="G110" s="11">
        <f t="shared" si="24"/>
        <v>0.8</v>
      </c>
      <c r="H110" s="11">
        <f t="shared" si="24"/>
        <v>0.5</v>
      </c>
      <c r="I110" s="11">
        <f t="shared" si="24"/>
        <v>0.8</v>
      </c>
      <c r="J110" s="11" t="str">
        <f t="shared" si="24"/>
        <v>PERT</v>
      </c>
      <c r="K110" s="11" t="b">
        <f t="shared" si="14"/>
        <v>1</v>
      </c>
      <c r="L110" s="11" t="b">
        <f t="shared" si="15"/>
        <v>1</v>
      </c>
    </row>
    <row r="111" spans="1:12" x14ac:dyDescent="0.25">
      <c r="A111" s="11">
        <f t="shared" si="16"/>
        <v>110</v>
      </c>
      <c r="B111" s="11" t="s">
        <v>968</v>
      </c>
      <c r="C111" s="11" t="str">
        <f t="shared" si="24"/>
        <v>Asym.prop</v>
      </c>
      <c r="D111" s="11" t="str">
        <f t="shared" si="24"/>
        <v>Mean proportion of infections which are completely asympotomatic. This is a mean across age groups and other population stratifications.</v>
      </c>
      <c r="E111" s="11">
        <f t="shared" si="24"/>
        <v>0.35</v>
      </c>
      <c r="F111" s="11">
        <f t="shared" si="24"/>
        <v>0.3</v>
      </c>
      <c r="G111" s="11">
        <f t="shared" si="24"/>
        <v>0.4</v>
      </c>
      <c r="H111" s="11">
        <f t="shared" si="24"/>
        <v>0.3</v>
      </c>
      <c r="I111" s="11">
        <f t="shared" si="24"/>
        <v>0.4</v>
      </c>
      <c r="J111" s="11" t="str">
        <f t="shared" si="24"/>
        <v>Uni</v>
      </c>
      <c r="K111" s="11" t="b">
        <f t="shared" si="14"/>
        <v>1</v>
      </c>
      <c r="L111" s="11" t="b">
        <f t="shared" si="15"/>
        <v>1</v>
      </c>
    </row>
    <row r="112" spans="1:12" x14ac:dyDescent="0.25">
      <c r="A112" s="11">
        <f t="shared" si="16"/>
        <v>111</v>
      </c>
      <c r="B112" s="11" t="s">
        <v>968</v>
      </c>
      <c r="C112" s="11" t="str">
        <f t="shared" si="24"/>
        <v>Severe.prop</v>
      </c>
      <c r="D112" s="11" t="str">
        <f t="shared" si="24"/>
        <v xml:space="preserve">Mean proportion of all sympotomatic cases that develop severe sympotoms. </v>
      </c>
      <c r="E112" s="11">
        <f t="shared" si="24"/>
        <v>0.2</v>
      </c>
      <c r="F112" s="11">
        <f t="shared" si="24"/>
        <v>0.15</v>
      </c>
      <c r="G112" s="11">
        <f t="shared" si="24"/>
        <v>0.25</v>
      </c>
      <c r="H112" s="11">
        <f t="shared" si="24"/>
        <v>0.15</v>
      </c>
      <c r="I112" s="11">
        <f t="shared" si="24"/>
        <v>0.25</v>
      </c>
      <c r="J112" s="11" t="str">
        <f t="shared" si="24"/>
        <v>Uni</v>
      </c>
      <c r="K112" s="11" t="b">
        <f t="shared" si="14"/>
        <v>1</v>
      </c>
      <c r="L112" s="11" t="b">
        <f t="shared" si="15"/>
        <v>1</v>
      </c>
    </row>
    <row r="113" spans="1:12" x14ac:dyDescent="0.25">
      <c r="A113" s="11">
        <f t="shared" si="16"/>
        <v>112</v>
      </c>
      <c r="B113" s="11" t="s">
        <v>968</v>
      </c>
      <c r="C113" s="11" t="str">
        <f t="shared" si="24"/>
        <v>Critical.prop</v>
      </c>
      <c r="D113" s="11" t="str">
        <f t="shared" si="24"/>
        <v xml:space="preserve">Mean proportion of all severe cases that develop critical sympotoms. </v>
      </c>
      <c r="E113" s="11">
        <f t="shared" si="24"/>
        <v>0.25</v>
      </c>
      <c r="F113" s="11">
        <f t="shared" si="24"/>
        <v>0.2</v>
      </c>
      <c r="G113" s="11">
        <f t="shared" si="24"/>
        <v>0.3</v>
      </c>
      <c r="H113" s="11">
        <f t="shared" si="24"/>
        <v>0.2</v>
      </c>
      <c r="I113" s="11">
        <f t="shared" si="24"/>
        <v>0.3</v>
      </c>
      <c r="J113" s="11" t="str">
        <f t="shared" si="24"/>
        <v>Uni</v>
      </c>
      <c r="K113" s="11" t="b">
        <f t="shared" si="14"/>
        <v>1</v>
      </c>
      <c r="L113" s="11" t="b">
        <f t="shared" si="15"/>
        <v>1</v>
      </c>
    </row>
    <row r="114" spans="1:12" x14ac:dyDescent="0.25">
      <c r="A114" s="11">
        <f t="shared" si="16"/>
        <v>113</v>
      </c>
      <c r="B114" s="11" t="s">
        <v>968</v>
      </c>
      <c r="C114" s="11" t="str">
        <f t="shared" si="24"/>
        <v>Die.in.hos.prop</v>
      </c>
      <c r="D114" s="11" t="str">
        <f t="shared" si="24"/>
        <v>Average proportion of fatalities out of all hospitalized cases</v>
      </c>
      <c r="E114" s="11">
        <f t="shared" si="24"/>
        <v>2.3E-2</v>
      </c>
      <c r="F114" s="11">
        <f t="shared" si="24"/>
        <v>0.01</v>
      </c>
      <c r="G114" s="11">
        <f t="shared" si="24"/>
        <v>0.12</v>
      </c>
      <c r="H114" s="11">
        <f t="shared" si="24"/>
        <v>0.01</v>
      </c>
      <c r="I114" s="11">
        <f t="shared" si="24"/>
        <v>0.12</v>
      </c>
      <c r="J114" s="11" t="str">
        <f t="shared" si="24"/>
        <v>PERT</v>
      </c>
      <c r="K114" s="11" t="b">
        <f t="shared" si="14"/>
        <v>1</v>
      </c>
      <c r="L114" s="11" t="b">
        <f t="shared" si="15"/>
        <v>1</v>
      </c>
    </row>
    <row r="115" spans="1:12" x14ac:dyDescent="0.25">
      <c r="A115" s="11">
        <f t="shared" si="16"/>
        <v>114</v>
      </c>
      <c r="B115" s="11" t="s">
        <v>968</v>
      </c>
      <c r="C115" s="11" t="str">
        <f t="shared" si="24"/>
        <v>Hosp.prop</v>
      </c>
      <c r="D115" s="11" t="str">
        <f t="shared" si="24"/>
        <v>Proportion of severe cases that get hospitalized provided that the hospital is not at capacity</v>
      </c>
      <c r="E115" s="11">
        <f t="shared" si="24"/>
        <v>0.98</v>
      </c>
      <c r="F115" s="11">
        <f t="shared" si="24"/>
        <v>0.9</v>
      </c>
      <c r="G115" s="11">
        <f t="shared" si="24"/>
        <v>1</v>
      </c>
      <c r="H115" s="11">
        <f t="shared" si="24"/>
        <v>0.9</v>
      </c>
      <c r="I115" s="11">
        <f t="shared" si="24"/>
        <v>1</v>
      </c>
      <c r="J115" s="11" t="str">
        <f t="shared" si="24"/>
        <v>PERT</v>
      </c>
      <c r="K115" s="11" t="b">
        <f t="shared" si="14"/>
        <v>1</v>
      </c>
      <c r="L115" s="11" t="b">
        <f t="shared" si="15"/>
        <v>1</v>
      </c>
    </row>
    <row r="116" spans="1:12" x14ac:dyDescent="0.25">
      <c r="A116" s="11">
        <f t="shared" si="16"/>
        <v>115</v>
      </c>
      <c r="B116" s="11" t="s">
        <v>968</v>
      </c>
      <c r="C116" s="11" t="str">
        <f t="shared" si="24"/>
        <v>tested.multi.rate.access.to.hospital</v>
      </c>
      <c r="D116" s="11" t="str">
        <f t="shared" si="24"/>
        <v xml:space="preserve">multiplicative rate describing how much sooner those who have been tested with severe sympotoms and waiting to be hospitalized are admitted to the hospital compared to those with severe sympotoms but not tested yet. </v>
      </c>
      <c r="E116" s="11">
        <f t="shared" si="24"/>
        <v>10</v>
      </c>
      <c r="F116" s="11">
        <f t="shared" si="24"/>
        <v>5</v>
      </c>
      <c r="G116" s="11">
        <f t="shared" si="24"/>
        <v>20</v>
      </c>
      <c r="H116" s="11">
        <f t="shared" si="24"/>
        <v>5</v>
      </c>
      <c r="I116" s="11">
        <f t="shared" si="24"/>
        <v>20</v>
      </c>
      <c r="J116" s="11" t="str">
        <f t="shared" si="24"/>
        <v>PERT</v>
      </c>
      <c r="K116" s="11" t="b">
        <f t="shared" si="14"/>
        <v>1</v>
      </c>
      <c r="L116" s="11" t="b">
        <f t="shared" si="15"/>
        <v>1</v>
      </c>
    </row>
    <row r="117" spans="1:12" x14ac:dyDescent="0.25">
      <c r="A117" s="11">
        <f t="shared" si="16"/>
        <v>116</v>
      </c>
      <c r="B117" s="11" t="s">
        <v>968</v>
      </c>
      <c r="C117" s="11" t="str">
        <f t="shared" si="24"/>
        <v>A</v>
      </c>
      <c r="D117" s="11" t="str">
        <f t="shared" si="24"/>
        <v>Indicator variable that is either true or false and indicates whether or not the hosptal has beds and services to admit new patients and ius not at capacity</v>
      </c>
      <c r="E117" s="11">
        <f t="shared" si="24"/>
        <v>1</v>
      </c>
      <c r="F117" s="11">
        <f t="shared" si="24"/>
        <v>1</v>
      </c>
      <c r="G117" s="11">
        <f t="shared" si="24"/>
        <v>1</v>
      </c>
      <c r="H117" s="11">
        <f t="shared" si="24"/>
        <v>0</v>
      </c>
      <c r="I117" s="11">
        <f t="shared" si="24"/>
        <v>1</v>
      </c>
      <c r="J117" s="11" t="str">
        <f t="shared" si="24"/>
        <v>Endogenous</v>
      </c>
      <c r="K117" s="11" t="b">
        <f t="shared" si="14"/>
        <v>1</v>
      </c>
      <c r="L117" s="11" t="b">
        <f t="shared" si="15"/>
        <v>1</v>
      </c>
    </row>
    <row r="118" spans="1:12" x14ac:dyDescent="0.25">
      <c r="A118" s="11">
        <f t="shared" si="16"/>
        <v>117</v>
      </c>
      <c r="B118" s="11" t="s">
        <v>968</v>
      </c>
      <c r="C118" s="11" t="str">
        <f t="shared" si="24"/>
        <v>zeta</v>
      </c>
      <c r="D118" s="11" t="str">
        <f t="shared" si="24"/>
        <v>zeta</v>
      </c>
      <c r="E118" s="11">
        <f t="shared" si="24"/>
        <v>2E-3</v>
      </c>
      <c r="F118" s="11">
        <f t="shared" si="24"/>
        <v>1E-3</v>
      </c>
      <c r="G118" s="11">
        <f t="shared" si="24"/>
        <v>4.0000000000000001E-3</v>
      </c>
      <c r="H118" s="11">
        <f t="shared" si="24"/>
        <v>1E-3</v>
      </c>
      <c r="I118" s="11">
        <f t="shared" si="24"/>
        <v>4.0000000000000001E-3</v>
      </c>
      <c r="J118" s="11" t="str">
        <f t="shared" si="24"/>
        <v>PERT</v>
      </c>
      <c r="K118" s="11" t="b">
        <f t="shared" si="14"/>
        <v>1</v>
      </c>
      <c r="L118" s="11" t="b">
        <f t="shared" si="15"/>
        <v>1</v>
      </c>
    </row>
    <row r="119" spans="1:12" x14ac:dyDescent="0.25">
      <c r="A119" s="11">
        <f t="shared" si="16"/>
        <v>118</v>
      </c>
      <c r="B119" s="11" t="s">
        <v>968</v>
      </c>
      <c r="C119" s="11" t="str">
        <f t="shared" si="24"/>
        <v>zetaS</v>
      </c>
      <c r="D119" s="11" t="str">
        <f t="shared" si="24"/>
        <v>zetaS</v>
      </c>
      <c r="E119" s="11">
        <f t="shared" si="24"/>
        <v>0.2</v>
      </c>
      <c r="F119" s="11">
        <f t="shared" si="24"/>
        <v>0.1</v>
      </c>
      <c r="G119" s="11">
        <f t="shared" si="24"/>
        <v>0.4</v>
      </c>
      <c r="H119" s="11">
        <f t="shared" si="24"/>
        <v>0.1</v>
      </c>
      <c r="I119" s="11">
        <f t="shared" si="24"/>
        <v>0.4</v>
      </c>
      <c r="J119" s="11" t="str">
        <f t="shared" si="24"/>
        <v>PERT</v>
      </c>
      <c r="K119" s="11" t="b">
        <f t="shared" si="14"/>
        <v>1</v>
      </c>
      <c r="L119" s="11" t="b">
        <f t="shared" si="15"/>
        <v>1</v>
      </c>
    </row>
    <row r="120" spans="1:12" x14ac:dyDescent="0.25">
      <c r="A120" s="11">
        <f t="shared" si="16"/>
        <v>119</v>
      </c>
      <c r="B120" s="11" t="s">
        <v>968</v>
      </c>
      <c r="C120" s="11" t="str">
        <f t="shared" si="24"/>
        <v>zetaA</v>
      </c>
      <c r="D120" s="11" t="str">
        <f t="shared" si="24"/>
        <v>zetaA</v>
      </c>
      <c r="E120" s="11">
        <f t="shared" si="24"/>
        <v>0.01</v>
      </c>
      <c r="F120" s="11">
        <f t="shared" si="24"/>
        <v>5.0000000000000001E-3</v>
      </c>
      <c r="G120" s="11">
        <f t="shared" si="24"/>
        <v>0.02</v>
      </c>
      <c r="H120" s="11">
        <f t="shared" si="24"/>
        <v>5.0000000000000001E-3</v>
      </c>
      <c r="I120" s="11">
        <f t="shared" si="24"/>
        <v>0.02</v>
      </c>
      <c r="J120" s="11" t="str">
        <f t="shared" si="24"/>
        <v>PERT</v>
      </c>
      <c r="K120" s="11" t="b">
        <f t="shared" si="14"/>
        <v>1</v>
      </c>
      <c r="L120" s="11" t="b">
        <f t="shared" si="15"/>
        <v>1</v>
      </c>
    </row>
    <row r="121" spans="1:12" x14ac:dyDescent="0.25">
      <c r="A121" s="11">
        <f t="shared" si="16"/>
        <v>120</v>
      </c>
      <c r="B121" s="11" t="s">
        <v>968</v>
      </c>
      <c r="C121" s="11" t="str">
        <f t="shared" si="24"/>
        <v>seas</v>
      </c>
      <c r="D121" s="11" t="str">
        <f t="shared" si="24"/>
        <v>seas</v>
      </c>
      <c r="E121" s="11">
        <f t="shared" si="24"/>
        <v>0</v>
      </c>
      <c r="F121" s="11">
        <f t="shared" si="24"/>
        <v>0</v>
      </c>
      <c r="G121" s="11">
        <f t="shared" si="24"/>
        <v>0</v>
      </c>
      <c r="H121" s="11">
        <f t="shared" si="24"/>
        <v>0</v>
      </c>
      <c r="I121" s="11">
        <f t="shared" si="24"/>
        <v>1</v>
      </c>
      <c r="J121" s="11" t="str">
        <f t="shared" si="24"/>
        <v>Logical</v>
      </c>
      <c r="K121" s="11" t="b">
        <f t="shared" si="14"/>
        <v>1</v>
      </c>
      <c r="L121" s="11" t="b">
        <f t="shared" si="15"/>
        <v>1</v>
      </c>
    </row>
    <row r="122" spans="1:12" x14ac:dyDescent="0.25">
      <c r="A122" s="11">
        <f t="shared" si="16"/>
        <v>121</v>
      </c>
      <c r="B122" s="11" t="s">
        <v>968</v>
      </c>
      <c r="C122" s="11" t="str">
        <f t="shared" si="24"/>
        <v>proportion.testing.symp</v>
      </c>
      <c r="D122" s="11" t="str">
        <f t="shared" si="24"/>
        <v>Proportion of Infected who get tested and are symptomatic</v>
      </c>
      <c r="E122" s="11">
        <f t="shared" si="24"/>
        <v>0.95</v>
      </c>
      <c r="F122" s="11">
        <f t="shared" si="24"/>
        <v>0.9</v>
      </c>
      <c r="G122" s="11">
        <f t="shared" si="24"/>
        <v>0.99</v>
      </c>
      <c r="H122" s="11">
        <f t="shared" si="24"/>
        <v>0.9</v>
      </c>
      <c r="I122" s="11">
        <f t="shared" si="24"/>
        <v>0.99</v>
      </c>
      <c r="J122" s="11" t="str">
        <f t="shared" si="24"/>
        <v>PERT</v>
      </c>
      <c r="K122" s="11" t="b">
        <f t="shared" si="14"/>
        <v>1</v>
      </c>
      <c r="L122" s="11" t="b">
        <f t="shared" si="15"/>
        <v>1</v>
      </c>
    </row>
    <row r="123" spans="1:12" x14ac:dyDescent="0.25">
      <c r="A123" s="11">
        <f t="shared" si="16"/>
        <v>122</v>
      </c>
      <c r="B123" s="11" t="s">
        <v>968</v>
      </c>
      <c r="C123" s="11" t="str">
        <f t="shared" si="24"/>
        <v>MaxBedsCapacity</v>
      </c>
      <c r="D123" s="11" t="str">
        <f t="shared" si="24"/>
        <v>MaxBedsCapacity</v>
      </c>
      <c r="E123" s="11" t="e">
        <f t="shared" si="24"/>
        <v>#REF!</v>
      </c>
      <c r="F123" s="11" t="e">
        <f t="shared" si="24"/>
        <v>#REF!</v>
      </c>
      <c r="G123" s="11" t="e">
        <f t="shared" si="24"/>
        <v>#REF!</v>
      </c>
      <c r="H123" s="11" t="e">
        <f t="shared" si="24"/>
        <v>#REF!</v>
      </c>
      <c r="I123" s="11" t="e">
        <f t="shared" si="24"/>
        <v>#REF!</v>
      </c>
      <c r="J123" s="11" t="str">
        <f t="shared" si="24"/>
        <v>Uni</v>
      </c>
      <c r="K123" s="11" t="e">
        <f t="shared" si="14"/>
        <v>#REF!</v>
      </c>
      <c r="L123" s="11" t="e">
        <f t="shared" si="15"/>
        <v>#REF!</v>
      </c>
    </row>
    <row r="124" spans="1:12" x14ac:dyDescent="0.25">
      <c r="A124" s="11">
        <f t="shared" si="16"/>
        <v>123</v>
      </c>
      <c r="B124" s="11" t="s">
        <v>968</v>
      </c>
      <c r="C124" s="11" t="str">
        <f t="shared" si="24"/>
        <v>MaximumPossibleTestingRate</v>
      </c>
      <c r="D124" s="11" t="str">
        <f t="shared" si="24"/>
        <v>MaximumPossibleTestingRate</v>
      </c>
      <c r="E124" s="11">
        <f t="shared" si="24"/>
        <v>5.0000000000000001E-3</v>
      </c>
      <c r="F124" s="11">
        <f t="shared" si="24"/>
        <v>5.0000000000000001E-3</v>
      </c>
      <c r="G124" s="11">
        <f t="shared" si="24"/>
        <v>5.0000000000000001E-3</v>
      </c>
      <c r="H124" s="11">
        <f t="shared" si="24"/>
        <v>5.0000000000000001E-3</v>
      </c>
      <c r="I124" s="11">
        <f t="shared" si="24"/>
        <v>5.0000000000000001E-3</v>
      </c>
      <c r="J124" s="11" t="str">
        <f t="shared" si="24"/>
        <v>Uni</v>
      </c>
      <c r="K124" s="11" t="b">
        <f t="shared" si="14"/>
        <v>1</v>
      </c>
      <c r="L124" s="11" t="b">
        <f t="shared" si="15"/>
        <v>1</v>
      </c>
    </row>
    <row r="125" spans="1:12" x14ac:dyDescent="0.25">
      <c r="A125" s="11">
        <f t="shared" si="16"/>
        <v>124</v>
      </c>
      <c r="B125" s="11" t="s">
        <v>968</v>
      </c>
      <c r="C125" s="11" t="str">
        <f t="shared" si="24"/>
        <v>testing.growth.rate</v>
      </c>
      <c r="D125" s="11" t="str">
        <f t="shared" si="24"/>
        <v>testing_growth_rate</v>
      </c>
      <c r="E125" s="11">
        <f t="shared" si="24"/>
        <v>0.05</v>
      </c>
      <c r="F125" s="11">
        <f t="shared" si="24"/>
        <v>0.05</v>
      </c>
      <c r="G125" s="11">
        <f t="shared" si="24"/>
        <v>0.05</v>
      </c>
      <c r="H125" s="11">
        <f t="shared" si="24"/>
        <v>0.05</v>
      </c>
      <c r="I125" s="11">
        <f t="shared" si="24"/>
        <v>0.05</v>
      </c>
      <c r="J125" s="11" t="str">
        <f t="shared" si="24"/>
        <v>Uni</v>
      </c>
      <c r="K125" s="11" t="b">
        <f t="shared" si="14"/>
        <v>1</v>
      </c>
      <c r="L125" s="11" t="b">
        <f t="shared" si="15"/>
        <v>1</v>
      </c>
    </row>
    <row r="126" spans="1:12" x14ac:dyDescent="0.25">
      <c r="A126" s="11">
        <f t="shared" si="16"/>
        <v>125</v>
      </c>
      <c r="B126" s="11" t="s">
        <v>968</v>
      </c>
      <c r="C126" s="11" t="str">
        <f t="shared" si="24"/>
        <v>hosp.cap.growth.rate</v>
      </c>
      <c r="D126" s="11" t="str">
        <f t="shared" si="24"/>
        <v>hosp_cap_growth_rate</v>
      </c>
      <c r="E126" s="11" t="e">
        <f t="shared" si="24"/>
        <v>#REF!</v>
      </c>
      <c r="F126" s="11" t="e">
        <f t="shared" si="24"/>
        <v>#REF!</v>
      </c>
      <c r="G126" s="11" t="e">
        <f t="shared" si="24"/>
        <v>#REF!</v>
      </c>
      <c r="H126" s="11" t="e">
        <f t="shared" si="24"/>
        <v>#REF!</v>
      </c>
      <c r="I126" s="11" t="e">
        <f t="shared" si="24"/>
        <v>#REF!</v>
      </c>
      <c r="J126" s="11" t="str">
        <f t="shared" si="24"/>
        <v>Uni</v>
      </c>
      <c r="K126" s="11" t="e">
        <f t="shared" si="14"/>
        <v>#REF!</v>
      </c>
      <c r="L126" s="11" t="e">
        <f t="shared" si="15"/>
        <v>#REF!</v>
      </c>
    </row>
    <row r="127" spans="1:12" x14ac:dyDescent="0.25">
      <c r="A127" s="11">
        <f t="shared" si="16"/>
        <v>126</v>
      </c>
      <c r="B127" s="11" t="s">
        <v>968</v>
      </c>
      <c r="C127" s="11" t="s">
        <v>969</v>
      </c>
      <c r="D127" s="11" t="s">
        <v>969</v>
      </c>
      <c r="E127" s="11" t="e">
        <f>E128/90</f>
        <v>#REF!</v>
      </c>
      <c r="F127" s="11" t="e">
        <f>E127</f>
        <v>#REF!</v>
      </c>
      <c r="G127" s="11" t="e">
        <f t="shared" ref="G127:I128" si="25">F127</f>
        <v>#REF!</v>
      </c>
      <c r="H127" s="11" t="e">
        <f t="shared" si="25"/>
        <v>#REF!</v>
      </c>
      <c r="I127" s="11" t="e">
        <f t="shared" si="25"/>
        <v>#REF!</v>
      </c>
      <c r="J127" s="11" t="s">
        <v>891</v>
      </c>
      <c r="K127" s="11" t="e">
        <f t="shared" si="14"/>
        <v>#REF!</v>
      </c>
      <c r="L127" s="11" t="e">
        <f t="shared" si="15"/>
        <v>#REF!</v>
      </c>
    </row>
    <row r="128" spans="1:12" x14ac:dyDescent="0.25">
      <c r="A128" s="11">
        <f t="shared" si="16"/>
        <v>127</v>
      </c>
      <c r="B128" s="11" t="s">
        <v>968</v>
      </c>
      <c r="C128" s="11" t="s">
        <v>970</v>
      </c>
      <c r="D128" s="11" t="s">
        <v>970</v>
      </c>
      <c r="E128" s="11" t="e">
        <f>MAX(location!#REF!)*2</f>
        <v>#REF!</v>
      </c>
      <c r="F128" s="11" t="e">
        <f>E128</f>
        <v>#REF!</v>
      </c>
      <c r="G128" s="11" t="e">
        <f t="shared" si="25"/>
        <v>#REF!</v>
      </c>
      <c r="H128" s="11" t="e">
        <f t="shared" si="25"/>
        <v>#REF!</v>
      </c>
      <c r="I128" s="11" t="e">
        <f t="shared" si="25"/>
        <v>#REF!</v>
      </c>
      <c r="J128" s="11" t="s">
        <v>891</v>
      </c>
      <c r="K128" s="11" t="e">
        <f t="shared" si="14"/>
        <v>#REF!</v>
      </c>
      <c r="L128" s="11" t="e">
        <f t="shared" si="15"/>
        <v>#REF!</v>
      </c>
    </row>
    <row r="129" spans="1:12" ht="15.75" x14ac:dyDescent="0.25">
      <c r="A129" s="11">
        <f t="shared" si="16"/>
        <v>128</v>
      </c>
      <c r="B129" s="11" t="s">
        <v>968</v>
      </c>
      <c r="C129" s="43" t="s">
        <v>974</v>
      </c>
      <c r="D129" s="43" t="s">
        <v>974</v>
      </c>
      <c r="E129" s="11">
        <v>7.6</v>
      </c>
      <c r="F129" s="11">
        <v>6</v>
      </c>
      <c r="G129" s="11">
        <v>11</v>
      </c>
      <c r="H129" s="11">
        <f>F129</f>
        <v>6</v>
      </c>
      <c r="I129" s="11">
        <f>G129</f>
        <v>11</v>
      </c>
      <c r="J129" s="11" t="s">
        <v>890</v>
      </c>
      <c r="K129" s="11" t="b">
        <f t="shared" si="14"/>
        <v>1</v>
      </c>
      <c r="L129" s="11" t="b">
        <f t="shared" si="15"/>
        <v>1</v>
      </c>
    </row>
    <row r="130" spans="1:12" x14ac:dyDescent="0.25">
      <c r="A130" s="11">
        <f t="shared" si="16"/>
        <v>129</v>
      </c>
      <c r="B130" s="11" t="s">
        <v>968</v>
      </c>
      <c r="C130" s="11" t="s">
        <v>975</v>
      </c>
      <c r="D130" s="11" t="s">
        <v>975</v>
      </c>
      <c r="E130" s="11">
        <v>1</v>
      </c>
      <c r="F130" s="11">
        <v>0.9</v>
      </c>
      <c r="G130" s="11">
        <v>1</v>
      </c>
      <c r="H130" s="11">
        <f>F130</f>
        <v>0.9</v>
      </c>
      <c r="I130" s="11">
        <f>G130</f>
        <v>1</v>
      </c>
      <c r="J130" s="11" t="s">
        <v>891</v>
      </c>
      <c r="K130" s="11" t="b">
        <f t="shared" ref="K130:K160" si="26">F130&lt;=E130</f>
        <v>1</v>
      </c>
      <c r="L130" s="11" t="b">
        <f t="shared" ref="L130:L160" si="27">G130&gt;=E130</f>
        <v>1</v>
      </c>
    </row>
    <row r="131" spans="1:12" x14ac:dyDescent="0.25">
      <c r="A131" s="11">
        <f t="shared" si="16"/>
        <v>130</v>
      </c>
      <c r="B131" s="11" t="s">
        <v>968</v>
      </c>
      <c r="C131" s="11" t="s">
        <v>976</v>
      </c>
      <c r="D131" s="11" t="s">
        <v>976</v>
      </c>
      <c r="E131" s="11">
        <v>1</v>
      </c>
      <c r="F131" s="11">
        <v>1</v>
      </c>
      <c r="G131" s="11">
        <v>1</v>
      </c>
      <c r="H131" s="11">
        <v>1</v>
      </c>
      <c r="I131" s="11">
        <v>1</v>
      </c>
      <c r="J131" s="11" t="s">
        <v>892</v>
      </c>
      <c r="K131" s="11" t="b">
        <f t="shared" si="26"/>
        <v>1</v>
      </c>
      <c r="L131" s="11" t="b">
        <f t="shared" si="27"/>
        <v>1</v>
      </c>
    </row>
    <row r="132" spans="1:12" x14ac:dyDescent="0.25">
      <c r="A132" s="11">
        <f t="shared" si="16"/>
        <v>131</v>
      </c>
      <c r="B132" s="11" t="s">
        <v>968</v>
      </c>
      <c r="C132" s="11" t="s">
        <v>980</v>
      </c>
      <c r="D132" s="11" t="s">
        <v>979</v>
      </c>
      <c r="E132" s="11">
        <v>1</v>
      </c>
      <c r="F132" s="11">
        <v>0.5</v>
      </c>
      <c r="G132" s="11">
        <v>1.5</v>
      </c>
      <c r="H132" s="11">
        <f>F132</f>
        <v>0.5</v>
      </c>
      <c r="I132" s="11">
        <f>G132</f>
        <v>1.5</v>
      </c>
      <c r="J132" s="11" t="s">
        <v>891</v>
      </c>
      <c r="K132" s="11" t="b">
        <f t="shared" si="26"/>
        <v>1</v>
      </c>
      <c r="L132" s="11" t="b">
        <f t="shared" si="27"/>
        <v>1</v>
      </c>
    </row>
    <row r="133" spans="1:12" ht="45" x14ac:dyDescent="0.25">
      <c r="A133" s="11">
        <v>132</v>
      </c>
      <c r="B133" s="11" t="s">
        <v>982</v>
      </c>
      <c r="C133" s="11" t="s">
        <v>866</v>
      </c>
      <c r="D133" s="44" t="s">
        <v>875</v>
      </c>
      <c r="E133" s="11">
        <v>0.8</v>
      </c>
      <c r="F133" s="11">
        <v>0.5</v>
      </c>
      <c r="G133" s="11">
        <v>1.6</v>
      </c>
      <c r="H133" s="11">
        <v>0.5</v>
      </c>
      <c r="I133" s="11">
        <v>1.6</v>
      </c>
      <c r="J133" s="11" t="s">
        <v>890</v>
      </c>
      <c r="K133" s="11" t="b">
        <f t="shared" si="26"/>
        <v>1</v>
      </c>
      <c r="L133" s="11" t="b">
        <f t="shared" si="27"/>
        <v>1</v>
      </c>
    </row>
    <row r="134" spans="1:12" ht="45" x14ac:dyDescent="0.25">
      <c r="A134" s="11">
        <v>133</v>
      </c>
      <c r="B134" s="11" t="s">
        <v>982</v>
      </c>
      <c r="C134" s="11" t="s">
        <v>867</v>
      </c>
      <c r="D134" s="44" t="s">
        <v>875</v>
      </c>
      <c r="E134" s="11">
        <v>0.6</v>
      </c>
      <c r="F134" s="11">
        <v>0.4</v>
      </c>
      <c r="G134" s="11">
        <v>1.2</v>
      </c>
      <c r="H134" s="11">
        <v>0.4</v>
      </c>
      <c r="I134" s="11">
        <v>1.2</v>
      </c>
      <c r="J134" s="11" t="s">
        <v>890</v>
      </c>
      <c r="K134" s="11" t="b">
        <f t="shared" si="26"/>
        <v>1</v>
      </c>
      <c r="L134" s="11" t="b">
        <f t="shared" si="27"/>
        <v>1</v>
      </c>
    </row>
    <row r="135" spans="1:12" ht="45" x14ac:dyDescent="0.25">
      <c r="A135" s="11">
        <v>134</v>
      </c>
      <c r="B135" s="11" t="s">
        <v>982</v>
      </c>
      <c r="C135" s="11" t="s">
        <v>632</v>
      </c>
      <c r="D135" s="44" t="s">
        <v>875</v>
      </c>
      <c r="E135" s="11">
        <v>0.2</v>
      </c>
      <c r="F135" s="11">
        <v>0.1</v>
      </c>
      <c r="G135" s="11">
        <v>0.8</v>
      </c>
      <c r="H135" s="11">
        <v>0.1</v>
      </c>
      <c r="I135" s="11">
        <v>0.8</v>
      </c>
      <c r="J135" s="11" t="s">
        <v>890</v>
      </c>
      <c r="K135" s="11" t="b">
        <f t="shared" si="26"/>
        <v>1</v>
      </c>
      <c r="L135" s="11" t="b">
        <f t="shared" si="27"/>
        <v>1</v>
      </c>
    </row>
    <row r="136" spans="1:12" ht="45" x14ac:dyDescent="0.25">
      <c r="A136" s="11">
        <v>135</v>
      </c>
      <c r="B136" s="11" t="s">
        <v>982</v>
      </c>
      <c r="C136" s="11" t="s">
        <v>868</v>
      </c>
      <c r="D136" s="44" t="s">
        <v>875</v>
      </c>
      <c r="E136" s="11">
        <v>0.5</v>
      </c>
      <c r="F136" s="11">
        <v>0.2</v>
      </c>
      <c r="G136" s="11">
        <v>1</v>
      </c>
      <c r="H136" s="11">
        <v>0.2</v>
      </c>
      <c r="I136" s="11">
        <v>1</v>
      </c>
      <c r="J136" s="11" t="s">
        <v>890</v>
      </c>
      <c r="K136" s="11" t="b">
        <f t="shared" si="26"/>
        <v>1</v>
      </c>
      <c r="L136" s="11" t="b">
        <f t="shared" si="27"/>
        <v>1</v>
      </c>
    </row>
    <row r="137" spans="1:12" ht="45" x14ac:dyDescent="0.25">
      <c r="A137" s="11">
        <v>136</v>
      </c>
      <c r="B137" s="11" t="s">
        <v>982</v>
      </c>
      <c r="C137" s="11" t="s">
        <v>869</v>
      </c>
      <c r="D137" s="44" t="s">
        <v>875</v>
      </c>
      <c r="E137" s="11">
        <v>0.25</v>
      </c>
      <c r="F137" s="11">
        <v>0.2</v>
      </c>
      <c r="G137" s="11">
        <v>1</v>
      </c>
      <c r="H137" s="11">
        <v>0.2</v>
      </c>
      <c r="I137" s="11">
        <v>1</v>
      </c>
      <c r="J137" s="11" t="s">
        <v>890</v>
      </c>
      <c r="K137" s="11" t="b">
        <f t="shared" si="26"/>
        <v>1</v>
      </c>
      <c r="L137" s="11" t="b">
        <f t="shared" si="27"/>
        <v>1</v>
      </c>
    </row>
    <row r="138" spans="1:12" ht="45" x14ac:dyDescent="0.25">
      <c r="A138" s="11">
        <v>137</v>
      </c>
      <c r="B138" s="11" t="s">
        <v>982</v>
      </c>
      <c r="C138" s="11" t="s">
        <v>634</v>
      </c>
      <c r="D138" s="44" t="s">
        <v>875</v>
      </c>
      <c r="E138" s="11">
        <v>0.7</v>
      </c>
      <c r="F138" s="11">
        <v>0.4</v>
      </c>
      <c r="G138" s="11">
        <v>1.4</v>
      </c>
      <c r="H138" s="11">
        <v>0.7</v>
      </c>
      <c r="I138" s="11">
        <v>1.4</v>
      </c>
      <c r="J138" s="11" t="s">
        <v>891</v>
      </c>
      <c r="K138" s="11" t="b">
        <f t="shared" si="26"/>
        <v>1</v>
      </c>
      <c r="L138" s="11" t="b">
        <f t="shared" si="27"/>
        <v>1</v>
      </c>
    </row>
    <row r="139" spans="1:12" ht="75" x14ac:dyDescent="0.25">
      <c r="A139" s="11">
        <v>138</v>
      </c>
      <c r="B139" s="11" t="s">
        <v>982</v>
      </c>
      <c r="C139" s="11" t="s">
        <v>635</v>
      </c>
      <c r="D139" s="44" t="s">
        <v>877</v>
      </c>
      <c r="E139" s="11">
        <v>5</v>
      </c>
      <c r="F139" s="11">
        <v>4</v>
      </c>
      <c r="G139" s="11">
        <v>10</v>
      </c>
      <c r="H139" s="11">
        <v>4</v>
      </c>
      <c r="I139" s="11">
        <v>14</v>
      </c>
      <c r="J139" s="11" t="s">
        <v>890</v>
      </c>
      <c r="K139" s="11" t="b">
        <f t="shared" si="26"/>
        <v>1</v>
      </c>
      <c r="L139" s="11" t="b">
        <f t="shared" si="27"/>
        <v>1</v>
      </c>
    </row>
    <row r="140" spans="1:12" ht="45" x14ac:dyDescent="0.25">
      <c r="A140" s="11">
        <v>139</v>
      </c>
      <c r="B140" s="11" t="s">
        <v>982</v>
      </c>
      <c r="C140" s="11" t="s">
        <v>870</v>
      </c>
      <c r="D140" s="44" t="s">
        <v>878</v>
      </c>
      <c r="E140" s="11">
        <v>6</v>
      </c>
      <c r="F140" s="11">
        <v>4</v>
      </c>
      <c r="G140" s="11">
        <v>10</v>
      </c>
      <c r="H140" s="11">
        <v>2</v>
      </c>
      <c r="I140" s="11">
        <v>7</v>
      </c>
      <c r="J140" s="11" t="s">
        <v>890</v>
      </c>
      <c r="K140" s="11" t="b">
        <f t="shared" si="26"/>
        <v>1</v>
      </c>
      <c r="L140" s="11" t="b">
        <f t="shared" si="27"/>
        <v>1</v>
      </c>
    </row>
    <row r="141" spans="1:12" ht="105" x14ac:dyDescent="0.25">
      <c r="A141" s="11">
        <v>140</v>
      </c>
      <c r="B141" s="11" t="s">
        <v>982</v>
      </c>
      <c r="C141" s="11" t="s">
        <v>638</v>
      </c>
      <c r="D141" s="44" t="s">
        <v>879</v>
      </c>
      <c r="E141" s="11">
        <v>2.5</v>
      </c>
      <c r="F141" s="11">
        <v>1.5</v>
      </c>
      <c r="G141" s="11">
        <v>3.5</v>
      </c>
      <c r="H141" s="11">
        <v>1.5</v>
      </c>
      <c r="I141" s="11">
        <v>3.5</v>
      </c>
      <c r="J141" s="11" t="s">
        <v>891</v>
      </c>
      <c r="K141" s="11" t="b">
        <f t="shared" si="26"/>
        <v>1</v>
      </c>
      <c r="L141" s="11" t="b">
        <f t="shared" si="27"/>
        <v>1</v>
      </c>
    </row>
    <row r="142" spans="1:12" ht="45" x14ac:dyDescent="0.25">
      <c r="A142" s="11">
        <v>141</v>
      </c>
      <c r="B142" s="11" t="s">
        <v>982</v>
      </c>
      <c r="C142" s="11" t="s">
        <v>639</v>
      </c>
      <c r="D142" s="44" t="s">
        <v>880</v>
      </c>
      <c r="E142" s="11">
        <v>8</v>
      </c>
      <c r="F142" s="11">
        <v>3</v>
      </c>
      <c r="G142" s="11">
        <v>16</v>
      </c>
      <c r="H142" s="11">
        <v>10</v>
      </c>
      <c r="I142" s="11">
        <v>21</v>
      </c>
      <c r="J142" s="11" t="s">
        <v>890</v>
      </c>
      <c r="K142" s="11" t="b">
        <f t="shared" si="26"/>
        <v>1</v>
      </c>
      <c r="L142" s="11" t="b">
        <f t="shared" si="27"/>
        <v>1</v>
      </c>
    </row>
    <row r="143" spans="1:12" ht="45" x14ac:dyDescent="0.25">
      <c r="A143" s="11">
        <v>142</v>
      </c>
      <c r="B143" s="11" t="s">
        <v>982</v>
      </c>
      <c r="C143" s="11" t="s">
        <v>983</v>
      </c>
      <c r="D143" s="44" t="s">
        <v>984</v>
      </c>
      <c r="E143" s="11">
        <v>7</v>
      </c>
      <c r="F143" s="11">
        <v>3</v>
      </c>
      <c r="G143" s="11">
        <v>10</v>
      </c>
      <c r="H143" s="11">
        <v>3</v>
      </c>
      <c r="I143" s="11">
        <v>10</v>
      </c>
      <c r="J143" s="11" t="s">
        <v>890</v>
      </c>
      <c r="K143" s="11" t="b">
        <f t="shared" si="26"/>
        <v>1</v>
      </c>
      <c r="L143" s="11" t="b">
        <f t="shared" si="27"/>
        <v>1</v>
      </c>
    </row>
    <row r="144" spans="1:12" ht="60" x14ac:dyDescent="0.25">
      <c r="A144" s="11">
        <v>143</v>
      </c>
      <c r="B144" s="11" t="s">
        <v>982</v>
      </c>
      <c r="C144" s="11" t="s">
        <v>985</v>
      </c>
      <c r="D144" s="44" t="s">
        <v>986</v>
      </c>
      <c r="E144" s="11">
        <v>2.56</v>
      </c>
      <c r="F144" s="11">
        <v>2.56</v>
      </c>
      <c r="G144" s="11">
        <v>2.56</v>
      </c>
      <c r="H144" s="11">
        <v>2.56</v>
      </c>
      <c r="I144" s="11">
        <v>2.56</v>
      </c>
      <c r="J144" s="11" t="s">
        <v>891</v>
      </c>
      <c r="K144" s="11" t="b">
        <f t="shared" si="26"/>
        <v>1</v>
      </c>
      <c r="L144" s="11" t="b">
        <f t="shared" si="27"/>
        <v>1</v>
      </c>
    </row>
    <row r="145" spans="1:12" ht="60" x14ac:dyDescent="0.25">
      <c r="A145" s="11">
        <v>144</v>
      </c>
      <c r="B145" s="11" t="s">
        <v>982</v>
      </c>
      <c r="C145" s="11" t="s">
        <v>871</v>
      </c>
      <c r="D145" s="44" t="s">
        <v>881</v>
      </c>
      <c r="E145" s="11">
        <v>0.6</v>
      </c>
      <c r="F145" s="11">
        <v>0.5</v>
      </c>
      <c r="G145" s="11">
        <v>0.8</v>
      </c>
      <c r="H145" s="11">
        <v>0.5</v>
      </c>
      <c r="I145" s="11">
        <v>0.8</v>
      </c>
      <c r="J145" s="11" t="s">
        <v>890</v>
      </c>
      <c r="K145" s="11" t="b">
        <f t="shared" si="26"/>
        <v>1</v>
      </c>
      <c r="L145" s="11" t="b">
        <f t="shared" si="27"/>
        <v>1</v>
      </c>
    </row>
    <row r="146" spans="1:12" ht="75" x14ac:dyDescent="0.25">
      <c r="A146" s="11">
        <v>145</v>
      </c>
      <c r="B146" s="11" t="s">
        <v>982</v>
      </c>
      <c r="C146" s="11" t="s">
        <v>839</v>
      </c>
      <c r="D146" s="44" t="s">
        <v>882</v>
      </c>
      <c r="E146" s="11">
        <v>0.35</v>
      </c>
      <c r="F146" s="11">
        <v>0.2</v>
      </c>
      <c r="G146" s="11">
        <v>0.5</v>
      </c>
      <c r="H146" s="11">
        <v>0.2</v>
      </c>
      <c r="I146" s="11">
        <v>0.5</v>
      </c>
      <c r="J146" s="11" t="s">
        <v>890</v>
      </c>
      <c r="K146" s="11" t="b">
        <f t="shared" si="26"/>
        <v>1</v>
      </c>
      <c r="L146" s="11" t="b">
        <f t="shared" si="27"/>
        <v>1</v>
      </c>
    </row>
    <row r="147" spans="1:12" ht="45" x14ac:dyDescent="0.25">
      <c r="A147" s="11">
        <v>146</v>
      </c>
      <c r="B147" s="11" t="s">
        <v>982</v>
      </c>
      <c r="C147" s="11" t="s">
        <v>872</v>
      </c>
      <c r="D147" s="44" t="s">
        <v>883</v>
      </c>
      <c r="E147" s="11">
        <v>0.2</v>
      </c>
      <c r="F147" s="11">
        <v>0.15</v>
      </c>
      <c r="G147" s="11">
        <v>0.25</v>
      </c>
      <c r="H147" s="11">
        <v>0.15</v>
      </c>
      <c r="I147" s="11">
        <v>0.25</v>
      </c>
      <c r="J147" s="11" t="s">
        <v>891</v>
      </c>
      <c r="K147" s="11" t="b">
        <f t="shared" si="26"/>
        <v>1</v>
      </c>
      <c r="L147" s="11" t="b">
        <f t="shared" si="27"/>
        <v>1</v>
      </c>
    </row>
    <row r="148" spans="1:12" ht="45" x14ac:dyDescent="0.25">
      <c r="A148" s="11">
        <v>147</v>
      </c>
      <c r="B148" s="11" t="s">
        <v>982</v>
      </c>
      <c r="C148" s="11" t="s">
        <v>873</v>
      </c>
      <c r="D148" s="44" t="s">
        <v>884</v>
      </c>
      <c r="E148" s="11">
        <v>0.25</v>
      </c>
      <c r="F148" s="11">
        <v>0.2</v>
      </c>
      <c r="G148" s="11">
        <v>0.3</v>
      </c>
      <c r="H148" s="11">
        <v>0.2</v>
      </c>
      <c r="I148" s="11">
        <v>0.3</v>
      </c>
      <c r="J148" s="11" t="s">
        <v>891</v>
      </c>
      <c r="K148" s="11" t="b">
        <f t="shared" si="26"/>
        <v>1</v>
      </c>
      <c r="L148" s="11" t="b">
        <f t="shared" si="27"/>
        <v>1</v>
      </c>
    </row>
    <row r="149" spans="1:12" ht="45" x14ac:dyDescent="0.25">
      <c r="A149" s="11">
        <v>148</v>
      </c>
      <c r="B149" s="11" t="s">
        <v>982</v>
      </c>
      <c r="C149" s="11" t="s">
        <v>897</v>
      </c>
      <c r="D149" s="44" t="s">
        <v>885</v>
      </c>
      <c r="E149" s="11">
        <v>0.12</v>
      </c>
      <c r="F149" s="11">
        <v>0.03</v>
      </c>
      <c r="G149" s="11">
        <v>0.24</v>
      </c>
      <c r="H149" s="11">
        <v>0.05</v>
      </c>
      <c r="I149" s="11">
        <v>0.24</v>
      </c>
      <c r="J149" s="11" t="s">
        <v>890</v>
      </c>
      <c r="K149" s="11" t="b">
        <f t="shared" si="26"/>
        <v>1</v>
      </c>
      <c r="L149" s="11" t="b">
        <f t="shared" si="27"/>
        <v>1</v>
      </c>
    </row>
    <row r="150" spans="1:12" ht="45" x14ac:dyDescent="0.25">
      <c r="A150" s="11">
        <v>149</v>
      </c>
      <c r="B150" s="11" t="s">
        <v>982</v>
      </c>
      <c r="C150" s="11" t="s">
        <v>896</v>
      </c>
      <c r="D150" s="44" t="s">
        <v>886</v>
      </c>
      <c r="E150" s="11">
        <v>0.93</v>
      </c>
      <c r="F150" s="11">
        <v>0.8</v>
      </c>
      <c r="G150" s="11">
        <v>1</v>
      </c>
      <c r="H150" s="11">
        <v>0.9</v>
      </c>
      <c r="I150" s="11">
        <v>1</v>
      </c>
      <c r="J150" s="11" t="s">
        <v>890</v>
      </c>
      <c r="K150" s="11" t="b">
        <f t="shared" si="26"/>
        <v>1</v>
      </c>
      <c r="L150" s="11" t="b">
        <f t="shared" si="27"/>
        <v>1</v>
      </c>
    </row>
    <row r="151" spans="1:12" ht="120" x14ac:dyDescent="0.25">
      <c r="A151" s="11">
        <v>150</v>
      </c>
      <c r="B151" s="11" t="s">
        <v>982</v>
      </c>
      <c r="C151" s="11" t="s">
        <v>874</v>
      </c>
      <c r="D151" s="44" t="s">
        <v>887</v>
      </c>
      <c r="E151" s="11">
        <v>5</v>
      </c>
      <c r="F151" s="11">
        <v>1</v>
      </c>
      <c r="G151" s="11">
        <v>20</v>
      </c>
      <c r="H151" s="11">
        <v>1</v>
      </c>
      <c r="I151" s="11">
        <v>20</v>
      </c>
      <c r="J151" s="11" t="s">
        <v>890</v>
      </c>
      <c r="K151" s="11" t="b">
        <f t="shared" si="26"/>
        <v>1</v>
      </c>
      <c r="L151" s="11" t="b">
        <f t="shared" si="27"/>
        <v>1</v>
      </c>
    </row>
    <row r="152" spans="1:12" ht="90" x14ac:dyDescent="0.25">
      <c r="A152" s="11">
        <v>151</v>
      </c>
      <c r="B152" s="11" t="s">
        <v>982</v>
      </c>
      <c r="C152" s="11" t="s">
        <v>737</v>
      </c>
      <c r="D152" s="44" t="s">
        <v>1002</v>
      </c>
      <c r="E152" s="11">
        <v>1</v>
      </c>
      <c r="F152" s="11">
        <v>1</v>
      </c>
      <c r="G152" s="11">
        <v>1</v>
      </c>
      <c r="H152" s="11">
        <v>0</v>
      </c>
      <c r="I152" s="11">
        <v>1</v>
      </c>
      <c r="J152" s="11" t="s">
        <v>892</v>
      </c>
      <c r="K152" s="11" t="b">
        <f t="shared" si="26"/>
        <v>1</v>
      </c>
      <c r="L152" s="11" t="b">
        <f t="shared" si="27"/>
        <v>1</v>
      </c>
    </row>
    <row r="153" spans="1:12" x14ac:dyDescent="0.25">
      <c r="A153" s="11">
        <v>152</v>
      </c>
      <c r="B153" s="11" t="s">
        <v>982</v>
      </c>
      <c r="C153" s="11" t="s">
        <v>644</v>
      </c>
      <c r="D153" s="44" t="s">
        <v>644</v>
      </c>
      <c r="E153" s="11">
        <v>2E-3</v>
      </c>
      <c r="F153" s="11">
        <v>1E-3</v>
      </c>
      <c r="G153" s="11">
        <v>4.0000000000000001E-3</v>
      </c>
      <c r="H153" s="11">
        <v>1E-3</v>
      </c>
      <c r="I153" s="11">
        <v>4.0000000000000001E-3</v>
      </c>
      <c r="J153" s="11" t="s">
        <v>890</v>
      </c>
      <c r="K153" s="11" t="b">
        <f t="shared" si="26"/>
        <v>1</v>
      </c>
      <c r="L153" s="11" t="b">
        <f t="shared" si="27"/>
        <v>1</v>
      </c>
    </row>
    <row r="154" spans="1:12" x14ac:dyDescent="0.25">
      <c r="A154" s="11">
        <v>153</v>
      </c>
      <c r="B154" s="11" t="s">
        <v>982</v>
      </c>
      <c r="C154" s="11" t="s">
        <v>954</v>
      </c>
      <c r="D154" s="44" t="s">
        <v>954</v>
      </c>
      <c r="E154" s="11">
        <v>0.2</v>
      </c>
      <c r="F154" s="11">
        <v>0.1</v>
      </c>
      <c r="G154" s="11">
        <v>0.8</v>
      </c>
      <c r="H154" s="11">
        <v>0.1</v>
      </c>
      <c r="I154" s="11">
        <v>0.4</v>
      </c>
      <c r="J154" s="11" t="s">
        <v>890</v>
      </c>
      <c r="K154" s="11" t="b">
        <f t="shared" si="26"/>
        <v>1</v>
      </c>
      <c r="L154" s="11" t="b">
        <f t="shared" si="27"/>
        <v>1</v>
      </c>
    </row>
    <row r="155" spans="1:12" x14ac:dyDescent="0.25">
      <c r="A155" s="11">
        <v>154</v>
      </c>
      <c r="B155" s="11" t="s">
        <v>982</v>
      </c>
      <c r="C155" s="11" t="s">
        <v>955</v>
      </c>
      <c r="D155" s="44" t="s">
        <v>955</v>
      </c>
      <c r="E155" s="11">
        <v>0.01</v>
      </c>
      <c r="F155" s="11">
        <v>5.0000000000000001E-3</v>
      </c>
      <c r="G155" s="11">
        <v>0.04</v>
      </c>
      <c r="H155" s="11">
        <v>5.0000000000000001E-3</v>
      </c>
      <c r="I155" s="11">
        <v>0.02</v>
      </c>
      <c r="J155" s="11" t="s">
        <v>890</v>
      </c>
      <c r="K155" s="11" t="b">
        <f t="shared" si="26"/>
        <v>1</v>
      </c>
      <c r="L155" s="11" t="b">
        <f t="shared" si="27"/>
        <v>1</v>
      </c>
    </row>
    <row r="156" spans="1:12" x14ac:dyDescent="0.25">
      <c r="A156" s="11">
        <v>155</v>
      </c>
      <c r="B156" s="11" t="s">
        <v>982</v>
      </c>
      <c r="C156" s="11" t="s">
        <v>645</v>
      </c>
      <c r="D156" s="44" t="s">
        <v>1003</v>
      </c>
      <c r="E156" s="11">
        <v>0</v>
      </c>
      <c r="F156" s="11">
        <v>0</v>
      </c>
      <c r="G156" s="11">
        <v>0</v>
      </c>
      <c r="H156" s="11">
        <v>0</v>
      </c>
      <c r="I156" s="11">
        <v>1</v>
      </c>
      <c r="J156" s="11" t="s">
        <v>893</v>
      </c>
      <c r="K156" s="11" t="b">
        <f t="shared" si="26"/>
        <v>1</v>
      </c>
      <c r="L156" s="11" t="b">
        <f t="shared" si="27"/>
        <v>1</v>
      </c>
    </row>
    <row r="157" spans="1:12" ht="45" x14ac:dyDescent="0.25">
      <c r="A157" s="11">
        <v>156</v>
      </c>
      <c r="B157" s="11" t="s">
        <v>982</v>
      </c>
      <c r="C157" s="11" t="s">
        <v>991</v>
      </c>
      <c r="D157" s="45" t="s">
        <v>1004</v>
      </c>
      <c r="E157" s="11">
        <v>0.5</v>
      </c>
      <c r="F157" s="11">
        <v>0.4</v>
      </c>
      <c r="G157" s="11">
        <v>0.7</v>
      </c>
      <c r="H157" s="11">
        <v>6</v>
      </c>
      <c r="I157" s="11">
        <v>11</v>
      </c>
      <c r="J157" s="11" t="s">
        <v>890</v>
      </c>
      <c r="K157" s="11" t="b">
        <f t="shared" si="26"/>
        <v>1</v>
      </c>
      <c r="L157" s="11" t="b">
        <f t="shared" si="27"/>
        <v>1</v>
      </c>
    </row>
    <row r="158" spans="1:12" ht="45" x14ac:dyDescent="0.25">
      <c r="A158" s="11">
        <v>157</v>
      </c>
      <c r="B158" s="11" t="s">
        <v>982</v>
      </c>
      <c r="C158" s="11" t="s">
        <v>975</v>
      </c>
      <c r="D158" s="44" t="s">
        <v>1005</v>
      </c>
      <c r="E158" s="11">
        <v>1</v>
      </c>
      <c r="F158" s="11">
        <v>0.9</v>
      </c>
      <c r="G158" s="11">
        <v>1</v>
      </c>
      <c r="H158" s="11">
        <v>0.9</v>
      </c>
      <c r="I158" s="11">
        <v>1</v>
      </c>
      <c r="J158" s="11" t="s">
        <v>891</v>
      </c>
      <c r="K158" s="11" t="b">
        <f t="shared" si="26"/>
        <v>1</v>
      </c>
      <c r="L158" s="11" t="b">
        <f t="shared" si="27"/>
        <v>1</v>
      </c>
    </row>
    <row r="159" spans="1:12" ht="90" x14ac:dyDescent="0.25">
      <c r="A159" s="11">
        <v>158</v>
      </c>
      <c r="B159" s="11" t="s">
        <v>982</v>
      </c>
      <c r="C159" s="11" t="s">
        <v>976</v>
      </c>
      <c r="D159" s="44" t="s">
        <v>1006</v>
      </c>
      <c r="E159" s="11">
        <v>1</v>
      </c>
      <c r="F159" s="11">
        <v>1</v>
      </c>
      <c r="G159" s="11">
        <v>1</v>
      </c>
      <c r="H159" s="11">
        <v>1</v>
      </c>
      <c r="I159" s="11">
        <v>1</v>
      </c>
      <c r="J159" s="11" t="s">
        <v>892</v>
      </c>
      <c r="K159" s="11" t="b">
        <f t="shared" si="26"/>
        <v>1</v>
      </c>
      <c r="L159" s="11" t="b">
        <f t="shared" si="27"/>
        <v>1</v>
      </c>
    </row>
    <row r="160" spans="1:12" ht="30" x14ac:dyDescent="0.25">
      <c r="A160" s="11">
        <v>159</v>
      </c>
      <c r="B160" s="11" t="s">
        <v>982</v>
      </c>
      <c r="C160" s="11" t="s">
        <v>987</v>
      </c>
      <c r="D160" s="44" t="s">
        <v>988</v>
      </c>
      <c r="E160" s="11">
        <v>9</v>
      </c>
      <c r="F160" s="11">
        <v>7</v>
      </c>
      <c r="G160" s="11">
        <v>12</v>
      </c>
      <c r="H160" s="11">
        <v>7</v>
      </c>
      <c r="I160" s="11">
        <v>16</v>
      </c>
      <c r="J160" s="11" t="s">
        <v>890</v>
      </c>
      <c r="K160" s="11" t="b">
        <f t="shared" si="26"/>
        <v>1</v>
      </c>
      <c r="L160" s="11" t="b">
        <f t="shared" si="27"/>
        <v>1</v>
      </c>
    </row>
    <row r="161" spans="1:12" x14ac:dyDescent="0.25">
      <c r="A161" s="11">
        <v>160</v>
      </c>
      <c r="B161" s="11" t="s">
        <v>982</v>
      </c>
      <c r="C161" s="11" t="s">
        <v>1019</v>
      </c>
      <c r="D161" s="11" t="s">
        <v>1020</v>
      </c>
      <c r="E161" s="11">
        <f>AVERAGE(F161:G161)</f>
        <v>1</v>
      </c>
      <c r="F161" s="11">
        <v>0.8</v>
      </c>
      <c r="G161" s="11">
        <v>1.2</v>
      </c>
      <c r="H161" s="11">
        <v>0.5</v>
      </c>
      <c r="I161" s="11">
        <v>1.5</v>
      </c>
      <c r="J161" s="11" t="s">
        <v>891</v>
      </c>
      <c r="K161" s="11" t="b">
        <f>F161&lt;=E161</f>
        <v>1</v>
      </c>
      <c r="L161" s="11" t="b">
        <f>G161&gt;=E161</f>
        <v>1</v>
      </c>
    </row>
    <row r="162" spans="1:12" ht="75" x14ac:dyDescent="0.25">
      <c r="A162" s="11">
        <v>161</v>
      </c>
      <c r="B162" s="11" t="s">
        <v>982</v>
      </c>
      <c r="C162" s="11" t="s">
        <v>1007</v>
      </c>
      <c r="D162" s="44" t="s">
        <v>1008</v>
      </c>
      <c r="E162" s="11">
        <v>6</v>
      </c>
      <c r="F162" s="11">
        <v>4</v>
      </c>
      <c r="G162" s="11">
        <v>10</v>
      </c>
      <c r="H162" s="11">
        <v>0</v>
      </c>
      <c r="I162" s="11">
        <v>0</v>
      </c>
      <c r="J162" s="11" t="s">
        <v>891</v>
      </c>
      <c r="K162" s="11" t="b">
        <f t="shared" ref="K162:K164" si="28">F162&lt;=E162</f>
        <v>1</v>
      </c>
      <c r="L162" s="11" t="b">
        <f t="shared" ref="L162:L164" si="29">G162&gt;=E162</f>
        <v>1</v>
      </c>
    </row>
    <row r="163" spans="1:12" ht="45" x14ac:dyDescent="0.25">
      <c r="A163" s="11">
        <v>162</v>
      </c>
      <c r="B163" s="11" t="s">
        <v>982</v>
      </c>
      <c r="C163" s="11" t="s">
        <v>1009</v>
      </c>
      <c r="D163" s="44" t="s">
        <v>1010</v>
      </c>
      <c r="E163" s="11">
        <v>0.4</v>
      </c>
      <c r="F163" s="11">
        <v>0.25</v>
      </c>
      <c r="G163" s="11">
        <v>0.55000000000000004</v>
      </c>
      <c r="H163" s="11">
        <v>0</v>
      </c>
      <c r="I163" s="11">
        <v>0</v>
      </c>
      <c r="J163" s="11" t="s">
        <v>891</v>
      </c>
      <c r="K163" s="11" t="b">
        <f t="shared" si="28"/>
        <v>1</v>
      </c>
      <c r="L163" s="11" t="b">
        <f t="shared" si="29"/>
        <v>1</v>
      </c>
    </row>
    <row r="164" spans="1:12" ht="45" x14ac:dyDescent="0.25">
      <c r="A164" s="11">
        <v>163</v>
      </c>
      <c r="B164" s="11" t="s">
        <v>982</v>
      </c>
      <c r="C164" s="11" t="s">
        <v>1011</v>
      </c>
      <c r="D164" s="44" t="s">
        <v>1012</v>
      </c>
      <c r="E164" s="11">
        <v>0.9</v>
      </c>
      <c r="F164" s="11">
        <v>0.8</v>
      </c>
      <c r="G164" s="11">
        <v>1</v>
      </c>
      <c r="H164" s="11">
        <v>0</v>
      </c>
      <c r="I164" s="11">
        <v>0</v>
      </c>
      <c r="J164" s="11" t="s">
        <v>891</v>
      </c>
      <c r="K164" s="11" t="b">
        <f t="shared" si="28"/>
        <v>1</v>
      </c>
      <c r="L164" s="11" t="b">
        <f t="shared" si="29"/>
        <v>1</v>
      </c>
    </row>
    <row r="165" spans="1:12" x14ac:dyDescent="0.25">
      <c r="A165" s="11">
        <v>164</v>
      </c>
      <c r="B165" s="11" t="s">
        <v>982</v>
      </c>
      <c r="C165" s="11" t="s">
        <v>1017</v>
      </c>
      <c r="D165" s="44" t="s">
        <v>1018</v>
      </c>
      <c r="E165" s="11">
        <v>1</v>
      </c>
      <c r="F165" s="11">
        <v>0.9</v>
      </c>
      <c r="G165" s="11">
        <v>1.1000000000000001</v>
      </c>
      <c r="H165" s="11">
        <v>0</v>
      </c>
      <c r="I165" s="11">
        <v>0</v>
      </c>
      <c r="J165" s="11" t="s">
        <v>891</v>
      </c>
      <c r="K165" s="11" t="b">
        <f t="shared" ref="K165:K166" si="30">F165&lt;=E165</f>
        <v>1</v>
      </c>
      <c r="L165" s="11" t="b">
        <f t="shared" ref="L165:L166" si="31">G165&gt;=E165</f>
        <v>1</v>
      </c>
    </row>
    <row r="166" spans="1:12" ht="30" x14ac:dyDescent="0.25">
      <c r="A166" s="11">
        <v>165</v>
      </c>
      <c r="B166" s="11" t="s">
        <v>982</v>
      </c>
      <c r="C166" s="11" t="s">
        <v>1023</v>
      </c>
      <c r="D166" s="44" t="s">
        <v>1024</v>
      </c>
      <c r="E166" s="11">
        <v>0.5</v>
      </c>
      <c r="F166" s="11">
        <v>0.4</v>
      </c>
      <c r="G166" s="11">
        <v>0.6</v>
      </c>
      <c r="H166" s="11">
        <v>0.4</v>
      </c>
      <c r="I166" s="11">
        <v>0.6</v>
      </c>
      <c r="J166" s="11" t="s">
        <v>891</v>
      </c>
      <c r="K166" s="11" t="b">
        <f t="shared" si="30"/>
        <v>1</v>
      </c>
      <c r="L166" s="11" t="b">
        <f t="shared" si="31"/>
        <v>1</v>
      </c>
    </row>
  </sheetData>
  <phoneticPr fontId="6"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61B4-F9CD-4BB7-837D-BEA385DE3652}">
  <dimension ref="A1:H5028"/>
  <sheetViews>
    <sheetView zoomScale="145" zoomScaleNormal="145" workbookViewId="0">
      <pane ySplit="1" topLeftCell="A2" activePane="bottomLeft" state="frozen"/>
      <selection pane="bottomLeft" activeCell="C1" sqref="C1"/>
    </sheetView>
  </sheetViews>
  <sheetFormatPr defaultRowHeight="15" x14ac:dyDescent="0.25"/>
  <cols>
    <col min="1" max="1" width="10.42578125" bestFit="1" customWidth="1"/>
    <col min="2" max="2" width="10.7109375" bestFit="1" customWidth="1"/>
    <col min="3" max="3" width="13.28515625" bestFit="1" customWidth="1"/>
    <col min="4" max="5" width="12.7109375" bestFit="1" customWidth="1"/>
    <col min="6" max="6" width="12.85546875" bestFit="1" customWidth="1"/>
    <col min="7" max="7" width="10" bestFit="1" customWidth="1"/>
    <col min="8" max="8" width="20.5703125" bestFit="1" customWidth="1"/>
  </cols>
  <sheetData>
    <row r="1" spans="1:8" x14ac:dyDescent="0.25">
      <c r="A1" s="2" t="s">
        <v>713</v>
      </c>
      <c r="B1" s="2" t="s">
        <v>602</v>
      </c>
      <c r="C1" s="2" t="s">
        <v>605</v>
      </c>
      <c r="D1" s="2" t="s">
        <v>603</v>
      </c>
      <c r="E1" s="2" t="s">
        <v>604</v>
      </c>
      <c r="F1" s="2" t="s">
        <v>660</v>
      </c>
      <c r="G1" s="2" t="s">
        <v>606</v>
      </c>
      <c r="H1" s="2" t="s">
        <v>925</v>
      </c>
    </row>
    <row r="2" spans="1:8" x14ac:dyDescent="0.25">
      <c r="A2" s="19">
        <v>4</v>
      </c>
      <c r="B2" s="1">
        <v>43894</v>
      </c>
      <c r="C2">
        <v>2</v>
      </c>
      <c r="D2">
        <v>27</v>
      </c>
      <c r="E2">
        <v>5</v>
      </c>
      <c r="F2">
        <v>0</v>
      </c>
      <c r="G2">
        <v>0</v>
      </c>
      <c r="H2">
        <f t="shared" ref="H2:H65" si="0">F2</f>
        <v>0</v>
      </c>
    </row>
    <row r="3" spans="1:8" x14ac:dyDescent="0.25">
      <c r="A3" s="19">
        <v>5</v>
      </c>
      <c r="B3" s="1">
        <v>43894</v>
      </c>
      <c r="C3">
        <v>53</v>
      </c>
      <c r="D3">
        <v>462</v>
      </c>
      <c r="E3">
        <v>0</v>
      </c>
      <c r="F3">
        <v>0</v>
      </c>
      <c r="G3">
        <v>0</v>
      </c>
      <c r="H3">
        <f t="shared" si="0"/>
        <v>0</v>
      </c>
    </row>
    <row r="4" spans="1:8" x14ac:dyDescent="0.25">
      <c r="A4" s="19">
        <v>10</v>
      </c>
      <c r="B4" s="1">
        <v>43894</v>
      </c>
      <c r="C4">
        <v>2</v>
      </c>
      <c r="D4">
        <v>24</v>
      </c>
      <c r="E4">
        <v>16</v>
      </c>
      <c r="F4">
        <v>0</v>
      </c>
      <c r="G4">
        <v>0</v>
      </c>
      <c r="H4">
        <f t="shared" si="0"/>
        <v>0</v>
      </c>
    </row>
    <row r="5" spans="1:8" x14ac:dyDescent="0.25">
      <c r="A5" s="19">
        <v>11</v>
      </c>
      <c r="B5" s="1">
        <v>43894</v>
      </c>
      <c r="C5">
        <v>2</v>
      </c>
      <c r="D5">
        <v>0</v>
      </c>
      <c r="E5">
        <v>0</v>
      </c>
      <c r="F5">
        <v>0</v>
      </c>
      <c r="G5">
        <v>0</v>
      </c>
      <c r="H5">
        <f t="shared" si="0"/>
        <v>0</v>
      </c>
    </row>
    <row r="6" spans="1:8" x14ac:dyDescent="0.25">
      <c r="A6" s="19">
        <v>15</v>
      </c>
      <c r="B6" s="1">
        <v>43894</v>
      </c>
      <c r="C6">
        <v>4</v>
      </c>
      <c r="D6">
        <v>124</v>
      </c>
      <c r="E6">
        <v>27</v>
      </c>
      <c r="F6">
        <v>0</v>
      </c>
      <c r="G6">
        <v>0</v>
      </c>
      <c r="H6">
        <f t="shared" si="0"/>
        <v>0</v>
      </c>
    </row>
    <row r="7" spans="1:8" x14ac:dyDescent="0.25">
      <c r="A7" s="19">
        <v>20</v>
      </c>
      <c r="B7" s="1">
        <v>43894</v>
      </c>
      <c r="C7">
        <v>2</v>
      </c>
      <c r="D7">
        <v>0</v>
      </c>
      <c r="E7">
        <v>0</v>
      </c>
      <c r="F7">
        <v>0</v>
      </c>
      <c r="G7">
        <v>0</v>
      </c>
      <c r="H7">
        <f t="shared" si="0"/>
        <v>0</v>
      </c>
    </row>
    <row r="8" spans="1:8" x14ac:dyDescent="0.25">
      <c r="A8" s="19">
        <v>28</v>
      </c>
      <c r="B8" s="1">
        <v>43894</v>
      </c>
      <c r="C8">
        <v>1</v>
      </c>
      <c r="D8">
        <v>0</v>
      </c>
      <c r="E8">
        <v>0</v>
      </c>
      <c r="F8">
        <v>0</v>
      </c>
      <c r="G8">
        <v>0</v>
      </c>
      <c r="H8">
        <f t="shared" si="0"/>
        <v>0</v>
      </c>
    </row>
    <row r="9" spans="1:8" x14ac:dyDescent="0.25">
      <c r="A9" s="19">
        <v>31</v>
      </c>
      <c r="B9" s="1">
        <v>43894</v>
      </c>
      <c r="C9">
        <v>2</v>
      </c>
      <c r="D9">
        <v>10</v>
      </c>
      <c r="E9">
        <v>7</v>
      </c>
      <c r="F9">
        <v>0</v>
      </c>
      <c r="G9">
        <v>0</v>
      </c>
      <c r="H9">
        <f t="shared" si="0"/>
        <v>0</v>
      </c>
    </row>
    <row r="10" spans="1:8" x14ac:dyDescent="0.25">
      <c r="A10" s="19">
        <v>35</v>
      </c>
      <c r="B10" s="1">
        <v>43894</v>
      </c>
      <c r="C10">
        <v>6</v>
      </c>
      <c r="D10">
        <v>48</v>
      </c>
      <c r="E10">
        <v>24</v>
      </c>
      <c r="F10">
        <v>0</v>
      </c>
      <c r="G10">
        <v>0</v>
      </c>
      <c r="H10">
        <f t="shared" si="0"/>
        <v>0</v>
      </c>
    </row>
    <row r="11" spans="1:8" x14ac:dyDescent="0.25">
      <c r="A11" s="19">
        <v>38</v>
      </c>
      <c r="B11" s="1">
        <v>43894</v>
      </c>
      <c r="C11">
        <v>3</v>
      </c>
      <c r="D11">
        <v>29</v>
      </c>
      <c r="E11">
        <v>18</v>
      </c>
      <c r="F11">
        <v>0</v>
      </c>
      <c r="G11">
        <v>0</v>
      </c>
      <c r="H11">
        <f t="shared" si="0"/>
        <v>0</v>
      </c>
    </row>
    <row r="12" spans="1:8" x14ac:dyDescent="0.25">
      <c r="A12">
        <v>41</v>
      </c>
      <c r="B12" s="1">
        <v>43894</v>
      </c>
      <c r="C12">
        <v>0</v>
      </c>
      <c r="D12">
        <v>5</v>
      </c>
      <c r="E12">
        <v>0</v>
      </c>
      <c r="F12">
        <v>0</v>
      </c>
      <c r="G12">
        <v>0</v>
      </c>
      <c r="H12">
        <f t="shared" si="0"/>
        <v>0</v>
      </c>
    </row>
    <row r="13" spans="1:8" x14ac:dyDescent="0.25">
      <c r="A13">
        <v>44</v>
      </c>
      <c r="B13" s="1">
        <v>43894</v>
      </c>
      <c r="C13">
        <v>1</v>
      </c>
      <c r="D13">
        <v>0</v>
      </c>
      <c r="E13">
        <v>0</v>
      </c>
      <c r="F13">
        <v>0</v>
      </c>
      <c r="G13">
        <v>0</v>
      </c>
      <c r="H13">
        <f t="shared" si="0"/>
        <v>0</v>
      </c>
    </row>
    <row r="14" spans="1:8" x14ac:dyDescent="0.25">
      <c r="A14">
        <v>48</v>
      </c>
      <c r="B14" s="1">
        <v>43894</v>
      </c>
      <c r="C14">
        <v>39</v>
      </c>
      <c r="D14">
        <v>0</v>
      </c>
      <c r="E14">
        <v>0</v>
      </c>
      <c r="F14">
        <v>0</v>
      </c>
      <c r="G14">
        <v>10</v>
      </c>
      <c r="H14">
        <f t="shared" si="0"/>
        <v>0</v>
      </c>
    </row>
    <row r="15" spans="1:8" x14ac:dyDescent="0.25">
      <c r="A15">
        <v>49</v>
      </c>
      <c r="B15" s="1">
        <v>43894</v>
      </c>
      <c r="C15">
        <v>1</v>
      </c>
      <c r="D15">
        <v>19</v>
      </c>
      <c r="E15">
        <v>6</v>
      </c>
      <c r="F15">
        <v>0</v>
      </c>
      <c r="G15">
        <v>0</v>
      </c>
      <c r="H15">
        <f t="shared" si="0"/>
        <v>0</v>
      </c>
    </row>
    <row r="16" spans="1:8" x14ac:dyDescent="0.25">
      <c r="A16" s="19">
        <v>4</v>
      </c>
      <c r="B16" s="1">
        <v>43895</v>
      </c>
      <c r="C16">
        <v>0</v>
      </c>
      <c r="D16">
        <v>1</v>
      </c>
      <c r="E16">
        <v>1</v>
      </c>
      <c r="F16">
        <v>0</v>
      </c>
      <c r="G16">
        <v>0</v>
      </c>
      <c r="H16">
        <f t="shared" si="0"/>
        <v>0</v>
      </c>
    </row>
    <row r="17" spans="1:8" x14ac:dyDescent="0.25">
      <c r="A17" s="19">
        <v>5</v>
      </c>
      <c r="B17" s="1">
        <v>43895</v>
      </c>
      <c r="C17">
        <v>0</v>
      </c>
      <c r="D17">
        <v>0</v>
      </c>
      <c r="E17">
        <v>0</v>
      </c>
      <c r="F17">
        <v>0</v>
      </c>
      <c r="G17">
        <v>0</v>
      </c>
      <c r="H17">
        <f t="shared" si="0"/>
        <v>0</v>
      </c>
    </row>
    <row r="18" spans="1:8" x14ac:dyDescent="0.25">
      <c r="A18" s="19">
        <v>6</v>
      </c>
      <c r="B18" s="1">
        <v>43895</v>
      </c>
      <c r="C18">
        <v>0</v>
      </c>
      <c r="D18">
        <v>19</v>
      </c>
      <c r="E18">
        <v>21</v>
      </c>
      <c r="F18">
        <v>0</v>
      </c>
      <c r="G18">
        <v>0</v>
      </c>
      <c r="H18">
        <f t="shared" si="0"/>
        <v>0</v>
      </c>
    </row>
    <row r="19" spans="1:8" x14ac:dyDescent="0.25">
      <c r="A19" s="19">
        <v>8</v>
      </c>
      <c r="B19" s="1">
        <v>43895</v>
      </c>
      <c r="C19">
        <v>0</v>
      </c>
      <c r="D19">
        <v>6</v>
      </c>
      <c r="E19">
        <v>2</v>
      </c>
      <c r="F19">
        <v>0</v>
      </c>
      <c r="G19">
        <v>0</v>
      </c>
      <c r="H19">
        <f t="shared" si="0"/>
        <v>0</v>
      </c>
    </row>
    <row r="20" spans="1:8" x14ac:dyDescent="0.25">
      <c r="A20" s="19">
        <v>10</v>
      </c>
      <c r="B20" s="1">
        <v>43895</v>
      </c>
      <c r="C20">
        <v>7</v>
      </c>
      <c r="D20">
        <v>7</v>
      </c>
      <c r="E20">
        <v>53</v>
      </c>
      <c r="F20">
        <v>0</v>
      </c>
      <c r="G20">
        <v>0</v>
      </c>
      <c r="H20">
        <f t="shared" si="0"/>
        <v>0</v>
      </c>
    </row>
    <row r="21" spans="1:8" x14ac:dyDescent="0.25">
      <c r="A21" s="19">
        <v>11</v>
      </c>
      <c r="B21" s="1">
        <v>43895</v>
      </c>
      <c r="C21">
        <v>0</v>
      </c>
      <c r="D21">
        <v>0</v>
      </c>
      <c r="E21">
        <v>0</v>
      </c>
      <c r="F21">
        <v>0</v>
      </c>
      <c r="G21">
        <v>0</v>
      </c>
      <c r="H21">
        <f t="shared" si="0"/>
        <v>0</v>
      </c>
    </row>
    <row r="22" spans="1:8" x14ac:dyDescent="0.25">
      <c r="A22" s="19">
        <v>15</v>
      </c>
      <c r="B22" s="1">
        <v>43895</v>
      </c>
      <c r="C22">
        <v>1</v>
      </c>
      <c r="D22">
        <v>41</v>
      </c>
      <c r="E22">
        <v>0</v>
      </c>
      <c r="F22">
        <v>0</v>
      </c>
      <c r="G22">
        <v>0</v>
      </c>
      <c r="H22">
        <f t="shared" si="0"/>
        <v>0</v>
      </c>
    </row>
    <row r="23" spans="1:8" x14ac:dyDescent="0.25">
      <c r="A23" s="19">
        <v>20</v>
      </c>
      <c r="B23" s="1">
        <v>43895</v>
      </c>
      <c r="C23">
        <v>0</v>
      </c>
      <c r="D23">
        <v>0</v>
      </c>
      <c r="E23">
        <v>0</v>
      </c>
      <c r="F23">
        <v>0</v>
      </c>
      <c r="G23">
        <v>0</v>
      </c>
      <c r="H23">
        <f t="shared" si="0"/>
        <v>0</v>
      </c>
    </row>
    <row r="24" spans="1:8" x14ac:dyDescent="0.25">
      <c r="A24" s="19">
        <v>21</v>
      </c>
      <c r="B24" s="1">
        <v>43895</v>
      </c>
      <c r="C24">
        <v>0</v>
      </c>
      <c r="D24">
        <v>17</v>
      </c>
      <c r="E24">
        <v>14</v>
      </c>
      <c r="F24">
        <v>0</v>
      </c>
      <c r="G24">
        <v>0</v>
      </c>
      <c r="H24">
        <f t="shared" si="0"/>
        <v>0</v>
      </c>
    </row>
    <row r="25" spans="1:8" x14ac:dyDescent="0.25">
      <c r="A25" s="19">
        <v>23</v>
      </c>
      <c r="B25" s="1">
        <v>43895</v>
      </c>
      <c r="C25">
        <v>0</v>
      </c>
      <c r="D25">
        <v>8</v>
      </c>
      <c r="E25">
        <v>0</v>
      </c>
      <c r="F25">
        <v>0</v>
      </c>
      <c r="G25">
        <v>0</v>
      </c>
      <c r="H25">
        <f t="shared" si="0"/>
        <v>0</v>
      </c>
    </row>
    <row r="26" spans="1:8" x14ac:dyDescent="0.25">
      <c r="A26" s="19">
        <v>28</v>
      </c>
      <c r="B26" s="1">
        <v>43895</v>
      </c>
      <c r="C26">
        <v>0</v>
      </c>
      <c r="D26">
        <v>0</v>
      </c>
      <c r="E26">
        <v>0</v>
      </c>
      <c r="F26">
        <v>0</v>
      </c>
      <c r="G26">
        <v>0</v>
      </c>
      <c r="H26">
        <f t="shared" si="0"/>
        <v>0</v>
      </c>
    </row>
    <row r="27" spans="1:8" x14ac:dyDescent="0.25">
      <c r="A27" s="19">
        <v>30</v>
      </c>
      <c r="B27" s="1">
        <v>43895</v>
      </c>
      <c r="C27">
        <v>0</v>
      </c>
      <c r="D27">
        <v>17</v>
      </c>
      <c r="E27">
        <v>5</v>
      </c>
      <c r="F27">
        <v>0</v>
      </c>
      <c r="G27">
        <v>0</v>
      </c>
      <c r="H27">
        <f t="shared" si="0"/>
        <v>0</v>
      </c>
    </row>
    <row r="28" spans="1:8" x14ac:dyDescent="0.25">
      <c r="A28" s="19">
        <v>31</v>
      </c>
      <c r="B28" s="1">
        <v>43895</v>
      </c>
      <c r="C28">
        <v>0</v>
      </c>
      <c r="D28">
        <v>6</v>
      </c>
      <c r="E28">
        <v>-3</v>
      </c>
      <c r="F28">
        <v>0</v>
      </c>
      <c r="G28">
        <v>0</v>
      </c>
      <c r="H28">
        <f t="shared" si="0"/>
        <v>0</v>
      </c>
    </row>
    <row r="29" spans="1:8" x14ac:dyDescent="0.25">
      <c r="A29" s="19">
        <v>32</v>
      </c>
      <c r="B29" s="1">
        <v>43895</v>
      </c>
      <c r="C29">
        <v>1</v>
      </c>
      <c r="D29">
        <v>0</v>
      </c>
      <c r="E29">
        <v>0</v>
      </c>
      <c r="F29">
        <v>0</v>
      </c>
      <c r="G29">
        <v>0</v>
      </c>
      <c r="H29">
        <f t="shared" si="0"/>
        <v>0</v>
      </c>
    </row>
    <row r="30" spans="1:8" x14ac:dyDescent="0.25">
      <c r="A30" s="19">
        <v>34</v>
      </c>
      <c r="B30" s="1">
        <v>43895</v>
      </c>
      <c r="C30">
        <v>1</v>
      </c>
      <c r="D30">
        <v>14</v>
      </c>
      <c r="E30">
        <v>0</v>
      </c>
      <c r="F30">
        <v>0</v>
      </c>
      <c r="G30">
        <v>0</v>
      </c>
      <c r="H30">
        <f t="shared" si="0"/>
        <v>0</v>
      </c>
    </row>
    <row r="31" spans="1:8" x14ac:dyDescent="0.25">
      <c r="A31" s="19">
        <v>35</v>
      </c>
      <c r="B31" s="1">
        <v>43895</v>
      </c>
      <c r="C31">
        <v>16</v>
      </c>
      <c r="D31">
        <v>28</v>
      </c>
      <c r="E31">
        <v>0</v>
      </c>
      <c r="F31">
        <v>0</v>
      </c>
      <c r="G31">
        <v>0</v>
      </c>
      <c r="H31">
        <f t="shared" si="0"/>
        <v>0</v>
      </c>
    </row>
    <row r="32" spans="1:8" x14ac:dyDescent="0.25">
      <c r="A32" s="19">
        <v>36</v>
      </c>
      <c r="B32" s="1">
        <v>43895</v>
      </c>
      <c r="C32">
        <v>0</v>
      </c>
      <c r="D32">
        <v>7</v>
      </c>
      <c r="E32">
        <v>3</v>
      </c>
      <c r="F32">
        <v>0</v>
      </c>
      <c r="G32">
        <v>0</v>
      </c>
      <c r="H32">
        <f t="shared" si="0"/>
        <v>0</v>
      </c>
    </row>
    <row r="33" spans="1:8" x14ac:dyDescent="0.25">
      <c r="A33" s="19">
        <v>38</v>
      </c>
      <c r="B33" s="1">
        <v>43895</v>
      </c>
      <c r="C33">
        <v>0</v>
      </c>
      <c r="D33">
        <v>16</v>
      </c>
      <c r="E33">
        <v>-5</v>
      </c>
      <c r="F33">
        <v>0</v>
      </c>
      <c r="G33">
        <v>0</v>
      </c>
      <c r="H33">
        <f t="shared" si="0"/>
        <v>0</v>
      </c>
    </row>
    <row r="34" spans="1:8" x14ac:dyDescent="0.25">
      <c r="A34">
        <v>41</v>
      </c>
      <c r="B34" s="1">
        <v>43895</v>
      </c>
      <c r="C34">
        <v>0</v>
      </c>
      <c r="D34">
        <v>0</v>
      </c>
      <c r="E34">
        <v>0</v>
      </c>
      <c r="F34">
        <v>0</v>
      </c>
      <c r="G34">
        <v>0</v>
      </c>
      <c r="H34">
        <f t="shared" si="0"/>
        <v>0</v>
      </c>
    </row>
    <row r="35" spans="1:8" x14ac:dyDescent="0.25">
      <c r="A35">
        <v>43</v>
      </c>
      <c r="B35" s="1">
        <v>43895</v>
      </c>
      <c r="C35">
        <v>1</v>
      </c>
      <c r="D35">
        <v>0</v>
      </c>
      <c r="E35">
        <v>0</v>
      </c>
      <c r="F35">
        <v>0</v>
      </c>
      <c r="G35">
        <v>0</v>
      </c>
      <c r="H35">
        <f t="shared" si="0"/>
        <v>0</v>
      </c>
    </row>
    <row r="36" spans="1:8" x14ac:dyDescent="0.25">
      <c r="A36">
        <v>44</v>
      </c>
      <c r="B36" s="1">
        <v>43895</v>
      </c>
      <c r="C36">
        <v>0</v>
      </c>
      <c r="D36">
        <v>0</v>
      </c>
      <c r="E36">
        <v>0</v>
      </c>
      <c r="F36">
        <v>0</v>
      </c>
      <c r="G36">
        <v>0</v>
      </c>
      <c r="H36">
        <f t="shared" si="0"/>
        <v>0</v>
      </c>
    </row>
    <row r="37" spans="1:8" x14ac:dyDescent="0.25">
      <c r="A37">
        <v>46</v>
      </c>
      <c r="B37" s="1">
        <v>43895</v>
      </c>
      <c r="C37">
        <v>0</v>
      </c>
      <c r="D37">
        <v>18</v>
      </c>
      <c r="E37">
        <v>3</v>
      </c>
      <c r="F37">
        <v>0</v>
      </c>
      <c r="G37">
        <v>0</v>
      </c>
      <c r="H37">
        <f t="shared" si="0"/>
        <v>0</v>
      </c>
    </row>
    <row r="38" spans="1:8" x14ac:dyDescent="0.25">
      <c r="A38">
        <v>48</v>
      </c>
      <c r="B38" s="1">
        <v>43895</v>
      </c>
      <c r="C38">
        <v>31</v>
      </c>
      <c r="D38">
        <v>0</v>
      </c>
      <c r="E38">
        <v>0</v>
      </c>
      <c r="F38">
        <v>0</v>
      </c>
      <c r="G38">
        <v>1</v>
      </c>
      <c r="H38">
        <f t="shared" si="0"/>
        <v>0</v>
      </c>
    </row>
    <row r="39" spans="1:8" x14ac:dyDescent="0.25">
      <c r="A39">
        <v>49</v>
      </c>
      <c r="B39" s="1">
        <v>43895</v>
      </c>
      <c r="C39">
        <v>0</v>
      </c>
      <c r="D39">
        <v>0</v>
      </c>
      <c r="E39">
        <v>0</v>
      </c>
      <c r="F39">
        <v>0</v>
      </c>
      <c r="G39">
        <v>0</v>
      </c>
      <c r="H39">
        <f t="shared" si="0"/>
        <v>0</v>
      </c>
    </row>
    <row r="40" spans="1:8" x14ac:dyDescent="0.25">
      <c r="A40" s="19">
        <v>1</v>
      </c>
      <c r="B40" s="1">
        <v>43896</v>
      </c>
      <c r="C40">
        <v>0</v>
      </c>
      <c r="D40">
        <v>8</v>
      </c>
      <c r="E40">
        <v>1</v>
      </c>
      <c r="F40">
        <v>0</v>
      </c>
      <c r="G40">
        <v>0</v>
      </c>
      <c r="H40">
        <f t="shared" si="0"/>
        <v>0</v>
      </c>
    </row>
    <row r="41" spans="1:8" x14ac:dyDescent="0.25">
      <c r="A41" s="19">
        <v>3</v>
      </c>
      <c r="B41" s="1">
        <v>43896</v>
      </c>
      <c r="C41">
        <v>0</v>
      </c>
      <c r="D41">
        <v>6</v>
      </c>
      <c r="E41">
        <v>0</v>
      </c>
      <c r="F41">
        <v>0</v>
      </c>
      <c r="G41">
        <v>0</v>
      </c>
      <c r="H41">
        <f t="shared" si="0"/>
        <v>0</v>
      </c>
    </row>
    <row r="42" spans="1:8" x14ac:dyDescent="0.25">
      <c r="A42" s="19">
        <v>4</v>
      </c>
      <c r="B42" s="1">
        <v>43896</v>
      </c>
      <c r="C42">
        <v>1</v>
      </c>
      <c r="D42">
        <v>5</v>
      </c>
      <c r="E42">
        <v>9</v>
      </c>
      <c r="F42">
        <v>0</v>
      </c>
      <c r="G42">
        <v>0</v>
      </c>
      <c r="H42">
        <f t="shared" si="0"/>
        <v>0</v>
      </c>
    </row>
    <row r="43" spans="1:8" x14ac:dyDescent="0.25">
      <c r="A43" s="19">
        <v>5</v>
      </c>
      <c r="B43" s="1">
        <v>43896</v>
      </c>
      <c r="C43">
        <v>7</v>
      </c>
      <c r="D43">
        <v>0</v>
      </c>
      <c r="E43">
        <v>0</v>
      </c>
      <c r="F43">
        <v>0</v>
      </c>
      <c r="G43">
        <v>0</v>
      </c>
      <c r="H43">
        <f t="shared" si="0"/>
        <v>0</v>
      </c>
    </row>
    <row r="44" spans="1:8" x14ac:dyDescent="0.25">
      <c r="A44" s="19">
        <v>6</v>
      </c>
      <c r="B44" s="1">
        <v>43896</v>
      </c>
      <c r="C44">
        <v>2</v>
      </c>
      <c r="D44">
        <v>27</v>
      </c>
      <c r="E44">
        <v>9</v>
      </c>
      <c r="F44">
        <v>0</v>
      </c>
      <c r="G44">
        <v>0</v>
      </c>
      <c r="H44">
        <f t="shared" si="0"/>
        <v>0</v>
      </c>
    </row>
    <row r="45" spans="1:8" x14ac:dyDescent="0.25">
      <c r="A45" s="19">
        <v>8</v>
      </c>
      <c r="B45" s="1">
        <v>43896</v>
      </c>
      <c r="C45">
        <v>0</v>
      </c>
      <c r="D45">
        <v>2</v>
      </c>
      <c r="E45">
        <v>-1</v>
      </c>
      <c r="F45">
        <v>0</v>
      </c>
      <c r="G45">
        <v>0</v>
      </c>
      <c r="H45">
        <f t="shared" si="0"/>
        <v>0</v>
      </c>
    </row>
    <row r="46" spans="1:8" x14ac:dyDescent="0.25">
      <c r="A46" s="19">
        <v>9</v>
      </c>
      <c r="B46" s="1">
        <v>43896</v>
      </c>
      <c r="C46">
        <v>0</v>
      </c>
      <c r="D46">
        <v>10</v>
      </c>
      <c r="E46">
        <v>0</v>
      </c>
      <c r="F46">
        <v>0</v>
      </c>
      <c r="G46">
        <v>0</v>
      </c>
      <c r="H46">
        <f t="shared" si="0"/>
        <v>0</v>
      </c>
    </row>
    <row r="47" spans="1:8" x14ac:dyDescent="0.25">
      <c r="A47" s="19">
        <v>10</v>
      </c>
      <c r="B47" s="1">
        <v>43896</v>
      </c>
      <c r="C47">
        <v>0</v>
      </c>
      <c r="D47">
        <v>24</v>
      </c>
      <c r="E47">
        <v>-18</v>
      </c>
      <c r="F47">
        <v>0</v>
      </c>
      <c r="G47">
        <v>0</v>
      </c>
      <c r="H47">
        <f t="shared" si="0"/>
        <v>0</v>
      </c>
    </row>
    <row r="48" spans="1:8" x14ac:dyDescent="0.25">
      <c r="A48" s="19">
        <v>11</v>
      </c>
      <c r="B48" s="1">
        <v>43896</v>
      </c>
      <c r="C48">
        <v>0</v>
      </c>
      <c r="D48">
        <v>0</v>
      </c>
      <c r="E48">
        <v>0</v>
      </c>
      <c r="F48">
        <v>0</v>
      </c>
      <c r="G48">
        <v>0</v>
      </c>
      <c r="H48">
        <f t="shared" si="0"/>
        <v>0</v>
      </c>
    </row>
    <row r="49" spans="1:8" x14ac:dyDescent="0.25">
      <c r="A49" s="19">
        <v>13</v>
      </c>
      <c r="B49" s="1">
        <v>43896</v>
      </c>
      <c r="C49">
        <v>0</v>
      </c>
      <c r="D49">
        <v>15</v>
      </c>
      <c r="E49">
        <v>2</v>
      </c>
      <c r="F49">
        <v>0</v>
      </c>
      <c r="G49">
        <v>0</v>
      </c>
      <c r="H49">
        <f t="shared" si="0"/>
        <v>0</v>
      </c>
    </row>
    <row r="50" spans="1:8" x14ac:dyDescent="0.25">
      <c r="A50" s="19">
        <v>15</v>
      </c>
      <c r="B50" s="1">
        <v>43896</v>
      </c>
      <c r="C50">
        <v>0</v>
      </c>
      <c r="D50">
        <v>15</v>
      </c>
      <c r="E50">
        <v>8</v>
      </c>
      <c r="F50">
        <v>0</v>
      </c>
      <c r="G50">
        <v>0</v>
      </c>
      <c r="H50">
        <f t="shared" si="0"/>
        <v>0</v>
      </c>
    </row>
    <row r="51" spans="1:8" x14ac:dyDescent="0.25">
      <c r="A51" s="19">
        <v>16</v>
      </c>
      <c r="B51" s="1">
        <v>43896</v>
      </c>
      <c r="C51">
        <v>1</v>
      </c>
      <c r="D51">
        <v>0</v>
      </c>
      <c r="E51">
        <v>0</v>
      </c>
      <c r="F51">
        <v>0</v>
      </c>
      <c r="G51">
        <v>0</v>
      </c>
      <c r="H51">
        <f t="shared" si="0"/>
        <v>0</v>
      </c>
    </row>
    <row r="52" spans="1:8" x14ac:dyDescent="0.25">
      <c r="A52" s="19">
        <v>17</v>
      </c>
      <c r="B52" s="1">
        <v>43896</v>
      </c>
      <c r="C52">
        <v>0</v>
      </c>
      <c r="D52">
        <v>4</v>
      </c>
      <c r="E52">
        <v>0</v>
      </c>
      <c r="F52">
        <v>0</v>
      </c>
      <c r="G52">
        <v>0</v>
      </c>
      <c r="H52">
        <f t="shared" si="0"/>
        <v>0</v>
      </c>
    </row>
    <row r="53" spans="1:8" x14ac:dyDescent="0.25">
      <c r="A53" s="19">
        <v>18</v>
      </c>
      <c r="B53" s="1">
        <v>43896</v>
      </c>
      <c r="C53">
        <v>0</v>
      </c>
      <c r="D53">
        <v>7</v>
      </c>
      <c r="E53">
        <v>3</v>
      </c>
      <c r="F53">
        <v>0</v>
      </c>
      <c r="G53">
        <v>0</v>
      </c>
      <c r="H53">
        <f t="shared" si="0"/>
        <v>0</v>
      </c>
    </row>
    <row r="54" spans="1:8" x14ac:dyDescent="0.25">
      <c r="A54" s="19">
        <v>20</v>
      </c>
      <c r="B54" s="1">
        <v>43896</v>
      </c>
      <c r="C54">
        <v>6</v>
      </c>
      <c r="D54">
        <v>0</v>
      </c>
      <c r="E54">
        <v>0</v>
      </c>
      <c r="F54">
        <v>0</v>
      </c>
      <c r="G54">
        <v>0</v>
      </c>
      <c r="H54">
        <f t="shared" si="0"/>
        <v>0</v>
      </c>
    </row>
    <row r="55" spans="1:8" x14ac:dyDescent="0.25">
      <c r="A55" s="19">
        <v>21</v>
      </c>
      <c r="B55" s="1">
        <v>43896</v>
      </c>
      <c r="C55">
        <v>3</v>
      </c>
      <c r="D55">
        <v>9</v>
      </c>
      <c r="E55">
        <v>-2</v>
      </c>
      <c r="F55">
        <v>0</v>
      </c>
      <c r="G55">
        <v>0</v>
      </c>
      <c r="H55">
        <f t="shared" si="0"/>
        <v>0</v>
      </c>
    </row>
    <row r="56" spans="1:8" x14ac:dyDescent="0.25">
      <c r="A56" s="19">
        <v>23</v>
      </c>
      <c r="B56" s="1">
        <v>43896</v>
      </c>
      <c r="C56">
        <v>0</v>
      </c>
      <c r="D56">
        <v>0</v>
      </c>
      <c r="E56">
        <v>8</v>
      </c>
      <c r="F56">
        <v>0</v>
      </c>
      <c r="G56">
        <v>0</v>
      </c>
      <c r="H56">
        <f t="shared" si="0"/>
        <v>0</v>
      </c>
    </row>
    <row r="57" spans="1:8" x14ac:dyDescent="0.25">
      <c r="A57" s="19">
        <v>24</v>
      </c>
      <c r="B57" s="1">
        <v>43896</v>
      </c>
      <c r="C57">
        <v>0</v>
      </c>
      <c r="D57">
        <v>36</v>
      </c>
      <c r="E57">
        <v>0</v>
      </c>
      <c r="F57">
        <v>0</v>
      </c>
      <c r="G57">
        <v>0</v>
      </c>
      <c r="H57">
        <f t="shared" si="0"/>
        <v>0</v>
      </c>
    </row>
    <row r="58" spans="1:8" x14ac:dyDescent="0.25">
      <c r="A58" s="19">
        <v>28</v>
      </c>
      <c r="B58" s="1">
        <v>43896</v>
      </c>
      <c r="C58">
        <v>1</v>
      </c>
      <c r="D58">
        <v>0</v>
      </c>
      <c r="E58">
        <v>0</v>
      </c>
      <c r="F58">
        <v>0</v>
      </c>
      <c r="G58">
        <v>0</v>
      </c>
      <c r="H58">
        <f t="shared" si="0"/>
        <v>0</v>
      </c>
    </row>
    <row r="59" spans="1:8" x14ac:dyDescent="0.25">
      <c r="A59" s="19">
        <v>30</v>
      </c>
      <c r="B59" s="1">
        <v>43896</v>
      </c>
      <c r="C59">
        <v>0</v>
      </c>
      <c r="D59">
        <v>0</v>
      </c>
      <c r="E59">
        <v>0</v>
      </c>
      <c r="F59">
        <v>0</v>
      </c>
      <c r="G59">
        <v>0</v>
      </c>
      <c r="H59">
        <f t="shared" si="0"/>
        <v>0</v>
      </c>
    </row>
    <row r="60" spans="1:8" x14ac:dyDescent="0.25">
      <c r="A60" s="19">
        <v>31</v>
      </c>
      <c r="B60" s="1">
        <v>43896</v>
      </c>
      <c r="C60">
        <v>0</v>
      </c>
      <c r="D60">
        <v>4</v>
      </c>
      <c r="E60">
        <v>-1</v>
      </c>
      <c r="F60">
        <v>0</v>
      </c>
      <c r="G60">
        <v>0</v>
      </c>
      <c r="H60">
        <f t="shared" si="0"/>
        <v>0</v>
      </c>
    </row>
    <row r="61" spans="1:8" x14ac:dyDescent="0.25">
      <c r="A61" s="19">
        <v>32</v>
      </c>
      <c r="B61" s="1">
        <v>43896</v>
      </c>
      <c r="C61">
        <v>0</v>
      </c>
      <c r="D61">
        <v>0</v>
      </c>
      <c r="E61">
        <v>0</v>
      </c>
      <c r="F61">
        <v>0</v>
      </c>
      <c r="G61">
        <v>0</v>
      </c>
      <c r="H61">
        <f t="shared" si="0"/>
        <v>0</v>
      </c>
    </row>
    <row r="62" spans="1:8" x14ac:dyDescent="0.25">
      <c r="A62" s="19">
        <v>33</v>
      </c>
      <c r="B62" s="1">
        <v>43896</v>
      </c>
      <c r="C62">
        <v>0</v>
      </c>
      <c r="D62">
        <v>16</v>
      </c>
      <c r="E62">
        <v>0</v>
      </c>
      <c r="F62">
        <v>0</v>
      </c>
      <c r="G62">
        <v>0</v>
      </c>
      <c r="H62">
        <f t="shared" si="0"/>
        <v>0</v>
      </c>
    </row>
    <row r="63" spans="1:8" x14ac:dyDescent="0.25">
      <c r="A63" s="19">
        <v>34</v>
      </c>
      <c r="B63" s="1">
        <v>43896</v>
      </c>
      <c r="C63">
        <v>0</v>
      </c>
      <c r="D63">
        <v>0</v>
      </c>
      <c r="E63">
        <v>0</v>
      </c>
      <c r="F63">
        <v>0</v>
      </c>
      <c r="G63">
        <v>0</v>
      </c>
      <c r="H63">
        <f t="shared" si="0"/>
        <v>0</v>
      </c>
    </row>
    <row r="64" spans="1:8" x14ac:dyDescent="0.25">
      <c r="A64" s="19">
        <v>35</v>
      </c>
      <c r="B64" s="1">
        <v>43896</v>
      </c>
      <c r="C64">
        <v>11</v>
      </c>
      <c r="D64">
        <v>16</v>
      </c>
      <c r="E64">
        <v>212</v>
      </c>
      <c r="F64">
        <v>0</v>
      </c>
      <c r="G64">
        <v>0</v>
      </c>
      <c r="H64">
        <f t="shared" si="0"/>
        <v>0</v>
      </c>
    </row>
    <row r="65" spans="1:8" x14ac:dyDescent="0.25">
      <c r="A65" s="19">
        <v>36</v>
      </c>
      <c r="B65" s="1">
        <v>43896</v>
      </c>
      <c r="C65">
        <v>0</v>
      </c>
      <c r="D65">
        <v>1</v>
      </c>
      <c r="E65">
        <v>-1</v>
      </c>
      <c r="F65">
        <v>0</v>
      </c>
      <c r="G65">
        <v>0</v>
      </c>
      <c r="H65">
        <f t="shared" si="0"/>
        <v>0</v>
      </c>
    </row>
    <row r="66" spans="1:8" x14ac:dyDescent="0.25">
      <c r="A66" s="19">
        <v>38</v>
      </c>
      <c r="B66" s="1">
        <v>43896</v>
      </c>
      <c r="C66">
        <v>0</v>
      </c>
      <c r="D66">
        <v>19</v>
      </c>
      <c r="E66">
        <v>15</v>
      </c>
      <c r="F66">
        <v>0</v>
      </c>
      <c r="G66">
        <v>0</v>
      </c>
      <c r="H66">
        <f t="shared" ref="H66:H129" si="1">F66</f>
        <v>0</v>
      </c>
    </row>
    <row r="67" spans="1:8" x14ac:dyDescent="0.25">
      <c r="A67" s="19">
        <v>39</v>
      </c>
      <c r="B67" s="1">
        <v>43896</v>
      </c>
      <c r="C67">
        <v>2</v>
      </c>
      <c r="D67">
        <v>0</v>
      </c>
      <c r="E67">
        <v>0</v>
      </c>
      <c r="F67">
        <v>0</v>
      </c>
      <c r="G67">
        <v>0</v>
      </c>
      <c r="H67">
        <f t="shared" si="1"/>
        <v>0</v>
      </c>
    </row>
    <row r="68" spans="1:8" x14ac:dyDescent="0.25">
      <c r="A68">
        <v>41</v>
      </c>
      <c r="B68" s="1">
        <v>43896</v>
      </c>
      <c r="C68">
        <v>0</v>
      </c>
      <c r="D68">
        <v>0</v>
      </c>
      <c r="E68">
        <v>0</v>
      </c>
      <c r="F68">
        <v>0</v>
      </c>
      <c r="G68">
        <v>0</v>
      </c>
      <c r="H68">
        <f t="shared" si="1"/>
        <v>0</v>
      </c>
    </row>
    <row r="69" spans="1:8" x14ac:dyDescent="0.25">
      <c r="A69">
        <v>43</v>
      </c>
      <c r="B69" s="1">
        <v>43896</v>
      </c>
      <c r="C69">
        <v>0</v>
      </c>
      <c r="D69">
        <v>0</v>
      </c>
      <c r="E69">
        <v>0</v>
      </c>
      <c r="F69">
        <v>0</v>
      </c>
      <c r="G69">
        <v>0</v>
      </c>
      <c r="H69">
        <f t="shared" si="1"/>
        <v>0</v>
      </c>
    </row>
    <row r="70" spans="1:8" x14ac:dyDescent="0.25">
      <c r="A70">
        <v>44</v>
      </c>
      <c r="B70" s="1">
        <v>43896</v>
      </c>
      <c r="C70">
        <v>4</v>
      </c>
      <c r="D70">
        <v>0</v>
      </c>
      <c r="E70">
        <v>0</v>
      </c>
      <c r="F70">
        <v>0</v>
      </c>
      <c r="G70">
        <v>0</v>
      </c>
      <c r="H70">
        <f t="shared" si="1"/>
        <v>0</v>
      </c>
    </row>
    <row r="71" spans="1:8" x14ac:dyDescent="0.25">
      <c r="A71">
        <v>46</v>
      </c>
      <c r="B71" s="1">
        <v>43896</v>
      </c>
      <c r="C71">
        <v>0</v>
      </c>
      <c r="D71">
        <v>3</v>
      </c>
      <c r="E71">
        <v>7</v>
      </c>
      <c r="F71">
        <v>0</v>
      </c>
      <c r="G71">
        <v>0</v>
      </c>
      <c r="H71">
        <f t="shared" si="1"/>
        <v>0</v>
      </c>
    </row>
    <row r="72" spans="1:8" x14ac:dyDescent="0.25">
      <c r="A72">
        <v>47</v>
      </c>
      <c r="B72" s="1">
        <v>43896</v>
      </c>
      <c r="C72">
        <v>0</v>
      </c>
      <c r="D72">
        <v>8</v>
      </c>
      <c r="E72">
        <v>0</v>
      </c>
      <c r="F72">
        <v>0</v>
      </c>
      <c r="G72">
        <v>0</v>
      </c>
      <c r="H72">
        <f t="shared" si="1"/>
        <v>0</v>
      </c>
    </row>
    <row r="73" spans="1:8" x14ac:dyDescent="0.25">
      <c r="A73">
        <v>48</v>
      </c>
      <c r="B73" s="1">
        <v>43896</v>
      </c>
      <c r="C73">
        <v>9</v>
      </c>
      <c r="D73">
        <v>370</v>
      </c>
      <c r="E73">
        <v>0</v>
      </c>
      <c r="F73">
        <v>0</v>
      </c>
      <c r="G73">
        <v>3</v>
      </c>
      <c r="H73">
        <f t="shared" si="1"/>
        <v>0</v>
      </c>
    </row>
    <row r="74" spans="1:8" x14ac:dyDescent="0.25">
      <c r="A74">
        <v>49</v>
      </c>
      <c r="B74" s="1">
        <v>43896</v>
      </c>
      <c r="C74">
        <v>0</v>
      </c>
      <c r="D74">
        <v>12</v>
      </c>
      <c r="E74">
        <v>6</v>
      </c>
      <c r="F74">
        <v>0</v>
      </c>
      <c r="G74">
        <v>0</v>
      </c>
      <c r="H74">
        <f t="shared" si="1"/>
        <v>0</v>
      </c>
    </row>
    <row r="75" spans="1:8" x14ac:dyDescent="0.25">
      <c r="A75">
        <v>50</v>
      </c>
      <c r="B75" s="1">
        <v>43896</v>
      </c>
      <c r="C75">
        <v>0</v>
      </c>
      <c r="D75">
        <v>1</v>
      </c>
      <c r="E75">
        <v>4</v>
      </c>
      <c r="F75">
        <v>0</v>
      </c>
      <c r="G75">
        <v>0</v>
      </c>
      <c r="H75">
        <f t="shared" si="1"/>
        <v>0</v>
      </c>
    </row>
    <row r="76" spans="1:8" x14ac:dyDescent="0.25">
      <c r="A76" s="19">
        <v>1</v>
      </c>
      <c r="B76" s="1">
        <v>43897</v>
      </c>
      <c r="C76">
        <v>0</v>
      </c>
      <c r="D76">
        <v>4</v>
      </c>
      <c r="E76">
        <v>1</v>
      </c>
      <c r="F76">
        <v>0</v>
      </c>
      <c r="G76">
        <v>0</v>
      </c>
      <c r="H76">
        <f t="shared" si="1"/>
        <v>0</v>
      </c>
    </row>
    <row r="77" spans="1:8" x14ac:dyDescent="0.25">
      <c r="A77" s="19">
        <v>2</v>
      </c>
      <c r="B77" s="1">
        <v>43897</v>
      </c>
      <c r="C77">
        <v>0</v>
      </c>
      <c r="D77">
        <v>0</v>
      </c>
      <c r="E77">
        <v>0</v>
      </c>
      <c r="F77">
        <v>0</v>
      </c>
      <c r="G77">
        <v>0</v>
      </c>
      <c r="H77">
        <f t="shared" si="1"/>
        <v>0</v>
      </c>
    </row>
    <row r="78" spans="1:8" x14ac:dyDescent="0.25">
      <c r="A78" s="19">
        <v>3</v>
      </c>
      <c r="B78" s="1">
        <v>43897</v>
      </c>
      <c r="C78">
        <v>0</v>
      </c>
      <c r="D78">
        <v>0</v>
      </c>
      <c r="E78">
        <v>0</v>
      </c>
      <c r="F78">
        <v>0</v>
      </c>
      <c r="G78">
        <v>0</v>
      </c>
      <c r="H78">
        <f t="shared" si="1"/>
        <v>0</v>
      </c>
    </row>
    <row r="79" spans="1:8" x14ac:dyDescent="0.25">
      <c r="A79" s="19">
        <v>4</v>
      </c>
      <c r="B79" s="1">
        <v>43897</v>
      </c>
      <c r="C79">
        <v>2</v>
      </c>
      <c r="D79">
        <v>11</v>
      </c>
      <c r="E79">
        <v>-8</v>
      </c>
      <c r="F79">
        <v>0</v>
      </c>
      <c r="G79">
        <v>0</v>
      </c>
      <c r="H79">
        <f t="shared" si="1"/>
        <v>0</v>
      </c>
    </row>
    <row r="80" spans="1:8" x14ac:dyDescent="0.25">
      <c r="A80" s="19">
        <v>5</v>
      </c>
      <c r="B80" s="1">
        <v>43897</v>
      </c>
      <c r="C80">
        <v>9</v>
      </c>
      <c r="D80">
        <v>0</v>
      </c>
      <c r="E80">
        <v>0</v>
      </c>
      <c r="F80">
        <v>0</v>
      </c>
      <c r="G80">
        <v>0</v>
      </c>
      <c r="H80">
        <f t="shared" si="1"/>
        <v>0</v>
      </c>
    </row>
    <row r="81" spans="1:8" x14ac:dyDescent="0.25">
      <c r="A81" s="19">
        <v>6</v>
      </c>
      <c r="B81" s="1">
        <v>43897</v>
      </c>
      <c r="C81">
        <v>6</v>
      </c>
      <c r="D81">
        <v>9</v>
      </c>
      <c r="E81">
        <v>39</v>
      </c>
      <c r="F81">
        <v>0</v>
      </c>
      <c r="G81">
        <v>0</v>
      </c>
      <c r="H81">
        <f t="shared" si="1"/>
        <v>0</v>
      </c>
    </row>
    <row r="82" spans="1:8" x14ac:dyDescent="0.25">
      <c r="A82" s="19">
        <v>7</v>
      </c>
      <c r="B82" s="1">
        <v>43897</v>
      </c>
      <c r="C82">
        <v>0</v>
      </c>
      <c r="D82">
        <v>0</v>
      </c>
      <c r="E82">
        <v>0</v>
      </c>
      <c r="F82">
        <v>0</v>
      </c>
      <c r="G82">
        <v>0</v>
      </c>
      <c r="H82">
        <f t="shared" si="1"/>
        <v>0</v>
      </c>
    </row>
    <row r="83" spans="1:8" x14ac:dyDescent="0.25">
      <c r="A83" s="19">
        <v>8</v>
      </c>
      <c r="B83" s="1">
        <v>43897</v>
      </c>
      <c r="C83">
        <v>0</v>
      </c>
      <c r="D83">
        <v>0</v>
      </c>
      <c r="E83">
        <v>0</v>
      </c>
      <c r="F83">
        <v>0</v>
      </c>
      <c r="G83">
        <v>0</v>
      </c>
      <c r="H83">
        <f t="shared" si="1"/>
        <v>0</v>
      </c>
    </row>
    <row r="84" spans="1:8" x14ac:dyDescent="0.25">
      <c r="A84" s="19">
        <v>9</v>
      </c>
      <c r="B84" s="1">
        <v>43897</v>
      </c>
      <c r="C84">
        <v>0</v>
      </c>
      <c r="D84">
        <v>0</v>
      </c>
      <c r="E84">
        <v>0</v>
      </c>
      <c r="F84">
        <v>0</v>
      </c>
      <c r="G84">
        <v>0</v>
      </c>
      <c r="H84">
        <f t="shared" si="1"/>
        <v>0</v>
      </c>
    </row>
    <row r="85" spans="1:8" x14ac:dyDescent="0.25">
      <c r="A85" s="19">
        <v>10</v>
      </c>
      <c r="B85" s="1">
        <v>43897</v>
      </c>
      <c r="C85">
        <v>5</v>
      </c>
      <c r="D85">
        <v>45</v>
      </c>
      <c r="E85">
        <v>37</v>
      </c>
      <c r="F85">
        <v>0</v>
      </c>
      <c r="G85">
        <v>0</v>
      </c>
      <c r="H85">
        <f t="shared" si="1"/>
        <v>0</v>
      </c>
    </row>
    <row r="86" spans="1:8" x14ac:dyDescent="0.25">
      <c r="A86" s="19">
        <v>11</v>
      </c>
      <c r="B86" s="1">
        <v>43897</v>
      </c>
      <c r="C86">
        <v>4</v>
      </c>
      <c r="D86">
        <v>0</v>
      </c>
      <c r="E86">
        <v>0</v>
      </c>
      <c r="F86">
        <v>0</v>
      </c>
      <c r="G86">
        <v>0</v>
      </c>
      <c r="H86">
        <f t="shared" si="1"/>
        <v>0</v>
      </c>
    </row>
    <row r="87" spans="1:8" x14ac:dyDescent="0.25">
      <c r="A87" s="19">
        <v>12</v>
      </c>
      <c r="B87" s="1">
        <v>43897</v>
      </c>
      <c r="C87">
        <v>1</v>
      </c>
      <c r="D87">
        <v>0</v>
      </c>
      <c r="E87">
        <v>0</v>
      </c>
      <c r="F87">
        <v>0</v>
      </c>
      <c r="G87">
        <v>0</v>
      </c>
      <c r="H87">
        <f t="shared" si="1"/>
        <v>0</v>
      </c>
    </row>
    <row r="88" spans="1:8" x14ac:dyDescent="0.25">
      <c r="A88" s="19">
        <v>13</v>
      </c>
      <c r="B88" s="1">
        <v>43897</v>
      </c>
      <c r="C88">
        <v>0</v>
      </c>
      <c r="D88">
        <v>0</v>
      </c>
      <c r="E88">
        <v>0</v>
      </c>
      <c r="F88">
        <v>0</v>
      </c>
      <c r="G88">
        <v>0</v>
      </c>
      <c r="H88">
        <f t="shared" si="1"/>
        <v>0</v>
      </c>
    </row>
    <row r="89" spans="1:8" x14ac:dyDescent="0.25">
      <c r="A89" s="19">
        <v>14</v>
      </c>
      <c r="B89" s="1">
        <v>43897</v>
      </c>
      <c r="C89">
        <v>0</v>
      </c>
      <c r="D89">
        <v>27</v>
      </c>
      <c r="E89">
        <v>0</v>
      </c>
      <c r="F89">
        <v>0</v>
      </c>
      <c r="G89">
        <v>0</v>
      </c>
      <c r="H89">
        <f t="shared" si="1"/>
        <v>0</v>
      </c>
    </row>
    <row r="90" spans="1:8" x14ac:dyDescent="0.25">
      <c r="A90" s="19">
        <v>15</v>
      </c>
      <c r="B90" s="1">
        <v>43897</v>
      </c>
      <c r="C90">
        <v>1</v>
      </c>
      <c r="D90">
        <v>11</v>
      </c>
      <c r="E90">
        <v>9</v>
      </c>
      <c r="F90">
        <v>0</v>
      </c>
      <c r="G90">
        <v>0</v>
      </c>
      <c r="H90">
        <f t="shared" si="1"/>
        <v>0</v>
      </c>
    </row>
    <row r="91" spans="1:8" x14ac:dyDescent="0.25">
      <c r="A91" s="19">
        <v>16</v>
      </c>
      <c r="B91" s="1">
        <v>43897</v>
      </c>
      <c r="C91">
        <v>0</v>
      </c>
      <c r="D91">
        <v>0</v>
      </c>
      <c r="E91">
        <v>0</v>
      </c>
      <c r="F91">
        <v>0</v>
      </c>
      <c r="G91">
        <v>0</v>
      </c>
      <c r="H91">
        <f t="shared" si="1"/>
        <v>0</v>
      </c>
    </row>
    <row r="92" spans="1:8" x14ac:dyDescent="0.25">
      <c r="A92" s="19">
        <v>17</v>
      </c>
      <c r="B92" s="1">
        <v>43897</v>
      </c>
      <c r="C92">
        <v>0</v>
      </c>
      <c r="D92">
        <v>7</v>
      </c>
      <c r="E92">
        <v>2</v>
      </c>
      <c r="F92">
        <v>0</v>
      </c>
      <c r="G92">
        <v>0</v>
      </c>
      <c r="H92">
        <f t="shared" si="1"/>
        <v>0</v>
      </c>
    </row>
    <row r="93" spans="1:8" x14ac:dyDescent="0.25">
      <c r="A93" s="19">
        <v>18</v>
      </c>
      <c r="B93" s="1">
        <v>43897</v>
      </c>
      <c r="C93">
        <v>1</v>
      </c>
      <c r="D93">
        <v>2</v>
      </c>
      <c r="E93">
        <v>-3</v>
      </c>
      <c r="F93">
        <v>0</v>
      </c>
      <c r="G93">
        <v>0</v>
      </c>
      <c r="H93">
        <f t="shared" si="1"/>
        <v>0</v>
      </c>
    </row>
    <row r="94" spans="1:8" x14ac:dyDescent="0.25">
      <c r="A94" s="19">
        <v>19</v>
      </c>
      <c r="B94" s="1">
        <v>43897</v>
      </c>
      <c r="C94">
        <v>0</v>
      </c>
      <c r="D94">
        <v>0</v>
      </c>
      <c r="E94">
        <v>0</v>
      </c>
      <c r="F94">
        <v>0</v>
      </c>
      <c r="G94">
        <v>0</v>
      </c>
      <c r="H94">
        <f t="shared" si="1"/>
        <v>0</v>
      </c>
    </row>
    <row r="95" spans="1:8" x14ac:dyDescent="0.25">
      <c r="A95" s="19">
        <v>20</v>
      </c>
      <c r="B95" s="1">
        <v>43897</v>
      </c>
      <c r="C95">
        <v>5</v>
      </c>
      <c r="D95">
        <v>0</v>
      </c>
      <c r="E95">
        <v>0</v>
      </c>
      <c r="F95">
        <v>0</v>
      </c>
      <c r="G95">
        <v>0</v>
      </c>
      <c r="H95">
        <f t="shared" si="1"/>
        <v>0</v>
      </c>
    </row>
    <row r="96" spans="1:8" x14ac:dyDescent="0.25">
      <c r="A96" s="19">
        <v>21</v>
      </c>
      <c r="B96" s="1">
        <v>43897</v>
      </c>
      <c r="C96">
        <v>0</v>
      </c>
      <c r="D96">
        <v>15</v>
      </c>
      <c r="E96">
        <v>-12</v>
      </c>
      <c r="F96">
        <v>0</v>
      </c>
      <c r="G96">
        <v>0</v>
      </c>
      <c r="H96">
        <f t="shared" si="1"/>
        <v>0</v>
      </c>
    </row>
    <row r="97" spans="1:8" x14ac:dyDescent="0.25">
      <c r="A97" s="19">
        <v>22</v>
      </c>
      <c r="B97" s="1">
        <v>43897</v>
      </c>
      <c r="C97">
        <v>0</v>
      </c>
      <c r="D97">
        <v>1</v>
      </c>
      <c r="E97">
        <v>0</v>
      </c>
      <c r="F97">
        <v>0</v>
      </c>
      <c r="G97">
        <v>0</v>
      </c>
      <c r="H97">
        <f t="shared" si="1"/>
        <v>0</v>
      </c>
    </row>
    <row r="98" spans="1:8" x14ac:dyDescent="0.25">
      <c r="A98" s="19">
        <v>23</v>
      </c>
      <c r="B98" s="1">
        <v>43897</v>
      </c>
      <c r="C98">
        <v>0</v>
      </c>
      <c r="D98">
        <v>10</v>
      </c>
      <c r="E98">
        <v>1</v>
      </c>
      <c r="F98">
        <v>0</v>
      </c>
      <c r="G98">
        <v>0</v>
      </c>
      <c r="H98">
        <f t="shared" si="1"/>
        <v>0</v>
      </c>
    </row>
    <row r="99" spans="1:8" x14ac:dyDescent="0.25">
      <c r="A99" s="19">
        <v>24</v>
      </c>
      <c r="B99" s="1">
        <v>43897</v>
      </c>
      <c r="C99">
        <v>1</v>
      </c>
      <c r="D99">
        <v>12</v>
      </c>
      <c r="E99">
        <v>0</v>
      </c>
      <c r="F99">
        <v>0</v>
      </c>
      <c r="G99">
        <v>0</v>
      </c>
      <c r="H99">
        <f t="shared" si="1"/>
        <v>0</v>
      </c>
    </row>
    <row r="100" spans="1:8" x14ac:dyDescent="0.25">
      <c r="A100" s="19">
        <v>25</v>
      </c>
      <c r="B100" s="1">
        <v>43897</v>
      </c>
      <c r="C100">
        <v>0</v>
      </c>
      <c r="D100">
        <v>0</v>
      </c>
      <c r="E100">
        <v>0</v>
      </c>
      <c r="F100">
        <v>0</v>
      </c>
      <c r="G100">
        <v>0</v>
      </c>
      <c r="H100">
        <f t="shared" si="1"/>
        <v>0</v>
      </c>
    </row>
    <row r="101" spans="1:8" x14ac:dyDescent="0.25">
      <c r="A101" s="19">
        <v>26</v>
      </c>
      <c r="B101" s="1">
        <v>43897</v>
      </c>
      <c r="C101">
        <v>0</v>
      </c>
      <c r="D101">
        <v>0</v>
      </c>
      <c r="E101">
        <v>0</v>
      </c>
      <c r="F101">
        <v>0</v>
      </c>
      <c r="G101">
        <v>0</v>
      </c>
      <c r="H101">
        <f t="shared" si="1"/>
        <v>0</v>
      </c>
    </row>
    <row r="102" spans="1:8" x14ac:dyDescent="0.25">
      <c r="A102" s="19">
        <v>27</v>
      </c>
      <c r="B102" s="1">
        <v>43897</v>
      </c>
      <c r="C102">
        <v>0</v>
      </c>
      <c r="D102">
        <v>11</v>
      </c>
      <c r="E102">
        <v>0</v>
      </c>
      <c r="F102">
        <v>0</v>
      </c>
      <c r="G102">
        <v>0</v>
      </c>
      <c r="H102">
        <f t="shared" si="1"/>
        <v>0</v>
      </c>
    </row>
    <row r="103" spans="1:8" x14ac:dyDescent="0.25">
      <c r="A103" s="19">
        <v>28</v>
      </c>
      <c r="B103" s="1">
        <v>43897</v>
      </c>
      <c r="C103">
        <v>0</v>
      </c>
      <c r="D103">
        <v>0</v>
      </c>
      <c r="E103">
        <v>0</v>
      </c>
      <c r="F103">
        <v>0</v>
      </c>
      <c r="G103">
        <v>0</v>
      </c>
      <c r="H103">
        <f t="shared" si="1"/>
        <v>0</v>
      </c>
    </row>
    <row r="104" spans="1:8" x14ac:dyDescent="0.25">
      <c r="A104" s="19">
        <v>29</v>
      </c>
      <c r="B104" s="1">
        <v>43897</v>
      </c>
      <c r="C104">
        <v>0</v>
      </c>
      <c r="D104">
        <v>0</v>
      </c>
      <c r="E104">
        <v>0</v>
      </c>
      <c r="F104">
        <v>0</v>
      </c>
      <c r="G104">
        <v>0</v>
      </c>
      <c r="H104">
        <f t="shared" si="1"/>
        <v>0</v>
      </c>
    </row>
    <row r="105" spans="1:8" x14ac:dyDescent="0.25">
      <c r="A105" s="19">
        <v>30</v>
      </c>
      <c r="B105" s="1">
        <v>43897</v>
      </c>
      <c r="C105">
        <v>1</v>
      </c>
      <c r="D105">
        <v>0</v>
      </c>
      <c r="E105">
        <v>0</v>
      </c>
      <c r="F105">
        <v>0</v>
      </c>
      <c r="G105">
        <v>0</v>
      </c>
      <c r="H105">
        <f t="shared" si="1"/>
        <v>0</v>
      </c>
    </row>
    <row r="106" spans="1:8" x14ac:dyDescent="0.25">
      <c r="A106" s="19">
        <v>31</v>
      </c>
      <c r="B106" s="1">
        <v>43897</v>
      </c>
      <c r="C106">
        <v>0</v>
      </c>
      <c r="D106">
        <v>0</v>
      </c>
      <c r="E106">
        <v>0</v>
      </c>
      <c r="F106">
        <v>0</v>
      </c>
      <c r="G106">
        <v>0</v>
      </c>
      <c r="H106">
        <f t="shared" si="1"/>
        <v>0</v>
      </c>
    </row>
    <row r="107" spans="1:8" x14ac:dyDescent="0.25">
      <c r="A107" s="19">
        <v>32</v>
      </c>
      <c r="B107" s="1">
        <v>43897</v>
      </c>
      <c r="C107">
        <v>3</v>
      </c>
      <c r="D107">
        <v>0</v>
      </c>
      <c r="E107">
        <v>1</v>
      </c>
      <c r="F107">
        <v>0</v>
      </c>
      <c r="G107">
        <v>0</v>
      </c>
      <c r="H107">
        <f t="shared" si="1"/>
        <v>0</v>
      </c>
    </row>
    <row r="108" spans="1:8" x14ac:dyDescent="0.25">
      <c r="A108" s="19">
        <v>33</v>
      </c>
      <c r="B108" s="1">
        <v>43897</v>
      </c>
      <c r="C108">
        <v>0</v>
      </c>
      <c r="D108">
        <v>32</v>
      </c>
      <c r="E108">
        <v>0</v>
      </c>
      <c r="F108">
        <v>0</v>
      </c>
      <c r="G108">
        <v>0</v>
      </c>
      <c r="H108">
        <f t="shared" si="1"/>
        <v>0</v>
      </c>
    </row>
    <row r="109" spans="1:8" x14ac:dyDescent="0.25">
      <c r="A109" s="19">
        <v>34</v>
      </c>
      <c r="B109" s="1">
        <v>43897</v>
      </c>
      <c r="C109">
        <v>0</v>
      </c>
      <c r="D109">
        <v>0</v>
      </c>
      <c r="E109">
        <v>0</v>
      </c>
      <c r="F109">
        <v>0</v>
      </c>
      <c r="G109">
        <v>0</v>
      </c>
      <c r="H109">
        <f t="shared" si="1"/>
        <v>0</v>
      </c>
    </row>
    <row r="110" spans="1:8" x14ac:dyDescent="0.25">
      <c r="A110" s="19">
        <v>35</v>
      </c>
      <c r="B110" s="1">
        <v>43897</v>
      </c>
      <c r="C110">
        <v>43</v>
      </c>
      <c r="D110">
        <v>0</v>
      </c>
      <c r="E110">
        <v>0</v>
      </c>
      <c r="F110">
        <v>0</v>
      </c>
      <c r="G110">
        <v>0</v>
      </c>
      <c r="H110">
        <f t="shared" si="1"/>
        <v>0</v>
      </c>
    </row>
    <row r="111" spans="1:8" x14ac:dyDescent="0.25">
      <c r="A111" s="19">
        <v>36</v>
      </c>
      <c r="B111" s="1">
        <v>43897</v>
      </c>
      <c r="C111">
        <v>0</v>
      </c>
      <c r="D111">
        <v>1</v>
      </c>
      <c r="E111">
        <v>3</v>
      </c>
      <c r="F111">
        <v>0</v>
      </c>
      <c r="G111">
        <v>0</v>
      </c>
      <c r="H111">
        <f t="shared" si="1"/>
        <v>0</v>
      </c>
    </row>
    <row r="112" spans="1:8" x14ac:dyDescent="0.25">
      <c r="A112" s="19">
        <v>37</v>
      </c>
      <c r="B112" s="1">
        <v>43897</v>
      </c>
      <c r="C112">
        <v>1</v>
      </c>
      <c r="D112">
        <v>0</v>
      </c>
      <c r="E112">
        <v>0</v>
      </c>
      <c r="F112">
        <v>0</v>
      </c>
      <c r="G112">
        <v>0</v>
      </c>
      <c r="H112">
        <f t="shared" si="1"/>
        <v>0</v>
      </c>
    </row>
    <row r="113" spans="1:8" x14ac:dyDescent="0.25">
      <c r="A113" s="19">
        <v>38</v>
      </c>
      <c r="B113" s="1">
        <v>43897</v>
      </c>
      <c r="C113">
        <v>4</v>
      </c>
      <c r="D113">
        <v>13</v>
      </c>
      <c r="E113">
        <v>12</v>
      </c>
      <c r="F113">
        <v>0</v>
      </c>
      <c r="G113">
        <v>0</v>
      </c>
      <c r="H113">
        <f t="shared" si="1"/>
        <v>0</v>
      </c>
    </row>
    <row r="114" spans="1:8" x14ac:dyDescent="0.25">
      <c r="A114" s="19">
        <v>39</v>
      </c>
      <c r="B114" s="1">
        <v>43897</v>
      </c>
      <c r="C114">
        <v>0</v>
      </c>
      <c r="D114">
        <v>0</v>
      </c>
      <c r="E114">
        <v>0</v>
      </c>
      <c r="F114">
        <v>0</v>
      </c>
      <c r="G114">
        <v>0</v>
      </c>
      <c r="H114">
        <f t="shared" si="1"/>
        <v>0</v>
      </c>
    </row>
    <row r="115" spans="1:8" x14ac:dyDescent="0.25">
      <c r="A115" s="19">
        <v>40</v>
      </c>
      <c r="B115" s="1">
        <v>43897</v>
      </c>
      <c r="C115">
        <v>2</v>
      </c>
      <c r="D115">
        <v>0</v>
      </c>
      <c r="E115">
        <v>0</v>
      </c>
      <c r="F115">
        <v>0</v>
      </c>
      <c r="G115">
        <v>0</v>
      </c>
      <c r="H115">
        <f t="shared" si="1"/>
        <v>0</v>
      </c>
    </row>
    <row r="116" spans="1:8" x14ac:dyDescent="0.25">
      <c r="A116">
        <v>41</v>
      </c>
      <c r="B116" s="1">
        <v>43897</v>
      </c>
      <c r="C116">
        <v>2</v>
      </c>
      <c r="D116">
        <v>3</v>
      </c>
      <c r="E116">
        <v>0</v>
      </c>
      <c r="F116">
        <v>0</v>
      </c>
      <c r="G116">
        <v>0</v>
      </c>
      <c r="H116">
        <f t="shared" si="1"/>
        <v>0</v>
      </c>
    </row>
    <row r="117" spans="1:8" x14ac:dyDescent="0.25">
      <c r="A117">
        <v>42</v>
      </c>
      <c r="B117" s="1">
        <v>43897</v>
      </c>
      <c r="C117">
        <v>0</v>
      </c>
      <c r="D117">
        <v>5</v>
      </c>
      <c r="E117">
        <v>0</v>
      </c>
      <c r="F117">
        <v>0</v>
      </c>
      <c r="G117">
        <v>0</v>
      </c>
      <c r="H117">
        <f t="shared" si="1"/>
        <v>0</v>
      </c>
    </row>
    <row r="118" spans="1:8" x14ac:dyDescent="0.25">
      <c r="A118">
        <v>43</v>
      </c>
      <c r="B118" s="1">
        <v>43897</v>
      </c>
      <c r="C118">
        <v>0</v>
      </c>
      <c r="D118">
        <v>0</v>
      </c>
      <c r="E118">
        <v>0</v>
      </c>
      <c r="F118">
        <v>0</v>
      </c>
      <c r="G118">
        <v>0</v>
      </c>
      <c r="H118">
        <f t="shared" si="1"/>
        <v>0</v>
      </c>
    </row>
    <row r="119" spans="1:8" x14ac:dyDescent="0.25">
      <c r="A119">
        <v>44</v>
      </c>
      <c r="B119" s="1">
        <v>43897</v>
      </c>
      <c r="C119">
        <v>3</v>
      </c>
      <c r="D119">
        <v>0</v>
      </c>
      <c r="E119">
        <v>0</v>
      </c>
      <c r="F119">
        <v>0</v>
      </c>
      <c r="G119">
        <v>0</v>
      </c>
      <c r="H119">
        <f t="shared" si="1"/>
        <v>0</v>
      </c>
    </row>
    <row r="120" spans="1:8" x14ac:dyDescent="0.25">
      <c r="A120">
        <v>45</v>
      </c>
      <c r="B120" s="1">
        <v>43897</v>
      </c>
      <c r="C120">
        <v>1</v>
      </c>
      <c r="D120">
        <v>0</v>
      </c>
      <c r="E120">
        <v>0</v>
      </c>
      <c r="F120">
        <v>0</v>
      </c>
      <c r="G120">
        <v>0</v>
      </c>
      <c r="H120">
        <f t="shared" si="1"/>
        <v>0</v>
      </c>
    </row>
    <row r="121" spans="1:8" x14ac:dyDescent="0.25">
      <c r="A121">
        <v>46</v>
      </c>
      <c r="B121" s="1">
        <v>43897</v>
      </c>
      <c r="C121">
        <v>0</v>
      </c>
      <c r="D121">
        <v>10</v>
      </c>
      <c r="E121">
        <v>-3</v>
      </c>
      <c r="F121">
        <v>0</v>
      </c>
      <c r="G121">
        <v>0</v>
      </c>
      <c r="H121">
        <f t="shared" si="1"/>
        <v>0</v>
      </c>
    </row>
    <row r="122" spans="1:8" x14ac:dyDescent="0.25">
      <c r="A122">
        <v>47</v>
      </c>
      <c r="B122" s="1">
        <v>43897</v>
      </c>
      <c r="C122">
        <v>0</v>
      </c>
      <c r="D122">
        <v>8</v>
      </c>
      <c r="E122">
        <v>0</v>
      </c>
      <c r="F122">
        <v>0</v>
      </c>
      <c r="G122">
        <v>0</v>
      </c>
      <c r="H122">
        <f t="shared" si="1"/>
        <v>0</v>
      </c>
    </row>
    <row r="123" spans="1:8" x14ac:dyDescent="0.25">
      <c r="A123">
        <v>48</v>
      </c>
      <c r="B123" s="1">
        <v>43897</v>
      </c>
      <c r="C123">
        <v>23</v>
      </c>
      <c r="D123">
        <v>0</v>
      </c>
      <c r="E123">
        <v>66</v>
      </c>
      <c r="F123">
        <v>0</v>
      </c>
      <c r="G123">
        <v>2</v>
      </c>
      <c r="H123">
        <f t="shared" si="1"/>
        <v>0</v>
      </c>
    </row>
    <row r="124" spans="1:8" x14ac:dyDescent="0.25">
      <c r="A124">
        <v>49</v>
      </c>
      <c r="B124" s="1">
        <v>43897</v>
      </c>
      <c r="C124">
        <v>0</v>
      </c>
      <c r="D124">
        <v>0</v>
      </c>
      <c r="E124">
        <v>0</v>
      </c>
      <c r="F124">
        <v>0</v>
      </c>
      <c r="G124">
        <v>0</v>
      </c>
      <c r="H124">
        <f t="shared" si="1"/>
        <v>0</v>
      </c>
    </row>
    <row r="125" spans="1:8" x14ac:dyDescent="0.25">
      <c r="A125">
        <v>50</v>
      </c>
      <c r="B125" s="1">
        <v>43897</v>
      </c>
      <c r="C125">
        <v>0</v>
      </c>
      <c r="D125">
        <v>1</v>
      </c>
      <c r="E125">
        <v>-1</v>
      </c>
      <c r="F125">
        <v>0</v>
      </c>
      <c r="G125">
        <v>0</v>
      </c>
      <c r="H125">
        <f t="shared" si="1"/>
        <v>0</v>
      </c>
    </row>
    <row r="126" spans="1:8" x14ac:dyDescent="0.25">
      <c r="A126">
        <v>51</v>
      </c>
      <c r="B126" s="1">
        <v>43897</v>
      </c>
      <c r="C126">
        <v>0</v>
      </c>
      <c r="D126">
        <v>0</v>
      </c>
      <c r="E126">
        <v>0</v>
      </c>
      <c r="F126">
        <v>0</v>
      </c>
      <c r="G126">
        <v>0</v>
      </c>
      <c r="H126">
        <f t="shared" si="1"/>
        <v>0</v>
      </c>
    </row>
    <row r="127" spans="1:8" x14ac:dyDescent="0.25">
      <c r="A127" s="19">
        <v>1</v>
      </c>
      <c r="B127" s="1">
        <v>43898</v>
      </c>
      <c r="C127">
        <v>0</v>
      </c>
      <c r="D127">
        <v>2</v>
      </c>
      <c r="E127">
        <v>4</v>
      </c>
      <c r="F127">
        <v>0</v>
      </c>
      <c r="G127">
        <v>0</v>
      </c>
      <c r="H127">
        <f t="shared" si="1"/>
        <v>0</v>
      </c>
    </row>
    <row r="128" spans="1:8" x14ac:dyDescent="0.25">
      <c r="A128" s="19">
        <v>2</v>
      </c>
      <c r="B128" s="1">
        <v>43898</v>
      </c>
      <c r="C128">
        <v>0</v>
      </c>
      <c r="D128">
        <v>0</v>
      </c>
      <c r="E128">
        <v>0</v>
      </c>
      <c r="F128">
        <v>0</v>
      </c>
      <c r="G128">
        <v>0</v>
      </c>
      <c r="H128">
        <f t="shared" si="1"/>
        <v>0</v>
      </c>
    </row>
    <row r="129" spans="1:8" x14ac:dyDescent="0.25">
      <c r="A129" s="19">
        <v>3</v>
      </c>
      <c r="B129" s="1">
        <v>43898</v>
      </c>
      <c r="C129">
        <v>0</v>
      </c>
      <c r="D129">
        <v>0</v>
      </c>
      <c r="E129">
        <v>0</v>
      </c>
      <c r="F129">
        <v>0</v>
      </c>
      <c r="G129">
        <v>0</v>
      </c>
      <c r="H129">
        <f t="shared" si="1"/>
        <v>0</v>
      </c>
    </row>
    <row r="130" spans="1:8" x14ac:dyDescent="0.25">
      <c r="A130" s="19">
        <v>4</v>
      </c>
      <c r="B130" s="1">
        <v>43898</v>
      </c>
      <c r="C130">
        <v>0</v>
      </c>
      <c r="D130">
        <v>0</v>
      </c>
      <c r="E130">
        <v>0</v>
      </c>
      <c r="F130">
        <v>0</v>
      </c>
      <c r="G130">
        <v>0</v>
      </c>
      <c r="H130">
        <f t="shared" ref="H130:H142" si="2">F130</f>
        <v>0</v>
      </c>
    </row>
    <row r="131" spans="1:8" x14ac:dyDescent="0.25">
      <c r="A131" s="19">
        <v>5</v>
      </c>
      <c r="B131" s="1">
        <v>43898</v>
      </c>
      <c r="C131">
        <v>19</v>
      </c>
      <c r="D131">
        <v>0</v>
      </c>
      <c r="E131">
        <v>0</v>
      </c>
      <c r="F131">
        <v>0</v>
      </c>
      <c r="G131">
        <v>0</v>
      </c>
      <c r="H131">
        <f t="shared" si="2"/>
        <v>0</v>
      </c>
    </row>
    <row r="132" spans="1:8" x14ac:dyDescent="0.25">
      <c r="A132" s="19">
        <v>6</v>
      </c>
      <c r="B132" s="1">
        <v>43898</v>
      </c>
      <c r="C132">
        <v>0</v>
      </c>
      <c r="D132">
        <v>49</v>
      </c>
      <c r="E132">
        <v>-69</v>
      </c>
      <c r="F132">
        <v>0</v>
      </c>
      <c r="G132">
        <v>0</v>
      </c>
      <c r="H132">
        <f t="shared" si="2"/>
        <v>0</v>
      </c>
    </row>
    <row r="133" spans="1:8" x14ac:dyDescent="0.25">
      <c r="A133" s="19">
        <v>7</v>
      </c>
      <c r="B133" s="1">
        <v>43898</v>
      </c>
      <c r="C133">
        <v>1</v>
      </c>
      <c r="D133">
        <v>29</v>
      </c>
      <c r="E133">
        <v>8</v>
      </c>
      <c r="F133">
        <v>0</v>
      </c>
      <c r="G133">
        <v>0</v>
      </c>
      <c r="H133">
        <f t="shared" si="2"/>
        <v>0</v>
      </c>
    </row>
    <row r="134" spans="1:8" x14ac:dyDescent="0.25">
      <c r="A134" s="19">
        <v>8</v>
      </c>
      <c r="B134" s="1">
        <v>43898</v>
      </c>
      <c r="C134">
        <v>1</v>
      </c>
      <c r="D134">
        <v>2</v>
      </c>
      <c r="E134">
        <v>-1</v>
      </c>
      <c r="F134">
        <v>0</v>
      </c>
      <c r="G134">
        <v>0</v>
      </c>
      <c r="H134">
        <f t="shared" si="2"/>
        <v>0</v>
      </c>
    </row>
    <row r="135" spans="1:8" x14ac:dyDescent="0.25">
      <c r="A135" s="19">
        <v>9</v>
      </c>
      <c r="B135" s="1">
        <v>43898</v>
      </c>
      <c r="C135">
        <v>0</v>
      </c>
      <c r="D135">
        <v>0</v>
      </c>
      <c r="E135">
        <v>0</v>
      </c>
      <c r="F135">
        <v>0</v>
      </c>
      <c r="G135">
        <v>0</v>
      </c>
      <c r="H135">
        <f t="shared" si="2"/>
        <v>0</v>
      </c>
    </row>
    <row r="136" spans="1:8" x14ac:dyDescent="0.25">
      <c r="A136" s="19">
        <v>10</v>
      </c>
      <c r="B136" s="1">
        <v>43898</v>
      </c>
      <c r="C136">
        <v>3</v>
      </c>
      <c r="D136">
        <v>18</v>
      </c>
      <c r="E136">
        <v>20</v>
      </c>
      <c r="F136">
        <v>0</v>
      </c>
      <c r="G136">
        <v>0</v>
      </c>
      <c r="H136">
        <f t="shared" si="2"/>
        <v>0</v>
      </c>
    </row>
    <row r="137" spans="1:8" x14ac:dyDescent="0.25">
      <c r="A137" s="19">
        <v>11</v>
      </c>
      <c r="B137" s="1">
        <v>43898</v>
      </c>
      <c r="C137">
        <v>1</v>
      </c>
      <c r="D137">
        <v>0</v>
      </c>
      <c r="E137">
        <v>0</v>
      </c>
      <c r="F137">
        <v>0</v>
      </c>
      <c r="G137">
        <v>0</v>
      </c>
      <c r="H137">
        <f t="shared" si="2"/>
        <v>0</v>
      </c>
    </row>
    <row r="138" spans="1:8" x14ac:dyDescent="0.25">
      <c r="A138" s="19">
        <v>12</v>
      </c>
      <c r="B138" s="1">
        <v>43898</v>
      </c>
      <c r="C138">
        <v>0</v>
      </c>
      <c r="D138">
        <v>0</v>
      </c>
      <c r="E138">
        <v>0</v>
      </c>
      <c r="F138">
        <v>0</v>
      </c>
      <c r="G138">
        <v>0</v>
      </c>
      <c r="H138">
        <f t="shared" si="2"/>
        <v>0</v>
      </c>
    </row>
    <row r="139" spans="1:8" x14ac:dyDescent="0.25">
      <c r="A139" s="19">
        <v>13</v>
      </c>
      <c r="B139" s="1">
        <v>43898</v>
      </c>
      <c r="C139">
        <v>0</v>
      </c>
      <c r="D139">
        <v>0</v>
      </c>
      <c r="E139">
        <v>0</v>
      </c>
      <c r="F139">
        <v>0</v>
      </c>
      <c r="G139">
        <v>0</v>
      </c>
      <c r="H139">
        <f t="shared" si="2"/>
        <v>0</v>
      </c>
    </row>
    <row r="140" spans="1:8" x14ac:dyDescent="0.25">
      <c r="A140" s="19">
        <v>14</v>
      </c>
      <c r="B140" s="1">
        <v>43898</v>
      </c>
      <c r="C140">
        <v>0</v>
      </c>
      <c r="D140">
        <v>0</v>
      </c>
      <c r="E140">
        <v>0</v>
      </c>
      <c r="F140">
        <v>0</v>
      </c>
      <c r="G140">
        <v>0</v>
      </c>
      <c r="H140">
        <f t="shared" si="2"/>
        <v>0</v>
      </c>
    </row>
    <row r="141" spans="1:8" x14ac:dyDescent="0.25">
      <c r="A141" s="19">
        <v>15</v>
      </c>
      <c r="B141" s="1">
        <v>43898</v>
      </c>
      <c r="C141">
        <v>0</v>
      </c>
      <c r="D141">
        <v>0</v>
      </c>
      <c r="E141">
        <v>0</v>
      </c>
      <c r="F141">
        <v>0</v>
      </c>
      <c r="G141">
        <v>0</v>
      </c>
      <c r="H141">
        <f t="shared" si="2"/>
        <v>0</v>
      </c>
    </row>
    <row r="142" spans="1:8" x14ac:dyDescent="0.25">
      <c r="A142" s="19">
        <v>16</v>
      </c>
      <c r="B142" s="1">
        <v>43898</v>
      </c>
      <c r="C142">
        <v>1</v>
      </c>
      <c r="D142">
        <v>0</v>
      </c>
      <c r="E142">
        <v>0</v>
      </c>
      <c r="F142">
        <v>0</v>
      </c>
      <c r="G142">
        <v>0</v>
      </c>
      <c r="H142">
        <f t="shared" si="2"/>
        <v>0</v>
      </c>
    </row>
    <row r="143" spans="1:8" x14ac:dyDescent="0.25">
      <c r="A143" s="19"/>
      <c r="B143" s="1"/>
    </row>
    <row r="144" spans="1:8" x14ac:dyDescent="0.25">
      <c r="A144" s="19"/>
      <c r="B144" s="1"/>
    </row>
    <row r="145" spans="1:2" x14ac:dyDescent="0.25">
      <c r="A145" s="19"/>
      <c r="B145" s="1"/>
    </row>
    <row r="146" spans="1:2" x14ac:dyDescent="0.25">
      <c r="A146" s="19"/>
      <c r="B146" s="1"/>
    </row>
    <row r="147" spans="1:2" x14ac:dyDescent="0.25">
      <c r="A147" s="19"/>
      <c r="B147" s="1"/>
    </row>
    <row r="148" spans="1:2" x14ac:dyDescent="0.25">
      <c r="A148" s="19"/>
      <c r="B148" s="1"/>
    </row>
    <row r="149" spans="1:2" x14ac:dyDescent="0.25">
      <c r="A149" s="19"/>
      <c r="B149" s="1"/>
    </row>
    <row r="150" spans="1:2" x14ac:dyDescent="0.25">
      <c r="A150" s="19"/>
      <c r="B150" s="1"/>
    </row>
    <row r="151" spans="1:2" x14ac:dyDescent="0.25">
      <c r="A151" s="19"/>
      <c r="B151" s="1"/>
    </row>
    <row r="152" spans="1:2" x14ac:dyDescent="0.25">
      <c r="A152" s="19"/>
      <c r="B152" s="1"/>
    </row>
    <row r="153" spans="1:2" x14ac:dyDescent="0.25">
      <c r="A153" s="19"/>
      <c r="B153" s="1"/>
    </row>
    <row r="154" spans="1:2" x14ac:dyDescent="0.25">
      <c r="A154" s="19"/>
      <c r="B154" s="1"/>
    </row>
    <row r="155" spans="1:2" x14ac:dyDescent="0.25">
      <c r="A155" s="19"/>
      <c r="B155" s="1"/>
    </row>
    <row r="156" spans="1:2" x14ac:dyDescent="0.25">
      <c r="A156" s="19"/>
      <c r="B156" s="1"/>
    </row>
    <row r="157" spans="1:2" x14ac:dyDescent="0.25">
      <c r="A157" s="19"/>
      <c r="B157" s="1"/>
    </row>
    <row r="158" spans="1:2" x14ac:dyDescent="0.25">
      <c r="A158" s="19"/>
      <c r="B158" s="1"/>
    </row>
    <row r="159" spans="1:2" x14ac:dyDescent="0.25">
      <c r="A159" s="19"/>
      <c r="B159" s="1"/>
    </row>
    <row r="160" spans="1:2" x14ac:dyDescent="0.25">
      <c r="A160" s="19"/>
      <c r="B160" s="1"/>
    </row>
    <row r="161" spans="1:2" x14ac:dyDescent="0.25">
      <c r="A161" s="19"/>
      <c r="B161" s="1"/>
    </row>
    <row r="162" spans="1:2" x14ac:dyDescent="0.25">
      <c r="A162" s="19"/>
      <c r="B162" s="1"/>
    </row>
    <row r="163" spans="1:2" x14ac:dyDescent="0.25">
      <c r="A163" s="19"/>
      <c r="B163" s="1"/>
    </row>
    <row r="164" spans="1:2" x14ac:dyDescent="0.25">
      <c r="A164" s="19"/>
      <c r="B164" s="1"/>
    </row>
    <row r="165" spans="1:2" x14ac:dyDescent="0.25">
      <c r="A165" s="19"/>
      <c r="B165" s="1"/>
    </row>
    <row r="166" spans="1:2" x14ac:dyDescent="0.25">
      <c r="A166" s="19"/>
      <c r="B166" s="1"/>
    </row>
    <row r="167" spans="1:2" x14ac:dyDescent="0.25">
      <c r="A167" s="19"/>
      <c r="B167" s="1"/>
    </row>
    <row r="168" spans="1:2" x14ac:dyDescent="0.25">
      <c r="A168" s="19"/>
      <c r="B168" s="1"/>
    </row>
    <row r="169" spans="1:2" x14ac:dyDescent="0.25">
      <c r="A169" s="19"/>
      <c r="B169" s="1"/>
    </row>
    <row r="170" spans="1:2" x14ac:dyDescent="0.25">
      <c r="A170" s="19"/>
      <c r="B170" s="1"/>
    </row>
    <row r="171" spans="1:2" x14ac:dyDescent="0.25">
      <c r="A171" s="19"/>
      <c r="B171" s="1"/>
    </row>
    <row r="172" spans="1:2" x14ac:dyDescent="0.25">
      <c r="A172" s="19"/>
      <c r="B172" s="1"/>
    </row>
    <row r="173" spans="1:2" x14ac:dyDescent="0.25">
      <c r="A173" s="19"/>
      <c r="B173" s="1"/>
    </row>
    <row r="174" spans="1:2" x14ac:dyDescent="0.25">
      <c r="A174" s="19"/>
      <c r="B174" s="1"/>
    </row>
    <row r="175" spans="1:2" x14ac:dyDescent="0.25">
      <c r="A175" s="19"/>
      <c r="B175" s="1"/>
    </row>
    <row r="176" spans="1:2" x14ac:dyDescent="0.25">
      <c r="A176" s="19"/>
      <c r="B176" s="1"/>
    </row>
    <row r="177" spans="1:2" x14ac:dyDescent="0.25">
      <c r="A177" s="19"/>
      <c r="B177" s="1"/>
    </row>
    <row r="178" spans="1:2" x14ac:dyDescent="0.25">
      <c r="A178" s="19"/>
      <c r="B178" s="1"/>
    </row>
    <row r="179" spans="1:2" x14ac:dyDescent="0.25">
      <c r="A179" s="19"/>
      <c r="B179" s="1"/>
    </row>
    <row r="180" spans="1:2" x14ac:dyDescent="0.25">
      <c r="A180" s="19"/>
      <c r="B180" s="1"/>
    </row>
    <row r="181" spans="1:2" x14ac:dyDescent="0.25">
      <c r="A181" s="19"/>
      <c r="B181" s="1"/>
    </row>
    <row r="182" spans="1:2" x14ac:dyDescent="0.25">
      <c r="B182" s="1"/>
    </row>
    <row r="183" spans="1:2" x14ac:dyDescent="0.25">
      <c r="B183" s="1"/>
    </row>
    <row r="184" spans="1:2" x14ac:dyDescent="0.25">
      <c r="B184" s="1"/>
    </row>
    <row r="185" spans="1:2" x14ac:dyDescent="0.25">
      <c r="B185" s="1"/>
    </row>
    <row r="186" spans="1:2" x14ac:dyDescent="0.25">
      <c r="B186" s="1"/>
    </row>
    <row r="187" spans="1:2" x14ac:dyDescent="0.25">
      <c r="B187" s="1"/>
    </row>
    <row r="188" spans="1:2" x14ac:dyDescent="0.25">
      <c r="B188" s="1"/>
    </row>
    <row r="189" spans="1:2" x14ac:dyDescent="0.25">
      <c r="B189" s="1"/>
    </row>
    <row r="190" spans="1:2" x14ac:dyDescent="0.25">
      <c r="B190" s="1"/>
    </row>
    <row r="191" spans="1:2" x14ac:dyDescent="0.25">
      <c r="B191" s="1"/>
    </row>
    <row r="192" spans="1:2" x14ac:dyDescent="0.25">
      <c r="B192" s="1"/>
    </row>
    <row r="193" spans="1:2" x14ac:dyDescent="0.25">
      <c r="B193" s="1"/>
    </row>
    <row r="194" spans="1:2" x14ac:dyDescent="0.25">
      <c r="A194" s="19"/>
      <c r="B194" s="1"/>
    </row>
    <row r="195" spans="1:2" x14ac:dyDescent="0.25">
      <c r="A195" s="19"/>
      <c r="B195" s="1"/>
    </row>
    <row r="196" spans="1:2" x14ac:dyDescent="0.25">
      <c r="A196" s="19"/>
      <c r="B196" s="1"/>
    </row>
    <row r="197" spans="1:2" x14ac:dyDescent="0.25">
      <c r="A197" s="19"/>
      <c r="B197" s="1"/>
    </row>
    <row r="198" spans="1:2" x14ac:dyDescent="0.25">
      <c r="B198" s="1"/>
    </row>
    <row r="199" spans="1:2" x14ac:dyDescent="0.25">
      <c r="B199" s="1"/>
    </row>
    <row r="200" spans="1:2" x14ac:dyDescent="0.25">
      <c r="B200" s="1"/>
    </row>
    <row r="201" spans="1:2" x14ac:dyDescent="0.25">
      <c r="B201" s="1"/>
    </row>
    <row r="202" spans="1:2" x14ac:dyDescent="0.25">
      <c r="B202" s="1"/>
    </row>
    <row r="203" spans="1:2" x14ac:dyDescent="0.25">
      <c r="B203" s="1"/>
    </row>
    <row r="204" spans="1:2" x14ac:dyDescent="0.25">
      <c r="B204" s="1"/>
    </row>
    <row r="205" spans="1:2" x14ac:dyDescent="0.25">
      <c r="B205" s="1"/>
    </row>
    <row r="206" spans="1:2" x14ac:dyDescent="0.25">
      <c r="B206" s="1"/>
    </row>
    <row r="207" spans="1:2" x14ac:dyDescent="0.25">
      <c r="B207" s="1"/>
    </row>
    <row r="208" spans="1: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2:2" x14ac:dyDescent="0.25">
      <c r="B545" s="1"/>
    </row>
    <row r="546" spans="2:2" x14ac:dyDescent="0.25">
      <c r="B546" s="1"/>
    </row>
    <row r="547" spans="2:2" x14ac:dyDescent="0.25">
      <c r="B547" s="1"/>
    </row>
    <row r="548" spans="2:2" x14ac:dyDescent="0.25">
      <c r="B548" s="1"/>
    </row>
    <row r="549" spans="2:2" x14ac:dyDescent="0.25">
      <c r="B549" s="1"/>
    </row>
    <row r="550" spans="2:2" x14ac:dyDescent="0.25">
      <c r="B550" s="1"/>
    </row>
    <row r="551" spans="2:2" x14ac:dyDescent="0.25">
      <c r="B551" s="1"/>
    </row>
    <row r="552" spans="2:2" x14ac:dyDescent="0.25">
      <c r="B552" s="1"/>
    </row>
    <row r="553" spans="2:2" x14ac:dyDescent="0.25">
      <c r="B553" s="1"/>
    </row>
    <row r="554" spans="2:2" x14ac:dyDescent="0.25">
      <c r="B554" s="1"/>
    </row>
    <row r="555" spans="2:2" x14ac:dyDescent="0.25">
      <c r="B555" s="1"/>
    </row>
    <row r="556" spans="2:2" x14ac:dyDescent="0.25">
      <c r="B556" s="1"/>
    </row>
    <row r="557" spans="2:2" x14ac:dyDescent="0.25">
      <c r="B557" s="1"/>
    </row>
    <row r="558" spans="2:2" x14ac:dyDescent="0.25">
      <c r="B558" s="1"/>
    </row>
    <row r="559" spans="2:2" x14ac:dyDescent="0.25">
      <c r="B559" s="1"/>
    </row>
    <row r="560" spans="2:2"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row r="606" spans="2:2" x14ac:dyDescent="0.25">
      <c r="B606" s="1"/>
    </row>
    <row r="607" spans="2:2" x14ac:dyDescent="0.25">
      <c r="B607" s="1"/>
    </row>
    <row r="608" spans="2:2" x14ac:dyDescent="0.25">
      <c r="B608" s="1"/>
    </row>
    <row r="609" spans="2:2" x14ac:dyDescent="0.25">
      <c r="B609" s="1"/>
    </row>
    <row r="610" spans="2:2" x14ac:dyDescent="0.25">
      <c r="B610" s="1"/>
    </row>
    <row r="611" spans="2:2" x14ac:dyDescent="0.25">
      <c r="B611" s="1"/>
    </row>
    <row r="612" spans="2:2" x14ac:dyDescent="0.25">
      <c r="B612" s="1"/>
    </row>
    <row r="613" spans="2:2" x14ac:dyDescent="0.25">
      <c r="B613" s="1"/>
    </row>
    <row r="614" spans="2:2" x14ac:dyDescent="0.25">
      <c r="B614" s="1"/>
    </row>
    <row r="615" spans="2:2" x14ac:dyDescent="0.25">
      <c r="B615" s="1"/>
    </row>
    <row r="616" spans="2:2" x14ac:dyDescent="0.25">
      <c r="B616" s="1"/>
    </row>
    <row r="617" spans="2:2" x14ac:dyDescent="0.25">
      <c r="B617" s="1"/>
    </row>
    <row r="618" spans="2:2" x14ac:dyDescent="0.25">
      <c r="B618" s="1"/>
    </row>
    <row r="619" spans="2:2" x14ac:dyDescent="0.25">
      <c r="B619" s="1"/>
    </row>
    <row r="620" spans="2:2" x14ac:dyDescent="0.25">
      <c r="B620" s="1"/>
    </row>
    <row r="621" spans="2:2" x14ac:dyDescent="0.25">
      <c r="B621" s="1"/>
    </row>
    <row r="622" spans="2:2" x14ac:dyDescent="0.25">
      <c r="B622" s="1"/>
    </row>
    <row r="623" spans="2:2" x14ac:dyDescent="0.25">
      <c r="B623" s="1"/>
    </row>
    <row r="624" spans="2:2" x14ac:dyDescent="0.25">
      <c r="B624" s="1"/>
    </row>
    <row r="625" spans="2:2" x14ac:dyDescent="0.25">
      <c r="B625" s="1"/>
    </row>
    <row r="626" spans="2:2" x14ac:dyDescent="0.25">
      <c r="B626" s="1"/>
    </row>
    <row r="627" spans="2:2" x14ac:dyDescent="0.25">
      <c r="B627" s="1"/>
    </row>
    <row r="628" spans="2:2" x14ac:dyDescent="0.25">
      <c r="B628" s="1"/>
    </row>
    <row r="629" spans="2:2" x14ac:dyDescent="0.25">
      <c r="B629" s="1"/>
    </row>
    <row r="630" spans="2:2" x14ac:dyDescent="0.25">
      <c r="B630" s="1"/>
    </row>
    <row r="631" spans="2:2" x14ac:dyDescent="0.25">
      <c r="B631" s="1"/>
    </row>
    <row r="632" spans="2:2" x14ac:dyDescent="0.25">
      <c r="B632" s="1"/>
    </row>
    <row r="633" spans="2:2" x14ac:dyDescent="0.25">
      <c r="B633" s="1"/>
    </row>
    <row r="634" spans="2:2" x14ac:dyDescent="0.25">
      <c r="B634" s="1"/>
    </row>
    <row r="635" spans="2:2" x14ac:dyDescent="0.25">
      <c r="B635" s="1"/>
    </row>
    <row r="636" spans="2:2" x14ac:dyDescent="0.25">
      <c r="B636" s="1"/>
    </row>
    <row r="637" spans="2:2" x14ac:dyDescent="0.25">
      <c r="B637" s="1"/>
    </row>
    <row r="638" spans="2:2" x14ac:dyDescent="0.25">
      <c r="B638" s="1"/>
    </row>
    <row r="639" spans="2:2" x14ac:dyDescent="0.25">
      <c r="B639" s="1"/>
    </row>
    <row r="640" spans="2:2" x14ac:dyDescent="0.25">
      <c r="B640" s="1"/>
    </row>
    <row r="641" spans="2:2" x14ac:dyDescent="0.25">
      <c r="B641" s="1"/>
    </row>
    <row r="642" spans="2:2" x14ac:dyDescent="0.25">
      <c r="B642" s="1"/>
    </row>
    <row r="643" spans="2:2" x14ac:dyDescent="0.25">
      <c r="B643" s="1"/>
    </row>
    <row r="644" spans="2:2" x14ac:dyDescent="0.25">
      <c r="B644" s="1"/>
    </row>
    <row r="645" spans="2:2" x14ac:dyDescent="0.25">
      <c r="B645" s="1"/>
    </row>
    <row r="646" spans="2:2" x14ac:dyDescent="0.25">
      <c r="B646" s="1"/>
    </row>
    <row r="647" spans="2:2" x14ac:dyDescent="0.25">
      <c r="B647" s="1"/>
    </row>
    <row r="648" spans="2:2" x14ac:dyDescent="0.25">
      <c r="B648" s="1"/>
    </row>
    <row r="649" spans="2:2" x14ac:dyDescent="0.25">
      <c r="B649" s="1"/>
    </row>
    <row r="650" spans="2:2" x14ac:dyDescent="0.25">
      <c r="B650" s="1"/>
    </row>
    <row r="651" spans="2:2" x14ac:dyDescent="0.25">
      <c r="B651" s="1"/>
    </row>
    <row r="652" spans="2:2" x14ac:dyDescent="0.25">
      <c r="B652" s="1"/>
    </row>
    <row r="653" spans="2:2" x14ac:dyDescent="0.25">
      <c r="B653" s="1"/>
    </row>
    <row r="654" spans="2:2" x14ac:dyDescent="0.25">
      <c r="B654" s="1"/>
    </row>
    <row r="655" spans="2:2" x14ac:dyDescent="0.25">
      <c r="B655" s="1"/>
    </row>
    <row r="656" spans="2:2" x14ac:dyDescent="0.25">
      <c r="B656" s="1"/>
    </row>
    <row r="657" spans="2:2" x14ac:dyDescent="0.25">
      <c r="B657" s="1"/>
    </row>
    <row r="658" spans="2:2" x14ac:dyDescent="0.25">
      <c r="B658" s="1"/>
    </row>
    <row r="659" spans="2:2" x14ac:dyDescent="0.25">
      <c r="B659" s="1"/>
    </row>
    <row r="660" spans="2:2" x14ac:dyDescent="0.25">
      <c r="B660" s="1"/>
    </row>
    <row r="661" spans="2:2" x14ac:dyDescent="0.25">
      <c r="B661" s="1"/>
    </row>
    <row r="662" spans="2:2" x14ac:dyDescent="0.25">
      <c r="B662" s="1"/>
    </row>
    <row r="663" spans="2:2" x14ac:dyDescent="0.25">
      <c r="B663" s="1"/>
    </row>
    <row r="664" spans="2:2" x14ac:dyDescent="0.25">
      <c r="B664" s="1"/>
    </row>
    <row r="665" spans="2:2" x14ac:dyDescent="0.25">
      <c r="B665" s="1"/>
    </row>
    <row r="666" spans="2:2" x14ac:dyDescent="0.25">
      <c r="B666" s="1"/>
    </row>
    <row r="667" spans="2:2" x14ac:dyDescent="0.25">
      <c r="B667" s="1"/>
    </row>
    <row r="668" spans="2:2" x14ac:dyDescent="0.25">
      <c r="B668" s="1"/>
    </row>
    <row r="669" spans="2:2" x14ac:dyDescent="0.25">
      <c r="B669" s="1"/>
    </row>
    <row r="670" spans="2:2" x14ac:dyDescent="0.25">
      <c r="B670" s="1"/>
    </row>
    <row r="671" spans="2:2" x14ac:dyDescent="0.25">
      <c r="B671" s="1"/>
    </row>
    <row r="672" spans="2:2" x14ac:dyDescent="0.25">
      <c r="B672" s="1"/>
    </row>
    <row r="673" spans="2:2" x14ac:dyDescent="0.25">
      <c r="B673" s="1"/>
    </row>
    <row r="674" spans="2:2" x14ac:dyDescent="0.25">
      <c r="B674" s="1"/>
    </row>
    <row r="675" spans="2:2" x14ac:dyDescent="0.25">
      <c r="B675" s="1"/>
    </row>
    <row r="676" spans="2:2" x14ac:dyDescent="0.25">
      <c r="B676" s="1"/>
    </row>
    <row r="677" spans="2:2" x14ac:dyDescent="0.25">
      <c r="B677" s="1"/>
    </row>
    <row r="678" spans="2:2" x14ac:dyDescent="0.25">
      <c r="B678" s="1"/>
    </row>
    <row r="679" spans="2:2" x14ac:dyDescent="0.25">
      <c r="B679" s="1"/>
    </row>
    <row r="680" spans="2:2" x14ac:dyDescent="0.25">
      <c r="B680" s="1"/>
    </row>
    <row r="681" spans="2:2" x14ac:dyDescent="0.25">
      <c r="B681" s="1"/>
    </row>
    <row r="682" spans="2:2" x14ac:dyDescent="0.25">
      <c r="B682" s="1"/>
    </row>
    <row r="683" spans="2:2" x14ac:dyDescent="0.25">
      <c r="B683" s="1"/>
    </row>
    <row r="684" spans="2:2" x14ac:dyDescent="0.25">
      <c r="B684" s="1"/>
    </row>
    <row r="685" spans="2:2" x14ac:dyDescent="0.25">
      <c r="B685" s="1"/>
    </row>
    <row r="686" spans="2:2" x14ac:dyDescent="0.25">
      <c r="B686" s="1"/>
    </row>
    <row r="687" spans="2:2" x14ac:dyDescent="0.25">
      <c r="B687" s="1"/>
    </row>
    <row r="688" spans="2:2" x14ac:dyDescent="0.25">
      <c r="B688" s="1"/>
    </row>
    <row r="689" spans="2:2" x14ac:dyDescent="0.25">
      <c r="B689" s="1"/>
    </row>
    <row r="690" spans="2:2" x14ac:dyDescent="0.25">
      <c r="B690" s="1"/>
    </row>
    <row r="691" spans="2:2" x14ac:dyDescent="0.25">
      <c r="B691" s="1"/>
    </row>
    <row r="692" spans="2:2" x14ac:dyDescent="0.25">
      <c r="B692" s="1"/>
    </row>
    <row r="693" spans="2:2" x14ac:dyDescent="0.25">
      <c r="B693" s="1"/>
    </row>
    <row r="694" spans="2:2" x14ac:dyDescent="0.25">
      <c r="B694" s="1"/>
    </row>
    <row r="695" spans="2:2" x14ac:dyDescent="0.25">
      <c r="B695" s="1"/>
    </row>
    <row r="696" spans="2:2" x14ac:dyDescent="0.25">
      <c r="B696" s="1"/>
    </row>
    <row r="697" spans="2:2" x14ac:dyDescent="0.25">
      <c r="B697" s="1"/>
    </row>
    <row r="698" spans="2:2" x14ac:dyDescent="0.25">
      <c r="B698" s="1"/>
    </row>
    <row r="699" spans="2:2" x14ac:dyDescent="0.25">
      <c r="B699" s="1"/>
    </row>
    <row r="700" spans="2:2" x14ac:dyDescent="0.25">
      <c r="B700" s="1"/>
    </row>
    <row r="701" spans="2:2" x14ac:dyDescent="0.25">
      <c r="B701" s="1"/>
    </row>
    <row r="702" spans="2:2" x14ac:dyDescent="0.25">
      <c r="B702" s="1"/>
    </row>
    <row r="703" spans="2:2" x14ac:dyDescent="0.25">
      <c r="B703" s="1"/>
    </row>
    <row r="704" spans="2:2" x14ac:dyDescent="0.25">
      <c r="B704" s="1"/>
    </row>
    <row r="705" spans="2:2" x14ac:dyDescent="0.25">
      <c r="B705" s="1"/>
    </row>
    <row r="706" spans="2:2" x14ac:dyDescent="0.25">
      <c r="B706" s="1"/>
    </row>
    <row r="707" spans="2:2" x14ac:dyDescent="0.25">
      <c r="B707" s="1"/>
    </row>
    <row r="708" spans="2:2" x14ac:dyDescent="0.25">
      <c r="B708" s="1"/>
    </row>
    <row r="709" spans="2:2" x14ac:dyDescent="0.25">
      <c r="B709" s="1"/>
    </row>
    <row r="710" spans="2:2" x14ac:dyDescent="0.25">
      <c r="B710" s="1"/>
    </row>
    <row r="711" spans="2:2" x14ac:dyDescent="0.25">
      <c r="B711" s="1"/>
    </row>
    <row r="712" spans="2:2" x14ac:dyDescent="0.25">
      <c r="B712" s="1"/>
    </row>
    <row r="713" spans="2:2" x14ac:dyDescent="0.25">
      <c r="B713" s="1"/>
    </row>
    <row r="714" spans="2:2" x14ac:dyDescent="0.25">
      <c r="B714" s="1"/>
    </row>
    <row r="715" spans="2:2" x14ac:dyDescent="0.25">
      <c r="B715" s="1"/>
    </row>
    <row r="716" spans="2:2" x14ac:dyDescent="0.25">
      <c r="B716" s="1"/>
    </row>
    <row r="717" spans="2:2" x14ac:dyDescent="0.25">
      <c r="B717" s="1"/>
    </row>
    <row r="718" spans="2:2" x14ac:dyDescent="0.25">
      <c r="B718" s="1"/>
    </row>
    <row r="719" spans="2:2" x14ac:dyDescent="0.25">
      <c r="B719" s="1"/>
    </row>
    <row r="720" spans="2:2" x14ac:dyDescent="0.25">
      <c r="B720" s="1"/>
    </row>
    <row r="721" spans="2:2" x14ac:dyDescent="0.25">
      <c r="B721" s="1"/>
    </row>
    <row r="722" spans="2:2" x14ac:dyDescent="0.25">
      <c r="B722" s="1"/>
    </row>
    <row r="723" spans="2:2" x14ac:dyDescent="0.25">
      <c r="B723" s="1"/>
    </row>
    <row r="724" spans="2:2" x14ac:dyDescent="0.25">
      <c r="B724" s="1"/>
    </row>
    <row r="725" spans="2:2" x14ac:dyDescent="0.25">
      <c r="B725" s="1"/>
    </row>
    <row r="726" spans="2:2" x14ac:dyDescent="0.25">
      <c r="B726" s="1"/>
    </row>
    <row r="727" spans="2:2" x14ac:dyDescent="0.25">
      <c r="B727" s="1"/>
    </row>
    <row r="728" spans="2:2" x14ac:dyDescent="0.25">
      <c r="B728" s="1"/>
    </row>
    <row r="729" spans="2:2" x14ac:dyDescent="0.25">
      <c r="B729" s="1"/>
    </row>
    <row r="730" spans="2:2" x14ac:dyDescent="0.25">
      <c r="B730" s="1"/>
    </row>
    <row r="731" spans="2:2" x14ac:dyDescent="0.25">
      <c r="B731" s="1"/>
    </row>
    <row r="732" spans="2:2" x14ac:dyDescent="0.25">
      <c r="B732" s="1"/>
    </row>
    <row r="733" spans="2:2" x14ac:dyDescent="0.25">
      <c r="B733" s="1"/>
    </row>
    <row r="734" spans="2:2" x14ac:dyDescent="0.25">
      <c r="B734" s="1"/>
    </row>
    <row r="735" spans="2:2" x14ac:dyDescent="0.25">
      <c r="B735" s="1"/>
    </row>
    <row r="736" spans="2:2" x14ac:dyDescent="0.25">
      <c r="B736" s="1"/>
    </row>
    <row r="737" spans="2:2" x14ac:dyDescent="0.25">
      <c r="B737" s="1"/>
    </row>
    <row r="738" spans="2:2" x14ac:dyDescent="0.25">
      <c r="B738" s="1"/>
    </row>
    <row r="739" spans="2:2" x14ac:dyDescent="0.25">
      <c r="B739" s="1"/>
    </row>
    <row r="740" spans="2:2" x14ac:dyDescent="0.25">
      <c r="B740" s="1"/>
    </row>
    <row r="741" spans="2:2" x14ac:dyDescent="0.25">
      <c r="B741" s="1"/>
    </row>
    <row r="742" spans="2:2" x14ac:dyDescent="0.25">
      <c r="B742" s="1"/>
    </row>
    <row r="743" spans="2:2" x14ac:dyDescent="0.25">
      <c r="B743" s="1"/>
    </row>
    <row r="744" spans="2:2" x14ac:dyDescent="0.25">
      <c r="B744" s="1"/>
    </row>
    <row r="745" spans="2:2" x14ac:dyDescent="0.25">
      <c r="B745" s="1"/>
    </row>
    <row r="746" spans="2:2" x14ac:dyDescent="0.25">
      <c r="B746" s="1"/>
    </row>
    <row r="747" spans="2:2" x14ac:dyDescent="0.25">
      <c r="B747" s="1"/>
    </row>
    <row r="748" spans="2:2" x14ac:dyDescent="0.25">
      <c r="B748" s="1"/>
    </row>
    <row r="749" spans="2:2" x14ac:dyDescent="0.25">
      <c r="B749" s="1"/>
    </row>
    <row r="750" spans="2:2" x14ac:dyDescent="0.25">
      <c r="B750" s="1"/>
    </row>
    <row r="751" spans="2:2" x14ac:dyDescent="0.25">
      <c r="B751" s="1"/>
    </row>
    <row r="752" spans="2:2" x14ac:dyDescent="0.25">
      <c r="B752" s="1"/>
    </row>
    <row r="753" spans="2:2" x14ac:dyDescent="0.25">
      <c r="B753" s="1"/>
    </row>
    <row r="754" spans="2:2" x14ac:dyDescent="0.25">
      <c r="B754" s="1"/>
    </row>
    <row r="755" spans="2:2" x14ac:dyDescent="0.25">
      <c r="B755" s="1"/>
    </row>
    <row r="756" spans="2:2" x14ac:dyDescent="0.25">
      <c r="B756" s="1"/>
    </row>
    <row r="757" spans="2:2" x14ac:dyDescent="0.25">
      <c r="B757" s="1"/>
    </row>
    <row r="758" spans="2:2" x14ac:dyDescent="0.25">
      <c r="B758" s="1"/>
    </row>
    <row r="759" spans="2:2" x14ac:dyDescent="0.25">
      <c r="B759" s="1"/>
    </row>
    <row r="760" spans="2:2" x14ac:dyDescent="0.25">
      <c r="B760" s="1"/>
    </row>
    <row r="761" spans="2:2" x14ac:dyDescent="0.25">
      <c r="B761" s="1"/>
    </row>
    <row r="762" spans="2:2" x14ac:dyDescent="0.25">
      <c r="B762" s="1"/>
    </row>
    <row r="763" spans="2:2" x14ac:dyDescent="0.25">
      <c r="B763" s="1"/>
    </row>
    <row r="764" spans="2:2" x14ac:dyDescent="0.25">
      <c r="B764" s="1"/>
    </row>
    <row r="765" spans="2:2" x14ac:dyDescent="0.25">
      <c r="B765" s="1"/>
    </row>
    <row r="766" spans="2:2" x14ac:dyDescent="0.25">
      <c r="B766" s="1"/>
    </row>
    <row r="767" spans="2:2" x14ac:dyDescent="0.25">
      <c r="B767" s="1"/>
    </row>
    <row r="768" spans="2:2" x14ac:dyDescent="0.25">
      <c r="B768" s="1"/>
    </row>
    <row r="769" spans="2:2" x14ac:dyDescent="0.25">
      <c r="B769" s="1"/>
    </row>
    <row r="770" spans="2:2" x14ac:dyDescent="0.25">
      <c r="B770" s="1"/>
    </row>
    <row r="771" spans="2:2" x14ac:dyDescent="0.25">
      <c r="B771" s="1"/>
    </row>
    <row r="772" spans="2:2" x14ac:dyDescent="0.25">
      <c r="B772" s="1"/>
    </row>
    <row r="773" spans="2:2" x14ac:dyDescent="0.25">
      <c r="B773" s="1"/>
    </row>
    <row r="774" spans="2:2" x14ac:dyDescent="0.25">
      <c r="B774" s="1"/>
    </row>
    <row r="775" spans="2:2" x14ac:dyDescent="0.25">
      <c r="B775" s="1"/>
    </row>
    <row r="776" spans="2:2" x14ac:dyDescent="0.25">
      <c r="B776" s="1"/>
    </row>
    <row r="777" spans="2:2" x14ac:dyDescent="0.25">
      <c r="B777" s="1"/>
    </row>
    <row r="778" spans="2:2" x14ac:dyDescent="0.25">
      <c r="B778" s="1"/>
    </row>
    <row r="779" spans="2:2" x14ac:dyDescent="0.25">
      <c r="B779" s="1"/>
    </row>
    <row r="780" spans="2:2" x14ac:dyDescent="0.25">
      <c r="B780" s="1"/>
    </row>
    <row r="781" spans="2:2" x14ac:dyDescent="0.25">
      <c r="B781" s="1"/>
    </row>
    <row r="782" spans="2:2" x14ac:dyDescent="0.25">
      <c r="B782" s="1"/>
    </row>
    <row r="783" spans="2:2" x14ac:dyDescent="0.25">
      <c r="B783" s="1"/>
    </row>
    <row r="784" spans="2:2" x14ac:dyDescent="0.25">
      <c r="B784" s="1"/>
    </row>
    <row r="785" spans="2:2" x14ac:dyDescent="0.25">
      <c r="B785" s="1"/>
    </row>
    <row r="786" spans="2:2" x14ac:dyDescent="0.25">
      <c r="B786" s="1"/>
    </row>
    <row r="787" spans="2:2" x14ac:dyDescent="0.25">
      <c r="B787" s="1"/>
    </row>
    <row r="788" spans="2:2" x14ac:dyDescent="0.25">
      <c r="B788" s="1"/>
    </row>
    <row r="789" spans="2:2" x14ac:dyDescent="0.25">
      <c r="B789" s="1"/>
    </row>
    <row r="790" spans="2:2" x14ac:dyDescent="0.25">
      <c r="B790" s="1"/>
    </row>
    <row r="791" spans="2:2" x14ac:dyDescent="0.25">
      <c r="B791" s="1"/>
    </row>
    <row r="792" spans="2:2" x14ac:dyDescent="0.25">
      <c r="B792" s="1"/>
    </row>
    <row r="793" spans="2:2" x14ac:dyDescent="0.25">
      <c r="B793" s="1"/>
    </row>
    <row r="794" spans="2:2" x14ac:dyDescent="0.25">
      <c r="B794" s="1"/>
    </row>
    <row r="795" spans="2:2" x14ac:dyDescent="0.25">
      <c r="B795" s="1"/>
    </row>
    <row r="796" spans="2:2" x14ac:dyDescent="0.25">
      <c r="B796" s="1"/>
    </row>
    <row r="797" spans="2:2" x14ac:dyDescent="0.25">
      <c r="B797" s="1"/>
    </row>
    <row r="798" spans="2:2" x14ac:dyDescent="0.25">
      <c r="B798" s="1"/>
    </row>
    <row r="799" spans="2:2" x14ac:dyDescent="0.25">
      <c r="B799" s="1"/>
    </row>
    <row r="800" spans="2:2" x14ac:dyDescent="0.25">
      <c r="B800" s="1"/>
    </row>
    <row r="801" spans="2:2" x14ac:dyDescent="0.25">
      <c r="B801" s="1"/>
    </row>
    <row r="802" spans="2:2" x14ac:dyDescent="0.25">
      <c r="B802" s="1"/>
    </row>
    <row r="803" spans="2:2" x14ac:dyDescent="0.25">
      <c r="B803" s="1"/>
    </row>
    <row r="804" spans="2:2" x14ac:dyDescent="0.25">
      <c r="B804" s="1"/>
    </row>
    <row r="805" spans="2:2" x14ac:dyDescent="0.25">
      <c r="B805" s="1"/>
    </row>
    <row r="806" spans="2:2" x14ac:dyDescent="0.25">
      <c r="B806" s="1"/>
    </row>
    <row r="807" spans="2:2" x14ac:dyDescent="0.25">
      <c r="B807" s="1"/>
    </row>
    <row r="808" spans="2:2" x14ac:dyDescent="0.25">
      <c r="B808" s="1"/>
    </row>
    <row r="809" spans="2:2" x14ac:dyDescent="0.25">
      <c r="B809" s="1"/>
    </row>
    <row r="810" spans="2:2" x14ac:dyDescent="0.25">
      <c r="B810" s="1"/>
    </row>
    <row r="811" spans="2:2" x14ac:dyDescent="0.25">
      <c r="B811" s="1"/>
    </row>
    <row r="812" spans="2:2" x14ac:dyDescent="0.25">
      <c r="B812" s="1"/>
    </row>
    <row r="813" spans="2:2" x14ac:dyDescent="0.25">
      <c r="B813" s="1"/>
    </row>
    <row r="814" spans="2:2" x14ac:dyDescent="0.25">
      <c r="B814" s="1"/>
    </row>
    <row r="815" spans="2:2" x14ac:dyDescent="0.25">
      <c r="B815" s="1"/>
    </row>
    <row r="816" spans="2:2" x14ac:dyDescent="0.25">
      <c r="B816" s="1"/>
    </row>
    <row r="817" spans="2:2" x14ac:dyDescent="0.25">
      <c r="B817" s="1"/>
    </row>
    <row r="818" spans="2:2" x14ac:dyDescent="0.25">
      <c r="B818" s="1"/>
    </row>
    <row r="819" spans="2:2" x14ac:dyDescent="0.25">
      <c r="B819" s="1"/>
    </row>
    <row r="820" spans="2:2" x14ac:dyDescent="0.25">
      <c r="B820" s="1"/>
    </row>
    <row r="821" spans="2:2" x14ac:dyDescent="0.25">
      <c r="B821" s="1"/>
    </row>
    <row r="822" spans="2:2" x14ac:dyDescent="0.25">
      <c r="B822" s="1"/>
    </row>
    <row r="823" spans="2:2" x14ac:dyDescent="0.25">
      <c r="B823" s="1"/>
    </row>
    <row r="824" spans="2:2" x14ac:dyDescent="0.25">
      <c r="B824" s="1"/>
    </row>
    <row r="825" spans="2:2" x14ac:dyDescent="0.25">
      <c r="B825" s="1"/>
    </row>
    <row r="826" spans="2:2" x14ac:dyDescent="0.25">
      <c r="B826" s="1"/>
    </row>
    <row r="827" spans="2:2" x14ac:dyDescent="0.25">
      <c r="B827" s="1"/>
    </row>
    <row r="828" spans="2:2" x14ac:dyDescent="0.25">
      <c r="B828" s="1"/>
    </row>
    <row r="829" spans="2:2" x14ac:dyDescent="0.25">
      <c r="B829" s="1"/>
    </row>
    <row r="830" spans="2:2" x14ac:dyDescent="0.25">
      <c r="B830" s="1"/>
    </row>
    <row r="831" spans="2:2" x14ac:dyDescent="0.25">
      <c r="B831" s="1"/>
    </row>
    <row r="832" spans="2:2" x14ac:dyDescent="0.25">
      <c r="B832" s="1"/>
    </row>
    <row r="833" spans="2:2" x14ac:dyDescent="0.25">
      <c r="B833" s="1"/>
    </row>
    <row r="834" spans="2:2" x14ac:dyDescent="0.25">
      <c r="B834" s="1"/>
    </row>
    <row r="835" spans="2:2" x14ac:dyDescent="0.25">
      <c r="B835" s="1"/>
    </row>
    <row r="836" spans="2:2" x14ac:dyDescent="0.25">
      <c r="B836" s="1"/>
    </row>
    <row r="837" spans="2:2" x14ac:dyDescent="0.25">
      <c r="B837" s="1"/>
    </row>
    <row r="838" spans="2:2" x14ac:dyDescent="0.25">
      <c r="B838" s="1"/>
    </row>
    <row r="839" spans="2:2" x14ac:dyDescent="0.25">
      <c r="B839" s="1"/>
    </row>
    <row r="840" spans="2:2" x14ac:dyDescent="0.25">
      <c r="B840" s="1"/>
    </row>
    <row r="841" spans="2:2" x14ac:dyDescent="0.25">
      <c r="B841" s="1"/>
    </row>
    <row r="842" spans="2:2" x14ac:dyDescent="0.25">
      <c r="B842" s="1"/>
    </row>
    <row r="843" spans="2:2" x14ac:dyDescent="0.25">
      <c r="B843" s="1"/>
    </row>
    <row r="844" spans="2:2" x14ac:dyDescent="0.25">
      <c r="B844" s="1"/>
    </row>
    <row r="845" spans="2:2" x14ac:dyDescent="0.25">
      <c r="B845" s="1"/>
    </row>
    <row r="846" spans="2:2" x14ac:dyDescent="0.25">
      <c r="B846" s="1"/>
    </row>
    <row r="847" spans="2:2" x14ac:dyDescent="0.25">
      <c r="B847" s="1"/>
    </row>
    <row r="848" spans="2:2" x14ac:dyDescent="0.25">
      <c r="B848" s="1"/>
    </row>
    <row r="849" spans="2:2" x14ac:dyDescent="0.25">
      <c r="B849" s="1"/>
    </row>
    <row r="850" spans="2:2" x14ac:dyDescent="0.25">
      <c r="B850" s="1"/>
    </row>
    <row r="851" spans="2:2" x14ac:dyDescent="0.25">
      <c r="B851" s="1"/>
    </row>
    <row r="852" spans="2:2" x14ac:dyDescent="0.25">
      <c r="B852" s="1"/>
    </row>
    <row r="853" spans="2:2" x14ac:dyDescent="0.25">
      <c r="B853" s="1"/>
    </row>
    <row r="854" spans="2:2" x14ac:dyDescent="0.25">
      <c r="B854" s="1"/>
    </row>
    <row r="855" spans="2:2" x14ac:dyDescent="0.25">
      <c r="B855" s="1"/>
    </row>
    <row r="856" spans="2:2" x14ac:dyDescent="0.25">
      <c r="B856" s="1"/>
    </row>
    <row r="857" spans="2:2" x14ac:dyDescent="0.25">
      <c r="B857" s="1"/>
    </row>
    <row r="858" spans="2:2" x14ac:dyDescent="0.25">
      <c r="B858" s="1"/>
    </row>
    <row r="859" spans="2:2" x14ac:dyDescent="0.25">
      <c r="B859" s="1"/>
    </row>
    <row r="860" spans="2:2" x14ac:dyDescent="0.25">
      <c r="B860" s="1"/>
    </row>
    <row r="861" spans="2:2" x14ac:dyDescent="0.25">
      <c r="B861" s="1"/>
    </row>
    <row r="862" spans="2:2" x14ac:dyDescent="0.25">
      <c r="B862" s="1"/>
    </row>
    <row r="863" spans="2:2" x14ac:dyDescent="0.25">
      <c r="B863" s="1"/>
    </row>
    <row r="864" spans="2:2" x14ac:dyDescent="0.25">
      <c r="B864" s="1"/>
    </row>
    <row r="865" spans="2:2" x14ac:dyDescent="0.25">
      <c r="B865" s="1"/>
    </row>
    <row r="866" spans="2:2" x14ac:dyDescent="0.25">
      <c r="B866" s="1"/>
    </row>
    <row r="867" spans="2:2" x14ac:dyDescent="0.25">
      <c r="B867" s="1"/>
    </row>
    <row r="868" spans="2:2" x14ac:dyDescent="0.25">
      <c r="B868" s="1"/>
    </row>
    <row r="869" spans="2:2" x14ac:dyDescent="0.25">
      <c r="B869" s="1"/>
    </row>
    <row r="870" spans="2:2" x14ac:dyDescent="0.25">
      <c r="B870" s="1"/>
    </row>
    <row r="871" spans="2:2" x14ac:dyDescent="0.25">
      <c r="B871" s="1"/>
    </row>
    <row r="872" spans="2:2" x14ac:dyDescent="0.25">
      <c r="B872" s="1"/>
    </row>
    <row r="873" spans="2:2" x14ac:dyDescent="0.25">
      <c r="B873" s="1"/>
    </row>
    <row r="874" spans="2:2" x14ac:dyDescent="0.25">
      <c r="B874" s="1"/>
    </row>
    <row r="875" spans="2:2" x14ac:dyDescent="0.25">
      <c r="B875" s="1"/>
    </row>
    <row r="876" spans="2:2" x14ac:dyDescent="0.25">
      <c r="B876" s="1"/>
    </row>
    <row r="877" spans="2:2" x14ac:dyDescent="0.25">
      <c r="B877" s="1"/>
    </row>
    <row r="878" spans="2:2" x14ac:dyDescent="0.25">
      <c r="B878" s="1"/>
    </row>
    <row r="879" spans="2:2" x14ac:dyDescent="0.25">
      <c r="B879" s="1"/>
    </row>
    <row r="880" spans="2:2" x14ac:dyDescent="0.25">
      <c r="B880" s="1"/>
    </row>
    <row r="881" spans="2:2" x14ac:dyDescent="0.25">
      <c r="B881" s="1"/>
    </row>
    <row r="882" spans="2:2" x14ac:dyDescent="0.25">
      <c r="B882" s="1"/>
    </row>
    <row r="883" spans="2:2" x14ac:dyDescent="0.25">
      <c r="B883" s="1"/>
    </row>
    <row r="884" spans="2:2" x14ac:dyDescent="0.25">
      <c r="B884" s="1"/>
    </row>
    <row r="885" spans="2:2" x14ac:dyDescent="0.25">
      <c r="B885" s="1"/>
    </row>
    <row r="886" spans="2:2" x14ac:dyDescent="0.25">
      <c r="B886" s="1"/>
    </row>
    <row r="887" spans="2:2" x14ac:dyDescent="0.25">
      <c r="B887" s="1"/>
    </row>
    <row r="888" spans="2:2" x14ac:dyDescent="0.25">
      <c r="B888" s="1"/>
    </row>
    <row r="889" spans="2:2" x14ac:dyDescent="0.25">
      <c r="B889" s="1"/>
    </row>
    <row r="890" spans="2:2" x14ac:dyDescent="0.25">
      <c r="B890" s="1"/>
    </row>
    <row r="891" spans="2:2" x14ac:dyDescent="0.25">
      <c r="B891" s="1"/>
    </row>
    <row r="892" spans="2:2" x14ac:dyDescent="0.25">
      <c r="B892" s="1"/>
    </row>
    <row r="893" spans="2:2" x14ac:dyDescent="0.25">
      <c r="B893" s="1"/>
    </row>
    <row r="894" spans="2:2" x14ac:dyDescent="0.25">
      <c r="B894" s="1"/>
    </row>
    <row r="895" spans="2:2" x14ac:dyDescent="0.25">
      <c r="B895" s="1"/>
    </row>
    <row r="896" spans="2:2" x14ac:dyDescent="0.25">
      <c r="B896" s="1"/>
    </row>
    <row r="897" spans="2:2" x14ac:dyDescent="0.25">
      <c r="B897" s="1"/>
    </row>
    <row r="898" spans="2:2" x14ac:dyDescent="0.25">
      <c r="B898" s="1"/>
    </row>
    <row r="899" spans="2:2" x14ac:dyDescent="0.25">
      <c r="B899" s="1"/>
    </row>
    <row r="900" spans="2:2" x14ac:dyDescent="0.25">
      <c r="B900" s="1"/>
    </row>
    <row r="901" spans="2:2" x14ac:dyDescent="0.25">
      <c r="B901" s="1"/>
    </row>
    <row r="902" spans="2:2" x14ac:dyDescent="0.25">
      <c r="B902" s="1"/>
    </row>
    <row r="903" spans="2:2" x14ac:dyDescent="0.25">
      <c r="B903" s="1"/>
    </row>
    <row r="904" spans="2:2" x14ac:dyDescent="0.25">
      <c r="B904" s="1"/>
    </row>
    <row r="905" spans="2:2" x14ac:dyDescent="0.25">
      <c r="B905" s="1"/>
    </row>
    <row r="906" spans="2:2" x14ac:dyDescent="0.25">
      <c r="B906" s="1"/>
    </row>
    <row r="907" spans="2:2" x14ac:dyDescent="0.25">
      <c r="B907" s="1"/>
    </row>
    <row r="908" spans="2:2" x14ac:dyDescent="0.25">
      <c r="B908" s="1"/>
    </row>
    <row r="909" spans="2:2" x14ac:dyDescent="0.25">
      <c r="B909" s="1"/>
    </row>
    <row r="910" spans="2:2" x14ac:dyDescent="0.25">
      <c r="B910" s="1"/>
    </row>
    <row r="911" spans="2:2" x14ac:dyDescent="0.25">
      <c r="B911" s="1"/>
    </row>
    <row r="912" spans="2:2" x14ac:dyDescent="0.25">
      <c r="B912" s="1"/>
    </row>
    <row r="913" spans="2:2" x14ac:dyDescent="0.25">
      <c r="B913" s="1"/>
    </row>
    <row r="914" spans="2:2" x14ac:dyDescent="0.25">
      <c r="B914" s="1"/>
    </row>
    <row r="915" spans="2:2" x14ac:dyDescent="0.25">
      <c r="B915" s="1"/>
    </row>
    <row r="916" spans="2:2" x14ac:dyDescent="0.25">
      <c r="B916" s="1"/>
    </row>
    <row r="917" spans="2:2" x14ac:dyDescent="0.25">
      <c r="B917" s="1"/>
    </row>
    <row r="918" spans="2:2" x14ac:dyDescent="0.25">
      <c r="B918" s="1"/>
    </row>
    <row r="919" spans="2:2" x14ac:dyDescent="0.25">
      <c r="B919" s="1"/>
    </row>
    <row r="920" spans="2:2" x14ac:dyDescent="0.25">
      <c r="B920" s="1"/>
    </row>
    <row r="921" spans="2:2" x14ac:dyDescent="0.25">
      <c r="B921" s="1"/>
    </row>
    <row r="922" spans="2:2" x14ac:dyDescent="0.25">
      <c r="B922" s="1"/>
    </row>
    <row r="923" spans="2:2" x14ac:dyDescent="0.25">
      <c r="B923" s="1"/>
    </row>
    <row r="924" spans="2:2" x14ac:dyDescent="0.25">
      <c r="B924" s="1"/>
    </row>
    <row r="925" spans="2:2" x14ac:dyDescent="0.25">
      <c r="B925" s="1"/>
    </row>
    <row r="926" spans="2:2" x14ac:dyDescent="0.25">
      <c r="B926" s="1"/>
    </row>
    <row r="927" spans="2:2" x14ac:dyDescent="0.25">
      <c r="B927" s="1"/>
    </row>
    <row r="928" spans="2:2" x14ac:dyDescent="0.25">
      <c r="B928" s="1"/>
    </row>
    <row r="929" spans="2:2" x14ac:dyDescent="0.25">
      <c r="B929" s="1"/>
    </row>
    <row r="930" spans="2:2" x14ac:dyDescent="0.25">
      <c r="B930" s="1"/>
    </row>
    <row r="931" spans="2:2" x14ac:dyDescent="0.25">
      <c r="B931" s="1"/>
    </row>
    <row r="932" spans="2:2" x14ac:dyDescent="0.25">
      <c r="B932" s="1"/>
    </row>
    <row r="933" spans="2:2" x14ac:dyDescent="0.25">
      <c r="B933" s="1"/>
    </row>
    <row r="934" spans="2:2" x14ac:dyDescent="0.25">
      <c r="B934" s="1"/>
    </row>
    <row r="935" spans="2:2" x14ac:dyDescent="0.25">
      <c r="B935" s="1"/>
    </row>
    <row r="936" spans="2:2" x14ac:dyDescent="0.25">
      <c r="B936" s="1"/>
    </row>
    <row r="937" spans="2:2" x14ac:dyDescent="0.25">
      <c r="B937" s="1"/>
    </row>
    <row r="938" spans="2:2" x14ac:dyDescent="0.25">
      <c r="B938" s="1"/>
    </row>
    <row r="939" spans="2:2" x14ac:dyDescent="0.25">
      <c r="B939" s="1"/>
    </row>
    <row r="940" spans="2:2" x14ac:dyDescent="0.25">
      <c r="B940" s="1"/>
    </row>
    <row r="941" spans="2:2" x14ac:dyDescent="0.25">
      <c r="B941" s="1"/>
    </row>
    <row r="942" spans="2:2" x14ac:dyDescent="0.25">
      <c r="B942" s="1"/>
    </row>
    <row r="943" spans="2:2" x14ac:dyDescent="0.25">
      <c r="B943" s="1"/>
    </row>
    <row r="944" spans="2:2" x14ac:dyDescent="0.25">
      <c r="B944" s="1"/>
    </row>
    <row r="945" spans="2:2" x14ac:dyDescent="0.25">
      <c r="B945" s="1"/>
    </row>
    <row r="946" spans="2:2" x14ac:dyDescent="0.25">
      <c r="B946" s="1"/>
    </row>
    <row r="947" spans="2:2" x14ac:dyDescent="0.25">
      <c r="B947" s="1"/>
    </row>
    <row r="948" spans="2:2" x14ac:dyDescent="0.25">
      <c r="B948" s="1"/>
    </row>
    <row r="949" spans="2:2" x14ac:dyDescent="0.25">
      <c r="B949" s="1"/>
    </row>
    <row r="950" spans="2:2" x14ac:dyDescent="0.25">
      <c r="B950" s="1"/>
    </row>
    <row r="951" spans="2:2" x14ac:dyDescent="0.25">
      <c r="B951" s="1"/>
    </row>
    <row r="952" spans="2:2" x14ac:dyDescent="0.25">
      <c r="B952" s="1"/>
    </row>
    <row r="953" spans="2:2" x14ac:dyDescent="0.25">
      <c r="B953" s="1"/>
    </row>
    <row r="954" spans="2:2" x14ac:dyDescent="0.25">
      <c r="B954" s="1"/>
    </row>
    <row r="955" spans="2:2" x14ac:dyDescent="0.25">
      <c r="B955" s="1"/>
    </row>
    <row r="956" spans="2:2" x14ac:dyDescent="0.25">
      <c r="B956" s="1"/>
    </row>
    <row r="957" spans="2:2" x14ac:dyDescent="0.25">
      <c r="B957" s="1"/>
    </row>
    <row r="958" spans="2:2" x14ac:dyDescent="0.25">
      <c r="B958" s="1"/>
    </row>
    <row r="959" spans="2:2" x14ac:dyDescent="0.25">
      <c r="B959" s="1"/>
    </row>
    <row r="960" spans="2:2" x14ac:dyDescent="0.25">
      <c r="B960" s="1"/>
    </row>
    <row r="961" spans="2:2" x14ac:dyDescent="0.25">
      <c r="B961" s="1"/>
    </row>
    <row r="962" spans="2:2" x14ac:dyDescent="0.25">
      <c r="B962" s="1"/>
    </row>
    <row r="963" spans="2:2" x14ac:dyDescent="0.25">
      <c r="B963" s="1"/>
    </row>
    <row r="964" spans="2:2" x14ac:dyDescent="0.25">
      <c r="B964" s="1"/>
    </row>
    <row r="965" spans="2:2" x14ac:dyDescent="0.25">
      <c r="B965" s="1"/>
    </row>
    <row r="966" spans="2:2" x14ac:dyDescent="0.25">
      <c r="B966" s="1"/>
    </row>
    <row r="967" spans="2:2" x14ac:dyDescent="0.25">
      <c r="B967" s="1"/>
    </row>
    <row r="968" spans="2:2" x14ac:dyDescent="0.25">
      <c r="B968" s="1"/>
    </row>
    <row r="969" spans="2:2" x14ac:dyDescent="0.25">
      <c r="B969" s="1"/>
    </row>
    <row r="970" spans="2:2" x14ac:dyDescent="0.25">
      <c r="B970" s="1"/>
    </row>
    <row r="971" spans="2:2" x14ac:dyDescent="0.25">
      <c r="B971" s="1"/>
    </row>
    <row r="972" spans="2:2" x14ac:dyDescent="0.25">
      <c r="B972" s="1"/>
    </row>
    <row r="973" spans="2:2" x14ac:dyDescent="0.25">
      <c r="B973" s="1"/>
    </row>
    <row r="974" spans="2:2" x14ac:dyDescent="0.25">
      <c r="B974" s="1"/>
    </row>
    <row r="975" spans="2:2" x14ac:dyDescent="0.25">
      <c r="B975" s="1"/>
    </row>
    <row r="976" spans="2:2" x14ac:dyDescent="0.25">
      <c r="B976" s="1"/>
    </row>
    <row r="977" spans="2:2" x14ac:dyDescent="0.25">
      <c r="B977" s="1"/>
    </row>
    <row r="978" spans="2:2" x14ac:dyDescent="0.25">
      <c r="B978" s="1"/>
    </row>
    <row r="979" spans="2:2" x14ac:dyDescent="0.25">
      <c r="B979" s="1"/>
    </row>
    <row r="980" spans="2:2" x14ac:dyDescent="0.25">
      <c r="B980" s="1"/>
    </row>
    <row r="981" spans="2:2" x14ac:dyDescent="0.25">
      <c r="B981" s="1"/>
    </row>
    <row r="982" spans="2:2" x14ac:dyDescent="0.25">
      <c r="B982" s="1"/>
    </row>
    <row r="983" spans="2:2" x14ac:dyDescent="0.25">
      <c r="B983" s="1"/>
    </row>
    <row r="984" spans="2:2" x14ac:dyDescent="0.25">
      <c r="B984" s="1"/>
    </row>
    <row r="985" spans="2:2" x14ac:dyDescent="0.25">
      <c r="B985" s="1"/>
    </row>
    <row r="986" spans="2:2" x14ac:dyDescent="0.25">
      <c r="B986" s="1"/>
    </row>
    <row r="987" spans="2:2" x14ac:dyDescent="0.25">
      <c r="B987" s="1"/>
    </row>
    <row r="988" spans="2:2" x14ac:dyDescent="0.25">
      <c r="B988" s="1"/>
    </row>
    <row r="989" spans="2:2" x14ac:dyDescent="0.25">
      <c r="B989" s="1"/>
    </row>
    <row r="990" spans="2:2" x14ac:dyDescent="0.25">
      <c r="B990" s="1"/>
    </row>
    <row r="991" spans="2:2" x14ac:dyDescent="0.25">
      <c r="B991" s="1"/>
    </row>
    <row r="992" spans="2:2" x14ac:dyDescent="0.25">
      <c r="B992" s="1"/>
    </row>
    <row r="993" spans="2:2" x14ac:dyDescent="0.25">
      <c r="B993" s="1"/>
    </row>
    <row r="994" spans="2:2" x14ac:dyDescent="0.25">
      <c r="B994" s="1"/>
    </row>
    <row r="995" spans="2:2" x14ac:dyDescent="0.25">
      <c r="B995" s="1"/>
    </row>
    <row r="996" spans="2:2" x14ac:dyDescent="0.25">
      <c r="B996" s="1"/>
    </row>
    <row r="997" spans="2:2" x14ac:dyDescent="0.25">
      <c r="B997" s="1"/>
    </row>
    <row r="998" spans="2:2" x14ac:dyDescent="0.25">
      <c r="B998" s="1"/>
    </row>
    <row r="999" spans="2:2" x14ac:dyDescent="0.25">
      <c r="B999" s="1"/>
    </row>
    <row r="1000" spans="2:2" x14ac:dyDescent="0.25">
      <c r="B1000" s="1"/>
    </row>
    <row r="1001" spans="2:2" x14ac:dyDescent="0.25">
      <c r="B1001" s="1"/>
    </row>
    <row r="1002" spans="2:2" x14ac:dyDescent="0.25">
      <c r="B1002" s="1"/>
    </row>
    <row r="1003" spans="2:2" x14ac:dyDescent="0.25">
      <c r="B1003" s="1"/>
    </row>
    <row r="1004" spans="2:2" x14ac:dyDescent="0.25">
      <c r="B1004" s="1"/>
    </row>
    <row r="1005" spans="2:2" x14ac:dyDescent="0.25">
      <c r="B1005" s="1"/>
    </row>
    <row r="1006" spans="2:2" x14ac:dyDescent="0.25">
      <c r="B1006" s="1"/>
    </row>
    <row r="1007" spans="2:2" x14ac:dyDescent="0.25">
      <c r="B1007" s="1"/>
    </row>
    <row r="1008" spans="2:2" x14ac:dyDescent="0.25">
      <c r="B1008" s="1"/>
    </row>
    <row r="1009" spans="2:2" x14ac:dyDescent="0.25">
      <c r="B1009" s="1"/>
    </row>
    <row r="1010" spans="2:2" x14ac:dyDescent="0.25">
      <c r="B1010" s="1"/>
    </row>
    <row r="1011" spans="2:2" x14ac:dyDescent="0.25">
      <c r="B1011" s="1"/>
    </row>
    <row r="1012" spans="2:2" x14ac:dyDescent="0.25">
      <c r="B1012" s="1"/>
    </row>
    <row r="1013" spans="2:2" x14ac:dyDescent="0.25">
      <c r="B1013" s="1"/>
    </row>
    <row r="1014" spans="2:2" x14ac:dyDescent="0.25">
      <c r="B1014" s="1"/>
    </row>
    <row r="1015" spans="2:2" x14ac:dyDescent="0.25">
      <c r="B1015" s="1"/>
    </row>
    <row r="1016" spans="2:2" x14ac:dyDescent="0.25">
      <c r="B1016" s="1"/>
    </row>
    <row r="1017" spans="2:2" x14ac:dyDescent="0.25">
      <c r="B1017" s="1"/>
    </row>
    <row r="1018" spans="2:2" x14ac:dyDescent="0.25">
      <c r="B1018" s="1"/>
    </row>
    <row r="1019" spans="2:2" x14ac:dyDescent="0.25">
      <c r="B1019" s="1"/>
    </row>
    <row r="1020" spans="2:2" x14ac:dyDescent="0.25">
      <c r="B1020" s="1"/>
    </row>
    <row r="1021" spans="2:2" x14ac:dyDescent="0.25">
      <c r="B1021" s="1"/>
    </row>
    <row r="1022" spans="2:2" x14ac:dyDescent="0.25">
      <c r="B1022" s="1"/>
    </row>
    <row r="1023" spans="2:2" x14ac:dyDescent="0.25">
      <c r="B1023" s="1"/>
    </row>
    <row r="1024" spans="2:2" x14ac:dyDescent="0.25">
      <c r="B1024" s="1"/>
    </row>
    <row r="1025" spans="2:2" x14ac:dyDescent="0.25">
      <c r="B1025" s="1"/>
    </row>
    <row r="1026" spans="2:2" x14ac:dyDescent="0.25">
      <c r="B1026" s="1"/>
    </row>
    <row r="1027" spans="2:2" x14ac:dyDescent="0.25">
      <c r="B1027" s="1"/>
    </row>
    <row r="1028" spans="2:2" x14ac:dyDescent="0.25">
      <c r="B1028" s="1"/>
    </row>
    <row r="1029" spans="2:2" x14ac:dyDescent="0.25">
      <c r="B1029" s="1"/>
    </row>
    <row r="1030" spans="2:2" x14ac:dyDescent="0.25">
      <c r="B1030" s="1"/>
    </row>
    <row r="1031" spans="2:2" x14ac:dyDescent="0.25">
      <c r="B1031" s="1"/>
    </row>
    <row r="1032" spans="2:2" x14ac:dyDescent="0.25">
      <c r="B1032" s="1"/>
    </row>
    <row r="1033" spans="2:2" x14ac:dyDescent="0.25">
      <c r="B1033" s="1"/>
    </row>
    <row r="1034" spans="2:2" x14ac:dyDescent="0.25">
      <c r="B1034" s="1"/>
    </row>
    <row r="1035" spans="2:2" x14ac:dyDescent="0.25">
      <c r="B1035" s="1"/>
    </row>
    <row r="1036" spans="2:2" x14ac:dyDescent="0.25">
      <c r="B1036" s="1"/>
    </row>
    <row r="1037" spans="2:2" x14ac:dyDescent="0.25">
      <c r="B1037" s="1"/>
    </row>
    <row r="1038" spans="2:2" x14ac:dyDescent="0.25">
      <c r="B1038" s="1"/>
    </row>
    <row r="1039" spans="2:2" x14ac:dyDescent="0.25">
      <c r="B1039" s="1"/>
    </row>
    <row r="1040" spans="2:2" x14ac:dyDescent="0.25">
      <c r="B1040" s="1"/>
    </row>
    <row r="1041" spans="2:2" x14ac:dyDescent="0.25">
      <c r="B1041" s="1"/>
    </row>
    <row r="1042" spans="2:2" x14ac:dyDescent="0.25">
      <c r="B1042" s="1"/>
    </row>
    <row r="1043" spans="2:2" x14ac:dyDescent="0.25">
      <c r="B1043" s="1"/>
    </row>
    <row r="1044" spans="2:2" x14ac:dyDescent="0.25">
      <c r="B1044" s="1"/>
    </row>
    <row r="1045" spans="2:2" x14ac:dyDescent="0.25">
      <c r="B1045" s="1"/>
    </row>
    <row r="1046" spans="2:2" x14ac:dyDescent="0.25">
      <c r="B1046" s="1"/>
    </row>
    <row r="1047" spans="2:2" x14ac:dyDescent="0.25">
      <c r="B1047" s="1"/>
    </row>
    <row r="1048" spans="2:2" x14ac:dyDescent="0.25">
      <c r="B1048" s="1"/>
    </row>
    <row r="1049" spans="2:2" x14ac:dyDescent="0.25">
      <c r="B1049" s="1"/>
    </row>
    <row r="1050" spans="2:2" x14ac:dyDescent="0.25">
      <c r="B1050" s="1"/>
    </row>
    <row r="1051" spans="2:2" x14ac:dyDescent="0.25">
      <c r="B1051" s="1"/>
    </row>
    <row r="1052" spans="2:2" x14ac:dyDescent="0.25">
      <c r="B1052" s="1"/>
    </row>
    <row r="1053" spans="2:2" x14ac:dyDescent="0.25">
      <c r="B1053" s="1"/>
    </row>
    <row r="1054" spans="2:2" x14ac:dyDescent="0.25">
      <c r="B1054" s="1"/>
    </row>
    <row r="1055" spans="2:2" x14ac:dyDescent="0.25">
      <c r="B1055" s="1"/>
    </row>
    <row r="1056" spans="2:2" x14ac:dyDescent="0.25">
      <c r="B1056" s="1"/>
    </row>
    <row r="1057" spans="2:2" x14ac:dyDescent="0.25">
      <c r="B1057" s="1"/>
    </row>
    <row r="1058" spans="2:2" x14ac:dyDescent="0.25">
      <c r="B1058" s="1"/>
    </row>
    <row r="1059" spans="2:2" x14ac:dyDescent="0.25">
      <c r="B1059" s="1"/>
    </row>
    <row r="1060" spans="2:2" x14ac:dyDescent="0.25">
      <c r="B1060" s="1"/>
    </row>
    <row r="1061" spans="2:2" x14ac:dyDescent="0.25">
      <c r="B1061" s="1"/>
    </row>
    <row r="1062" spans="2:2" x14ac:dyDescent="0.25">
      <c r="B1062" s="1"/>
    </row>
    <row r="1063" spans="2:2" x14ac:dyDescent="0.25">
      <c r="B1063" s="1"/>
    </row>
    <row r="1064" spans="2:2" x14ac:dyDescent="0.25">
      <c r="B1064" s="1"/>
    </row>
    <row r="1065" spans="2:2" x14ac:dyDescent="0.25">
      <c r="B1065" s="1"/>
    </row>
    <row r="1066" spans="2:2" x14ac:dyDescent="0.25">
      <c r="B1066" s="1"/>
    </row>
    <row r="1067" spans="2:2" x14ac:dyDescent="0.25">
      <c r="B1067" s="1"/>
    </row>
    <row r="1068" spans="2:2" x14ac:dyDescent="0.25">
      <c r="B1068" s="1"/>
    </row>
    <row r="1069" spans="2:2" x14ac:dyDescent="0.25">
      <c r="B1069" s="1"/>
    </row>
    <row r="1070" spans="2:2" x14ac:dyDescent="0.25">
      <c r="B1070" s="1"/>
    </row>
    <row r="1071" spans="2:2" x14ac:dyDescent="0.25">
      <c r="B1071" s="1"/>
    </row>
    <row r="1072" spans="2:2" x14ac:dyDescent="0.25">
      <c r="B1072" s="1"/>
    </row>
    <row r="1073" spans="2:2" x14ac:dyDescent="0.25">
      <c r="B1073" s="1"/>
    </row>
    <row r="1074" spans="2:2" x14ac:dyDescent="0.25">
      <c r="B1074" s="1"/>
    </row>
    <row r="1075" spans="2:2" x14ac:dyDescent="0.25">
      <c r="B1075" s="1"/>
    </row>
    <row r="1076" spans="2:2" x14ac:dyDescent="0.25">
      <c r="B1076" s="1"/>
    </row>
    <row r="1077" spans="2:2" x14ac:dyDescent="0.25">
      <c r="B1077" s="1"/>
    </row>
    <row r="1078" spans="2:2" x14ac:dyDescent="0.25">
      <c r="B1078" s="1"/>
    </row>
    <row r="1079" spans="2:2" x14ac:dyDescent="0.25">
      <c r="B1079" s="1"/>
    </row>
    <row r="1080" spans="2:2" x14ac:dyDescent="0.25">
      <c r="B1080" s="1"/>
    </row>
    <row r="1081" spans="2:2" x14ac:dyDescent="0.25">
      <c r="B1081" s="1"/>
    </row>
    <row r="1082" spans="2:2" x14ac:dyDescent="0.25">
      <c r="B1082" s="1"/>
    </row>
    <row r="1083" spans="2:2" x14ac:dyDescent="0.25">
      <c r="B1083" s="1"/>
    </row>
    <row r="1084" spans="2:2" x14ac:dyDescent="0.25">
      <c r="B1084" s="1"/>
    </row>
    <row r="1085" spans="2:2" x14ac:dyDescent="0.25">
      <c r="B1085" s="1"/>
    </row>
    <row r="1086" spans="2:2" x14ac:dyDescent="0.25">
      <c r="B1086" s="1"/>
    </row>
    <row r="1087" spans="2:2" x14ac:dyDescent="0.25">
      <c r="B1087" s="1"/>
    </row>
    <row r="1088" spans="2:2" x14ac:dyDescent="0.25">
      <c r="B1088" s="1"/>
    </row>
    <row r="1089" spans="2:2" x14ac:dyDescent="0.25">
      <c r="B1089" s="1"/>
    </row>
    <row r="1090" spans="2:2" x14ac:dyDescent="0.25">
      <c r="B1090" s="1"/>
    </row>
    <row r="1091" spans="2:2" x14ac:dyDescent="0.25">
      <c r="B1091" s="1"/>
    </row>
    <row r="1092" spans="2:2" x14ac:dyDescent="0.25">
      <c r="B1092" s="1"/>
    </row>
    <row r="1093" spans="2:2" x14ac:dyDescent="0.25">
      <c r="B1093" s="1"/>
    </row>
    <row r="1094" spans="2:2" x14ac:dyDescent="0.25">
      <c r="B1094" s="1"/>
    </row>
    <row r="1095" spans="2:2" x14ac:dyDescent="0.25">
      <c r="B1095" s="1"/>
    </row>
    <row r="1096" spans="2:2" x14ac:dyDescent="0.25">
      <c r="B1096" s="1"/>
    </row>
    <row r="1097" spans="2:2" x14ac:dyDescent="0.25">
      <c r="B1097" s="1"/>
    </row>
    <row r="1098" spans="2:2" x14ac:dyDescent="0.25">
      <c r="B1098" s="1"/>
    </row>
    <row r="1099" spans="2:2" x14ac:dyDescent="0.25">
      <c r="B1099" s="1"/>
    </row>
    <row r="1100" spans="2:2" x14ac:dyDescent="0.25">
      <c r="B1100" s="1"/>
    </row>
    <row r="1101" spans="2:2" x14ac:dyDescent="0.25">
      <c r="B1101" s="1"/>
    </row>
    <row r="1102" spans="2:2" x14ac:dyDescent="0.25">
      <c r="B1102" s="1"/>
    </row>
    <row r="1103" spans="2:2" x14ac:dyDescent="0.25">
      <c r="B1103" s="1"/>
    </row>
    <row r="1104" spans="2:2" x14ac:dyDescent="0.25">
      <c r="B1104" s="1"/>
    </row>
    <row r="1105" spans="2:2" x14ac:dyDescent="0.25">
      <c r="B1105" s="1"/>
    </row>
    <row r="1106" spans="2:2" x14ac:dyDescent="0.25">
      <c r="B1106" s="1"/>
    </row>
    <row r="1107" spans="2:2" x14ac:dyDescent="0.25">
      <c r="B1107" s="1"/>
    </row>
    <row r="1108" spans="2:2" x14ac:dyDescent="0.25">
      <c r="B1108" s="1"/>
    </row>
    <row r="1109" spans="2:2" x14ac:dyDescent="0.25">
      <c r="B1109" s="1"/>
    </row>
    <row r="1110" spans="2:2" x14ac:dyDescent="0.25">
      <c r="B1110" s="1"/>
    </row>
    <row r="1111" spans="2:2" x14ac:dyDescent="0.25">
      <c r="B1111" s="1"/>
    </row>
    <row r="1112" spans="2:2" x14ac:dyDescent="0.25">
      <c r="B1112" s="1"/>
    </row>
    <row r="1113" spans="2:2" x14ac:dyDescent="0.25">
      <c r="B1113" s="1"/>
    </row>
    <row r="1114" spans="2:2" x14ac:dyDescent="0.25">
      <c r="B1114" s="1"/>
    </row>
    <row r="1115" spans="2:2" x14ac:dyDescent="0.25">
      <c r="B1115" s="1"/>
    </row>
    <row r="1116" spans="2:2" x14ac:dyDescent="0.25">
      <c r="B1116" s="1"/>
    </row>
    <row r="1117" spans="2:2" x14ac:dyDescent="0.25">
      <c r="B1117" s="1"/>
    </row>
    <row r="1118" spans="2:2" x14ac:dyDescent="0.25">
      <c r="B1118" s="1"/>
    </row>
    <row r="1119" spans="2:2" x14ac:dyDescent="0.25">
      <c r="B1119" s="1"/>
    </row>
    <row r="1120" spans="2:2" x14ac:dyDescent="0.25">
      <c r="B1120" s="1"/>
    </row>
    <row r="1121" spans="2:2" x14ac:dyDescent="0.25">
      <c r="B1121" s="1"/>
    </row>
    <row r="1122" spans="2:2" x14ac:dyDescent="0.25">
      <c r="B1122" s="1"/>
    </row>
    <row r="1123" spans="2:2" x14ac:dyDescent="0.25">
      <c r="B1123" s="1"/>
    </row>
    <row r="1124" spans="2:2" x14ac:dyDescent="0.25">
      <c r="B1124" s="1"/>
    </row>
    <row r="1125" spans="2:2" x14ac:dyDescent="0.25">
      <c r="B1125" s="1"/>
    </row>
    <row r="1126" spans="2:2" x14ac:dyDescent="0.25">
      <c r="B1126" s="1"/>
    </row>
    <row r="1127" spans="2:2" x14ac:dyDescent="0.25">
      <c r="B1127" s="1"/>
    </row>
    <row r="1128" spans="2:2" x14ac:dyDescent="0.25">
      <c r="B1128" s="1"/>
    </row>
    <row r="1129" spans="2:2" x14ac:dyDescent="0.25">
      <c r="B1129" s="1"/>
    </row>
    <row r="1130" spans="2:2" x14ac:dyDescent="0.25">
      <c r="B1130" s="1"/>
    </row>
    <row r="1131" spans="2:2" x14ac:dyDescent="0.25">
      <c r="B1131" s="1"/>
    </row>
    <row r="1132" spans="2:2" x14ac:dyDescent="0.25">
      <c r="B1132" s="1"/>
    </row>
    <row r="1133" spans="2:2" x14ac:dyDescent="0.25">
      <c r="B1133" s="1"/>
    </row>
    <row r="1134" spans="2:2" x14ac:dyDescent="0.25">
      <c r="B1134" s="1"/>
    </row>
    <row r="1135" spans="2:2" x14ac:dyDescent="0.25">
      <c r="B1135" s="1"/>
    </row>
    <row r="1136" spans="2:2" x14ac:dyDescent="0.25">
      <c r="B1136" s="1"/>
    </row>
    <row r="1137" spans="2:2" x14ac:dyDescent="0.25">
      <c r="B1137" s="1"/>
    </row>
    <row r="1138" spans="2:2" x14ac:dyDescent="0.25">
      <c r="B1138" s="1"/>
    </row>
    <row r="1139" spans="2:2" x14ac:dyDescent="0.25">
      <c r="B1139" s="1"/>
    </row>
    <row r="1140" spans="2:2" x14ac:dyDescent="0.25">
      <c r="B1140" s="1"/>
    </row>
    <row r="1141" spans="2:2" x14ac:dyDescent="0.25">
      <c r="B1141" s="1"/>
    </row>
    <row r="1142" spans="2:2" x14ac:dyDescent="0.25">
      <c r="B1142" s="1"/>
    </row>
    <row r="1143" spans="2:2" x14ac:dyDescent="0.25">
      <c r="B1143" s="1"/>
    </row>
    <row r="1144" spans="2:2" x14ac:dyDescent="0.25">
      <c r="B1144" s="1"/>
    </row>
    <row r="1145" spans="2:2" x14ac:dyDescent="0.25">
      <c r="B1145" s="1"/>
    </row>
    <row r="1146" spans="2:2" x14ac:dyDescent="0.25">
      <c r="B1146" s="1"/>
    </row>
    <row r="1147" spans="2:2" x14ac:dyDescent="0.25">
      <c r="B1147" s="1"/>
    </row>
    <row r="1148" spans="2:2" x14ac:dyDescent="0.25">
      <c r="B1148" s="1"/>
    </row>
    <row r="1149" spans="2:2" x14ac:dyDescent="0.25">
      <c r="B1149" s="1"/>
    </row>
    <row r="1150" spans="2:2" x14ac:dyDescent="0.25">
      <c r="B1150" s="1"/>
    </row>
    <row r="1151" spans="2:2" x14ac:dyDescent="0.25">
      <c r="B1151" s="1"/>
    </row>
    <row r="1152" spans="2:2" x14ac:dyDescent="0.25">
      <c r="B1152" s="1"/>
    </row>
    <row r="1153" spans="2:2" x14ac:dyDescent="0.25">
      <c r="B1153" s="1"/>
    </row>
    <row r="1154" spans="2:2" x14ac:dyDescent="0.25">
      <c r="B1154" s="1"/>
    </row>
    <row r="1155" spans="2:2" x14ac:dyDescent="0.25">
      <c r="B1155" s="1"/>
    </row>
    <row r="1156" spans="2:2" x14ac:dyDescent="0.25">
      <c r="B1156" s="1"/>
    </row>
    <row r="1157" spans="2:2" x14ac:dyDescent="0.25">
      <c r="B1157" s="1"/>
    </row>
    <row r="1158" spans="2:2" x14ac:dyDescent="0.25">
      <c r="B1158" s="1"/>
    </row>
    <row r="1159" spans="2:2" x14ac:dyDescent="0.25">
      <c r="B1159" s="1"/>
    </row>
    <row r="1160" spans="2:2" x14ac:dyDescent="0.25">
      <c r="B1160" s="1"/>
    </row>
    <row r="1161" spans="2:2" x14ac:dyDescent="0.25">
      <c r="B1161" s="1"/>
    </row>
    <row r="1162" spans="2:2" x14ac:dyDescent="0.25">
      <c r="B1162" s="1"/>
    </row>
    <row r="1163" spans="2:2" x14ac:dyDescent="0.25">
      <c r="B1163" s="1"/>
    </row>
    <row r="1164" spans="2:2" x14ac:dyDescent="0.25">
      <c r="B1164" s="1"/>
    </row>
    <row r="1165" spans="2:2" x14ac:dyDescent="0.25">
      <c r="B1165" s="1"/>
    </row>
    <row r="1166" spans="2:2" x14ac:dyDescent="0.25">
      <c r="B1166" s="1"/>
    </row>
    <row r="1167" spans="2:2" x14ac:dyDescent="0.25">
      <c r="B1167" s="1"/>
    </row>
    <row r="1168" spans="2:2" x14ac:dyDescent="0.25">
      <c r="B1168" s="1"/>
    </row>
    <row r="1169" spans="2:2" x14ac:dyDescent="0.25">
      <c r="B1169" s="1"/>
    </row>
    <row r="1170" spans="2:2" x14ac:dyDescent="0.25">
      <c r="B1170" s="1"/>
    </row>
    <row r="1171" spans="2:2" x14ac:dyDescent="0.25">
      <c r="B1171" s="1"/>
    </row>
    <row r="1172" spans="2:2" x14ac:dyDescent="0.25">
      <c r="B1172" s="1"/>
    </row>
    <row r="1173" spans="2:2" x14ac:dyDescent="0.25">
      <c r="B1173" s="1"/>
    </row>
    <row r="1174" spans="2:2" x14ac:dyDescent="0.25">
      <c r="B1174" s="1"/>
    </row>
    <row r="1175" spans="2:2" x14ac:dyDescent="0.25">
      <c r="B1175" s="1"/>
    </row>
    <row r="1176" spans="2:2" x14ac:dyDescent="0.25">
      <c r="B1176" s="1"/>
    </row>
    <row r="1177" spans="2:2" x14ac:dyDescent="0.25">
      <c r="B1177" s="1"/>
    </row>
    <row r="1178" spans="2:2" x14ac:dyDescent="0.25">
      <c r="B1178" s="1"/>
    </row>
    <row r="1179" spans="2:2" x14ac:dyDescent="0.25">
      <c r="B1179" s="1"/>
    </row>
    <row r="1180" spans="2:2" x14ac:dyDescent="0.25">
      <c r="B1180" s="1"/>
    </row>
    <row r="1181" spans="2:2" x14ac:dyDescent="0.25">
      <c r="B1181" s="1"/>
    </row>
    <row r="1182" spans="2:2" x14ac:dyDescent="0.25">
      <c r="B1182" s="1"/>
    </row>
    <row r="1183" spans="2:2" x14ac:dyDescent="0.25">
      <c r="B1183" s="1"/>
    </row>
    <row r="1184" spans="2:2" x14ac:dyDescent="0.25">
      <c r="B1184" s="1"/>
    </row>
    <row r="1185" spans="2:2" x14ac:dyDescent="0.25">
      <c r="B1185" s="1"/>
    </row>
    <row r="1186" spans="2:2" x14ac:dyDescent="0.25">
      <c r="B1186" s="1"/>
    </row>
    <row r="1187" spans="2:2" x14ac:dyDescent="0.25">
      <c r="B1187" s="1"/>
    </row>
    <row r="1188" spans="2:2" x14ac:dyDescent="0.25">
      <c r="B1188" s="1"/>
    </row>
    <row r="1189" spans="2:2" x14ac:dyDescent="0.25">
      <c r="B1189" s="1"/>
    </row>
    <row r="1190" spans="2:2" x14ac:dyDescent="0.25">
      <c r="B1190" s="1"/>
    </row>
    <row r="1191" spans="2:2" x14ac:dyDescent="0.25">
      <c r="B1191" s="1"/>
    </row>
    <row r="1192" spans="2:2" x14ac:dyDescent="0.25">
      <c r="B1192" s="1"/>
    </row>
    <row r="1193" spans="2:2" x14ac:dyDescent="0.25">
      <c r="B1193" s="1"/>
    </row>
    <row r="1194" spans="2:2" x14ac:dyDescent="0.25">
      <c r="B1194" s="1"/>
    </row>
    <row r="1195" spans="2:2" x14ac:dyDescent="0.25">
      <c r="B1195" s="1"/>
    </row>
    <row r="1196" spans="2:2" x14ac:dyDescent="0.25">
      <c r="B1196" s="1"/>
    </row>
    <row r="1197" spans="2:2" x14ac:dyDescent="0.25">
      <c r="B1197" s="1"/>
    </row>
    <row r="1198" spans="2:2" x14ac:dyDescent="0.25">
      <c r="B1198" s="1"/>
    </row>
    <row r="1199" spans="2:2" x14ac:dyDescent="0.25">
      <c r="B1199" s="1"/>
    </row>
    <row r="1200" spans="2:2" x14ac:dyDescent="0.25">
      <c r="B1200" s="1"/>
    </row>
    <row r="1201" spans="2:2" x14ac:dyDescent="0.25">
      <c r="B1201" s="1"/>
    </row>
    <row r="1202" spans="2:2" x14ac:dyDescent="0.25">
      <c r="B1202" s="1"/>
    </row>
    <row r="1203" spans="2:2" x14ac:dyDescent="0.25">
      <c r="B1203" s="1"/>
    </row>
    <row r="1204" spans="2:2" x14ac:dyDescent="0.25">
      <c r="B1204" s="1"/>
    </row>
    <row r="1205" spans="2:2" x14ac:dyDescent="0.25">
      <c r="B1205" s="1"/>
    </row>
    <row r="1206" spans="2:2" x14ac:dyDescent="0.25">
      <c r="B1206" s="1"/>
    </row>
    <row r="1207" spans="2:2" x14ac:dyDescent="0.25">
      <c r="B1207" s="1"/>
    </row>
    <row r="1208" spans="2:2" x14ac:dyDescent="0.25">
      <c r="B1208" s="1"/>
    </row>
    <row r="1209" spans="2:2" x14ac:dyDescent="0.25">
      <c r="B1209" s="1"/>
    </row>
    <row r="1210" spans="2:2" x14ac:dyDescent="0.25">
      <c r="B1210" s="1"/>
    </row>
    <row r="1211" spans="2:2" x14ac:dyDescent="0.25">
      <c r="B1211" s="1"/>
    </row>
    <row r="1212" spans="2:2" x14ac:dyDescent="0.25">
      <c r="B1212" s="1"/>
    </row>
    <row r="1213" spans="2:2" x14ac:dyDescent="0.25">
      <c r="B1213" s="1"/>
    </row>
    <row r="1214" spans="2:2" x14ac:dyDescent="0.25">
      <c r="B1214" s="1"/>
    </row>
    <row r="1215" spans="2:2" x14ac:dyDescent="0.25">
      <c r="B1215" s="1"/>
    </row>
    <row r="1216" spans="2:2" x14ac:dyDescent="0.25">
      <c r="B1216" s="1"/>
    </row>
    <row r="1217" spans="2:2" x14ac:dyDescent="0.25">
      <c r="B1217" s="1"/>
    </row>
    <row r="1218" spans="2:2" x14ac:dyDescent="0.25">
      <c r="B1218" s="1"/>
    </row>
    <row r="1219" spans="2:2" x14ac:dyDescent="0.25">
      <c r="B1219" s="1"/>
    </row>
    <row r="1220" spans="2:2" x14ac:dyDescent="0.25">
      <c r="B1220" s="1"/>
    </row>
    <row r="1221" spans="2:2" x14ac:dyDescent="0.25">
      <c r="B1221" s="1"/>
    </row>
    <row r="1222" spans="2:2" x14ac:dyDescent="0.25">
      <c r="B1222" s="1"/>
    </row>
    <row r="1223" spans="2:2" x14ac:dyDescent="0.25">
      <c r="B1223" s="1"/>
    </row>
    <row r="1224" spans="2:2" x14ac:dyDescent="0.25">
      <c r="B1224" s="1"/>
    </row>
    <row r="1225" spans="2:2" x14ac:dyDescent="0.25">
      <c r="B1225" s="1"/>
    </row>
    <row r="1226" spans="2:2" x14ac:dyDescent="0.25">
      <c r="B1226" s="1"/>
    </row>
    <row r="1227" spans="2:2" x14ac:dyDescent="0.25">
      <c r="B1227" s="1"/>
    </row>
    <row r="1228" spans="2:2" x14ac:dyDescent="0.25">
      <c r="B1228" s="1"/>
    </row>
    <row r="1229" spans="2:2" x14ac:dyDescent="0.25">
      <c r="B1229" s="1"/>
    </row>
    <row r="1230" spans="2:2" x14ac:dyDescent="0.25">
      <c r="B1230" s="1"/>
    </row>
    <row r="1231" spans="2:2" x14ac:dyDescent="0.25">
      <c r="B1231" s="1"/>
    </row>
    <row r="1232" spans="2:2" x14ac:dyDescent="0.25">
      <c r="B1232" s="1"/>
    </row>
    <row r="1233" spans="2:2" x14ac:dyDescent="0.25">
      <c r="B1233" s="1"/>
    </row>
    <row r="1234" spans="2:2" x14ac:dyDescent="0.25">
      <c r="B1234" s="1"/>
    </row>
    <row r="1235" spans="2:2" x14ac:dyDescent="0.25">
      <c r="B1235" s="1"/>
    </row>
    <row r="1236" spans="2:2" x14ac:dyDescent="0.25">
      <c r="B1236" s="1"/>
    </row>
    <row r="1237" spans="2:2" x14ac:dyDescent="0.25">
      <c r="B1237" s="1"/>
    </row>
    <row r="1238" spans="2:2" x14ac:dyDescent="0.25">
      <c r="B1238" s="1"/>
    </row>
    <row r="1239" spans="2:2" x14ac:dyDescent="0.25">
      <c r="B1239" s="1"/>
    </row>
    <row r="1240" spans="2:2" x14ac:dyDescent="0.25">
      <c r="B1240" s="1"/>
    </row>
    <row r="1241" spans="2:2" x14ac:dyDescent="0.25">
      <c r="B1241" s="1"/>
    </row>
    <row r="1242" spans="2:2" x14ac:dyDescent="0.25">
      <c r="B1242" s="1"/>
    </row>
    <row r="1243" spans="2:2" x14ac:dyDescent="0.25">
      <c r="B1243" s="1"/>
    </row>
    <row r="1244" spans="2:2" x14ac:dyDescent="0.25">
      <c r="B1244" s="1"/>
    </row>
    <row r="1245" spans="2:2" x14ac:dyDescent="0.25">
      <c r="B1245" s="1"/>
    </row>
    <row r="1246" spans="2:2" x14ac:dyDescent="0.25">
      <c r="B1246" s="1"/>
    </row>
    <row r="1247" spans="2:2" x14ac:dyDescent="0.25">
      <c r="B1247" s="1"/>
    </row>
    <row r="1248" spans="2:2" x14ac:dyDescent="0.25">
      <c r="B1248" s="1"/>
    </row>
    <row r="1249" spans="2:2" x14ac:dyDescent="0.25">
      <c r="B1249" s="1"/>
    </row>
    <row r="1250" spans="2:2" x14ac:dyDescent="0.25">
      <c r="B1250" s="1"/>
    </row>
    <row r="1251" spans="2:2" x14ac:dyDescent="0.25">
      <c r="B1251" s="1"/>
    </row>
    <row r="1252" spans="2:2" x14ac:dyDescent="0.25">
      <c r="B1252" s="1"/>
    </row>
    <row r="1253" spans="2:2" x14ac:dyDescent="0.25">
      <c r="B1253" s="1"/>
    </row>
    <row r="1254" spans="2:2" x14ac:dyDescent="0.25">
      <c r="B1254" s="1"/>
    </row>
    <row r="1255" spans="2:2" x14ac:dyDescent="0.25">
      <c r="B1255" s="1"/>
    </row>
    <row r="1256" spans="2:2" x14ac:dyDescent="0.25">
      <c r="B1256" s="1"/>
    </row>
    <row r="1257" spans="2:2" x14ac:dyDescent="0.25">
      <c r="B1257" s="1"/>
    </row>
    <row r="1258" spans="2:2" x14ac:dyDescent="0.25">
      <c r="B1258" s="1"/>
    </row>
    <row r="1259" spans="2:2" x14ac:dyDescent="0.25">
      <c r="B1259" s="1"/>
    </row>
    <row r="1260" spans="2:2" x14ac:dyDescent="0.25">
      <c r="B1260" s="1"/>
    </row>
    <row r="1261" spans="2:2" x14ac:dyDescent="0.25">
      <c r="B1261" s="1"/>
    </row>
    <row r="1262" spans="2:2" x14ac:dyDescent="0.25">
      <c r="B1262" s="1"/>
    </row>
    <row r="1263" spans="2:2" x14ac:dyDescent="0.25">
      <c r="B1263" s="1"/>
    </row>
    <row r="1264" spans="2:2" x14ac:dyDescent="0.25">
      <c r="B1264" s="1"/>
    </row>
    <row r="1265" spans="2:2" x14ac:dyDescent="0.25">
      <c r="B1265" s="1"/>
    </row>
    <row r="1266" spans="2:2" x14ac:dyDescent="0.25">
      <c r="B1266" s="1"/>
    </row>
    <row r="1267" spans="2:2" x14ac:dyDescent="0.25">
      <c r="B1267" s="1"/>
    </row>
    <row r="1268" spans="2:2" x14ac:dyDescent="0.25">
      <c r="B1268" s="1"/>
    </row>
    <row r="1269" spans="2:2" x14ac:dyDescent="0.25">
      <c r="B1269" s="1"/>
    </row>
    <row r="1270" spans="2:2" x14ac:dyDescent="0.25">
      <c r="B1270" s="1"/>
    </row>
    <row r="1271" spans="2:2" x14ac:dyDescent="0.25">
      <c r="B1271" s="1"/>
    </row>
    <row r="1272" spans="2:2" x14ac:dyDescent="0.25">
      <c r="B1272" s="1"/>
    </row>
    <row r="1273" spans="2:2" x14ac:dyDescent="0.25">
      <c r="B1273" s="1"/>
    </row>
    <row r="1274" spans="2:2" x14ac:dyDescent="0.25">
      <c r="B1274" s="1"/>
    </row>
    <row r="1275" spans="2:2" x14ac:dyDescent="0.25">
      <c r="B1275" s="1"/>
    </row>
    <row r="1276" spans="2:2" x14ac:dyDescent="0.25">
      <c r="B1276" s="1"/>
    </row>
    <row r="1277" spans="2:2" x14ac:dyDescent="0.25">
      <c r="B1277" s="1"/>
    </row>
    <row r="1278" spans="2:2" x14ac:dyDescent="0.25">
      <c r="B1278" s="1"/>
    </row>
    <row r="1279" spans="2:2" x14ac:dyDescent="0.25">
      <c r="B1279" s="1"/>
    </row>
    <row r="1280" spans="2:2" x14ac:dyDescent="0.25">
      <c r="B1280" s="1"/>
    </row>
    <row r="1281" spans="2:2" x14ac:dyDescent="0.25">
      <c r="B1281" s="1"/>
    </row>
    <row r="1282" spans="2:2" x14ac:dyDescent="0.25">
      <c r="B1282" s="1"/>
    </row>
    <row r="1283" spans="2:2" x14ac:dyDescent="0.25">
      <c r="B1283" s="1"/>
    </row>
    <row r="1284" spans="2:2" x14ac:dyDescent="0.25">
      <c r="B1284" s="1"/>
    </row>
    <row r="1285" spans="2:2" x14ac:dyDescent="0.25">
      <c r="B1285" s="1"/>
    </row>
    <row r="1286" spans="2:2" x14ac:dyDescent="0.25">
      <c r="B1286" s="1"/>
    </row>
    <row r="1287" spans="2:2" x14ac:dyDescent="0.25">
      <c r="B1287" s="1"/>
    </row>
    <row r="1288" spans="2:2" x14ac:dyDescent="0.25">
      <c r="B1288" s="1"/>
    </row>
    <row r="1289" spans="2:2" x14ac:dyDescent="0.25">
      <c r="B1289" s="1"/>
    </row>
    <row r="1290" spans="2:2" x14ac:dyDescent="0.25">
      <c r="B1290" s="1"/>
    </row>
    <row r="1291" spans="2:2" x14ac:dyDescent="0.25">
      <c r="B1291" s="1"/>
    </row>
    <row r="1292" spans="2:2" x14ac:dyDescent="0.25">
      <c r="B1292" s="1"/>
    </row>
    <row r="1293" spans="2:2" x14ac:dyDescent="0.25">
      <c r="B1293" s="1"/>
    </row>
    <row r="1294" spans="2:2" x14ac:dyDescent="0.25">
      <c r="B1294" s="1"/>
    </row>
    <row r="1295" spans="2:2" x14ac:dyDescent="0.25">
      <c r="B1295" s="1"/>
    </row>
    <row r="1296" spans="2:2" x14ac:dyDescent="0.25">
      <c r="B1296" s="1"/>
    </row>
    <row r="1297" spans="2:2" x14ac:dyDescent="0.25">
      <c r="B1297" s="1"/>
    </row>
    <row r="1298" spans="2:2" x14ac:dyDescent="0.25">
      <c r="B1298" s="1"/>
    </row>
    <row r="1299" spans="2:2" x14ac:dyDescent="0.25">
      <c r="B1299" s="1"/>
    </row>
    <row r="1300" spans="2:2" x14ac:dyDescent="0.25">
      <c r="B1300" s="1"/>
    </row>
    <row r="1301" spans="2:2" x14ac:dyDescent="0.25">
      <c r="B1301" s="1"/>
    </row>
    <row r="1302" spans="2:2" x14ac:dyDescent="0.25">
      <c r="B1302" s="1"/>
    </row>
    <row r="1303" spans="2:2" x14ac:dyDescent="0.25">
      <c r="B1303" s="1"/>
    </row>
    <row r="1304" spans="2:2" x14ac:dyDescent="0.25">
      <c r="B1304" s="1"/>
    </row>
    <row r="1305" spans="2:2" x14ac:dyDescent="0.25">
      <c r="B1305" s="1"/>
    </row>
    <row r="1306" spans="2:2" x14ac:dyDescent="0.25">
      <c r="B1306" s="1"/>
    </row>
    <row r="1307" spans="2:2" x14ac:dyDescent="0.25">
      <c r="B1307" s="1"/>
    </row>
    <row r="1308" spans="2:2" x14ac:dyDescent="0.25">
      <c r="B1308" s="1"/>
    </row>
    <row r="1309" spans="2:2" x14ac:dyDescent="0.25">
      <c r="B1309" s="1"/>
    </row>
    <row r="1310" spans="2:2" x14ac:dyDescent="0.25">
      <c r="B1310" s="1"/>
    </row>
    <row r="1311" spans="2:2" x14ac:dyDescent="0.25">
      <c r="B1311" s="1"/>
    </row>
    <row r="1312" spans="2:2" x14ac:dyDescent="0.25">
      <c r="B1312" s="1"/>
    </row>
    <row r="1313" spans="2:2" x14ac:dyDescent="0.25">
      <c r="B1313" s="1"/>
    </row>
    <row r="1314" spans="2:2" x14ac:dyDescent="0.25">
      <c r="B1314" s="1"/>
    </row>
    <row r="1315" spans="2:2" x14ac:dyDescent="0.25">
      <c r="B1315" s="1"/>
    </row>
    <row r="1316" spans="2:2" x14ac:dyDescent="0.25">
      <c r="B1316" s="1"/>
    </row>
    <row r="1317" spans="2:2" x14ac:dyDescent="0.25">
      <c r="B1317" s="1"/>
    </row>
    <row r="1318" spans="2:2" x14ac:dyDescent="0.25">
      <c r="B1318" s="1"/>
    </row>
    <row r="1319" spans="2:2" x14ac:dyDescent="0.25">
      <c r="B1319" s="1"/>
    </row>
    <row r="1320" spans="2:2" x14ac:dyDescent="0.25">
      <c r="B1320" s="1"/>
    </row>
    <row r="1321" spans="2:2" x14ac:dyDescent="0.25">
      <c r="B1321" s="1"/>
    </row>
    <row r="1322" spans="2:2" x14ac:dyDescent="0.25">
      <c r="B1322" s="1"/>
    </row>
    <row r="1323" spans="2:2" x14ac:dyDescent="0.25">
      <c r="B1323" s="1"/>
    </row>
    <row r="1324" spans="2:2" x14ac:dyDescent="0.25">
      <c r="B1324" s="1"/>
    </row>
    <row r="1325" spans="2:2" x14ac:dyDescent="0.25">
      <c r="B1325" s="1"/>
    </row>
    <row r="1326" spans="2:2" x14ac:dyDescent="0.25">
      <c r="B1326" s="1"/>
    </row>
    <row r="1327" spans="2:2" x14ac:dyDescent="0.25">
      <c r="B1327" s="1"/>
    </row>
    <row r="1328" spans="2:2" x14ac:dyDescent="0.25">
      <c r="B1328" s="1"/>
    </row>
    <row r="1329" spans="2:2" x14ac:dyDescent="0.25">
      <c r="B1329" s="1"/>
    </row>
    <row r="1330" spans="2:2" x14ac:dyDescent="0.25">
      <c r="B1330" s="1"/>
    </row>
    <row r="1331" spans="2:2" x14ac:dyDescent="0.25">
      <c r="B1331" s="1"/>
    </row>
    <row r="1332" spans="2:2" x14ac:dyDescent="0.25">
      <c r="B1332" s="1"/>
    </row>
    <row r="1333" spans="2:2" x14ac:dyDescent="0.25">
      <c r="B1333" s="1"/>
    </row>
    <row r="1334" spans="2:2" x14ac:dyDescent="0.25">
      <c r="B1334" s="1"/>
    </row>
    <row r="1335" spans="2:2" x14ac:dyDescent="0.25">
      <c r="B1335" s="1"/>
    </row>
    <row r="1336" spans="2:2" x14ac:dyDescent="0.25">
      <c r="B1336" s="1"/>
    </row>
    <row r="1337" spans="2:2" x14ac:dyDescent="0.25">
      <c r="B1337" s="1"/>
    </row>
    <row r="1338" spans="2:2" x14ac:dyDescent="0.25">
      <c r="B1338" s="1"/>
    </row>
    <row r="1339" spans="2:2" x14ac:dyDescent="0.25">
      <c r="B1339" s="1"/>
    </row>
    <row r="1340" spans="2:2" x14ac:dyDescent="0.25">
      <c r="B1340" s="1"/>
    </row>
    <row r="1341" spans="2:2" x14ac:dyDescent="0.25">
      <c r="B1341" s="1"/>
    </row>
    <row r="1342" spans="2:2" x14ac:dyDescent="0.25">
      <c r="B1342" s="1"/>
    </row>
    <row r="1343" spans="2:2" x14ac:dyDescent="0.25">
      <c r="B1343" s="1"/>
    </row>
    <row r="1344" spans="2:2" x14ac:dyDescent="0.25">
      <c r="B1344" s="1"/>
    </row>
    <row r="1345" spans="2:2" x14ac:dyDescent="0.25">
      <c r="B1345" s="1"/>
    </row>
    <row r="1346" spans="2:2" x14ac:dyDescent="0.25">
      <c r="B1346" s="1"/>
    </row>
    <row r="1347" spans="2:2" x14ac:dyDescent="0.25">
      <c r="B1347" s="1"/>
    </row>
    <row r="1348" spans="2:2" x14ac:dyDescent="0.25">
      <c r="B1348" s="1"/>
    </row>
    <row r="1349" spans="2:2" x14ac:dyDescent="0.25">
      <c r="B1349" s="1"/>
    </row>
    <row r="1350" spans="2:2" x14ac:dyDescent="0.25">
      <c r="B1350" s="1"/>
    </row>
    <row r="1351" spans="2:2" x14ac:dyDescent="0.25">
      <c r="B1351" s="1"/>
    </row>
    <row r="1352" spans="2:2" x14ac:dyDescent="0.25">
      <c r="B1352" s="1"/>
    </row>
    <row r="1353" spans="2:2" x14ac:dyDescent="0.25">
      <c r="B1353" s="1"/>
    </row>
    <row r="1354" spans="2:2" x14ac:dyDescent="0.25">
      <c r="B1354" s="1"/>
    </row>
    <row r="1355" spans="2:2" x14ac:dyDescent="0.25">
      <c r="B1355" s="1"/>
    </row>
    <row r="1356" spans="2:2" x14ac:dyDescent="0.25">
      <c r="B1356" s="1"/>
    </row>
    <row r="1357" spans="2:2" x14ac:dyDescent="0.25">
      <c r="B1357" s="1"/>
    </row>
    <row r="1358" spans="2:2" x14ac:dyDescent="0.25">
      <c r="B1358" s="1"/>
    </row>
    <row r="1359" spans="2:2" x14ac:dyDescent="0.25">
      <c r="B1359" s="1"/>
    </row>
    <row r="1360" spans="2:2" x14ac:dyDescent="0.25">
      <c r="B1360" s="1"/>
    </row>
    <row r="1361" spans="2:2" x14ac:dyDescent="0.25">
      <c r="B1361" s="1"/>
    </row>
    <row r="1362" spans="2:2" x14ac:dyDescent="0.25">
      <c r="B1362" s="1"/>
    </row>
    <row r="1363" spans="2:2" x14ac:dyDescent="0.25">
      <c r="B1363" s="1"/>
    </row>
    <row r="1364" spans="2:2" x14ac:dyDescent="0.25">
      <c r="B1364" s="1"/>
    </row>
    <row r="1365" spans="2:2" x14ac:dyDescent="0.25">
      <c r="B1365" s="1"/>
    </row>
    <row r="1366" spans="2:2" x14ac:dyDescent="0.25">
      <c r="B1366" s="1"/>
    </row>
    <row r="1367" spans="2:2" x14ac:dyDescent="0.25">
      <c r="B1367" s="1"/>
    </row>
    <row r="1368" spans="2:2" x14ac:dyDescent="0.25">
      <c r="B1368" s="1"/>
    </row>
    <row r="1369" spans="2:2" x14ac:dyDescent="0.25">
      <c r="B1369" s="1"/>
    </row>
    <row r="1370" spans="2:2" x14ac:dyDescent="0.25">
      <c r="B1370" s="1"/>
    </row>
    <row r="1371" spans="2:2" x14ac:dyDescent="0.25">
      <c r="B1371" s="1"/>
    </row>
    <row r="1372" spans="2:2" x14ac:dyDescent="0.25">
      <c r="B1372" s="1"/>
    </row>
    <row r="1373" spans="2:2" x14ac:dyDescent="0.25">
      <c r="B1373" s="1"/>
    </row>
    <row r="1374" spans="2:2" x14ac:dyDescent="0.25">
      <c r="B1374" s="1"/>
    </row>
    <row r="1375" spans="2:2" x14ac:dyDescent="0.25">
      <c r="B1375" s="1"/>
    </row>
    <row r="1376" spans="2:2" x14ac:dyDescent="0.25">
      <c r="B1376" s="1"/>
    </row>
    <row r="1377" spans="2:2" x14ac:dyDescent="0.25">
      <c r="B1377" s="1"/>
    </row>
    <row r="1378" spans="2:2" x14ac:dyDescent="0.25">
      <c r="B1378" s="1"/>
    </row>
    <row r="1379" spans="2:2" x14ac:dyDescent="0.25">
      <c r="B1379" s="1"/>
    </row>
    <row r="1380" spans="2:2" x14ac:dyDescent="0.25">
      <c r="B1380" s="1"/>
    </row>
    <row r="1381" spans="2:2" x14ac:dyDescent="0.25">
      <c r="B1381" s="1"/>
    </row>
    <row r="1382" spans="2:2" x14ac:dyDescent="0.25">
      <c r="B1382" s="1"/>
    </row>
    <row r="1383" spans="2:2" x14ac:dyDescent="0.25">
      <c r="B1383" s="1"/>
    </row>
    <row r="1384" spans="2:2" x14ac:dyDescent="0.25">
      <c r="B1384" s="1"/>
    </row>
    <row r="1385" spans="2:2" x14ac:dyDescent="0.25">
      <c r="B1385" s="1"/>
    </row>
    <row r="1386" spans="2:2" x14ac:dyDescent="0.25">
      <c r="B1386" s="1"/>
    </row>
    <row r="1387" spans="2:2" x14ac:dyDescent="0.25">
      <c r="B1387" s="1"/>
    </row>
    <row r="1388" spans="2:2" x14ac:dyDescent="0.25">
      <c r="B1388" s="1"/>
    </row>
    <row r="1389" spans="2:2" x14ac:dyDescent="0.25">
      <c r="B1389" s="1"/>
    </row>
    <row r="1390" spans="2:2" x14ac:dyDescent="0.25">
      <c r="B1390" s="1"/>
    </row>
    <row r="1391" spans="2:2" x14ac:dyDescent="0.25">
      <c r="B1391" s="1"/>
    </row>
    <row r="1392" spans="2:2" x14ac:dyDescent="0.25">
      <c r="B1392" s="1"/>
    </row>
    <row r="1393" spans="2:2" x14ac:dyDescent="0.25">
      <c r="B1393" s="1"/>
    </row>
    <row r="1394" spans="2:2" x14ac:dyDescent="0.25">
      <c r="B1394" s="1"/>
    </row>
    <row r="1395" spans="2:2" x14ac:dyDescent="0.25">
      <c r="B1395" s="1"/>
    </row>
    <row r="1396" spans="2:2" x14ac:dyDescent="0.25">
      <c r="B1396" s="1"/>
    </row>
    <row r="1397" spans="2:2" x14ac:dyDescent="0.25">
      <c r="B1397" s="1"/>
    </row>
    <row r="1398" spans="2:2" x14ac:dyDescent="0.25">
      <c r="B1398" s="1"/>
    </row>
    <row r="1399" spans="2:2" x14ac:dyDescent="0.25">
      <c r="B1399" s="1"/>
    </row>
    <row r="1400" spans="2:2" x14ac:dyDescent="0.25">
      <c r="B1400" s="1"/>
    </row>
    <row r="1401" spans="2:2" x14ac:dyDescent="0.25">
      <c r="B1401" s="1"/>
    </row>
    <row r="1402" spans="2:2" x14ac:dyDescent="0.25">
      <c r="B1402" s="1"/>
    </row>
    <row r="1403" spans="2:2" x14ac:dyDescent="0.25">
      <c r="B1403" s="1"/>
    </row>
    <row r="1404" spans="2:2" x14ac:dyDescent="0.25">
      <c r="B1404" s="1"/>
    </row>
    <row r="1405" spans="2:2" x14ac:dyDescent="0.25">
      <c r="B1405" s="1"/>
    </row>
    <row r="1406" spans="2:2" x14ac:dyDescent="0.25">
      <c r="B1406" s="1"/>
    </row>
    <row r="1407" spans="2:2" x14ac:dyDescent="0.25">
      <c r="B1407" s="1"/>
    </row>
    <row r="1408" spans="2:2" x14ac:dyDescent="0.25">
      <c r="B1408" s="1"/>
    </row>
    <row r="1409" spans="2:2" x14ac:dyDescent="0.25">
      <c r="B1409" s="1"/>
    </row>
    <row r="1410" spans="2:2" x14ac:dyDescent="0.25">
      <c r="B1410" s="1"/>
    </row>
    <row r="1411" spans="2:2" x14ac:dyDescent="0.25">
      <c r="B1411" s="1"/>
    </row>
    <row r="1412" spans="2:2" x14ac:dyDescent="0.25">
      <c r="B1412" s="1"/>
    </row>
    <row r="1413" spans="2:2" x14ac:dyDescent="0.25">
      <c r="B1413" s="1"/>
    </row>
    <row r="1414" spans="2:2" x14ac:dyDescent="0.25">
      <c r="B1414" s="1"/>
    </row>
    <row r="1415" spans="2:2" x14ac:dyDescent="0.25">
      <c r="B1415" s="1"/>
    </row>
    <row r="1416" spans="2:2" x14ac:dyDescent="0.25">
      <c r="B1416" s="1"/>
    </row>
    <row r="1417" spans="2:2" x14ac:dyDescent="0.25">
      <c r="B1417" s="1"/>
    </row>
    <row r="1418" spans="2:2" x14ac:dyDescent="0.25">
      <c r="B1418" s="1"/>
    </row>
    <row r="1419" spans="2:2" x14ac:dyDescent="0.25">
      <c r="B1419" s="1"/>
    </row>
    <row r="1420" spans="2:2" x14ac:dyDescent="0.25">
      <c r="B1420" s="1"/>
    </row>
    <row r="1421" spans="2:2" x14ac:dyDescent="0.25">
      <c r="B1421" s="1"/>
    </row>
    <row r="1422" spans="2:2" x14ac:dyDescent="0.25">
      <c r="B1422" s="1"/>
    </row>
    <row r="1423" spans="2:2" x14ac:dyDescent="0.25">
      <c r="B1423" s="1"/>
    </row>
    <row r="1424" spans="2:2" x14ac:dyDescent="0.25">
      <c r="B1424" s="1"/>
    </row>
    <row r="1425" spans="2:2" x14ac:dyDescent="0.25">
      <c r="B1425" s="1"/>
    </row>
    <row r="1426" spans="2:2" x14ac:dyDescent="0.25">
      <c r="B1426" s="1"/>
    </row>
    <row r="1427" spans="2:2" x14ac:dyDescent="0.25">
      <c r="B1427" s="1"/>
    </row>
    <row r="1428" spans="2:2" x14ac:dyDescent="0.25">
      <c r="B1428" s="1"/>
    </row>
    <row r="1429" spans="2:2" x14ac:dyDescent="0.25">
      <c r="B1429" s="1"/>
    </row>
    <row r="1430" spans="2:2" x14ac:dyDescent="0.25">
      <c r="B1430" s="1"/>
    </row>
    <row r="1431" spans="2:2" x14ac:dyDescent="0.25">
      <c r="B1431" s="1"/>
    </row>
    <row r="1432" spans="2:2" x14ac:dyDescent="0.25">
      <c r="B1432" s="1"/>
    </row>
    <row r="1433" spans="2:2" x14ac:dyDescent="0.25">
      <c r="B1433" s="1"/>
    </row>
    <row r="1434" spans="2:2" x14ac:dyDescent="0.25">
      <c r="B1434" s="1"/>
    </row>
    <row r="1435" spans="2:2" x14ac:dyDescent="0.25">
      <c r="B1435" s="1"/>
    </row>
    <row r="1436" spans="2:2" x14ac:dyDescent="0.25">
      <c r="B1436" s="1"/>
    </row>
    <row r="1437" spans="2:2" x14ac:dyDescent="0.25">
      <c r="B1437" s="1"/>
    </row>
    <row r="1438" spans="2:2" x14ac:dyDescent="0.25">
      <c r="B1438" s="1"/>
    </row>
    <row r="1439" spans="2:2" x14ac:dyDescent="0.25">
      <c r="B1439" s="1"/>
    </row>
    <row r="1440" spans="2:2" x14ac:dyDescent="0.25">
      <c r="B1440" s="1"/>
    </row>
    <row r="1441" spans="2:2" x14ac:dyDescent="0.25">
      <c r="B1441" s="1"/>
    </row>
    <row r="1442" spans="2:2" x14ac:dyDescent="0.25">
      <c r="B1442" s="1"/>
    </row>
    <row r="1443" spans="2:2" x14ac:dyDescent="0.25">
      <c r="B1443" s="1"/>
    </row>
    <row r="1444" spans="2:2" x14ac:dyDescent="0.25">
      <c r="B1444" s="1"/>
    </row>
    <row r="1445" spans="2:2" x14ac:dyDescent="0.25">
      <c r="B1445" s="1"/>
    </row>
    <row r="1446" spans="2:2" x14ac:dyDescent="0.25">
      <c r="B1446" s="1"/>
    </row>
    <row r="1447" spans="2:2" x14ac:dyDescent="0.25">
      <c r="B1447" s="1"/>
    </row>
    <row r="1448" spans="2:2" x14ac:dyDescent="0.25">
      <c r="B1448" s="1"/>
    </row>
    <row r="1449" spans="2:2" x14ac:dyDescent="0.25">
      <c r="B1449" s="1"/>
    </row>
    <row r="1450" spans="2:2" x14ac:dyDescent="0.25">
      <c r="B1450" s="1"/>
    </row>
    <row r="1451" spans="2:2" x14ac:dyDescent="0.25">
      <c r="B1451" s="1"/>
    </row>
    <row r="1452" spans="2:2" x14ac:dyDescent="0.25">
      <c r="B1452" s="1"/>
    </row>
    <row r="1453" spans="2:2" x14ac:dyDescent="0.25">
      <c r="B1453" s="1"/>
    </row>
    <row r="1454" spans="2:2" x14ac:dyDescent="0.25">
      <c r="B1454" s="1"/>
    </row>
    <row r="1455" spans="2:2" x14ac:dyDescent="0.25">
      <c r="B1455" s="1"/>
    </row>
    <row r="1456" spans="2:2" x14ac:dyDescent="0.25">
      <c r="B1456" s="1"/>
    </row>
    <row r="1457" spans="2:2" x14ac:dyDescent="0.25">
      <c r="B1457" s="1"/>
    </row>
    <row r="1458" spans="2:2" x14ac:dyDescent="0.25">
      <c r="B1458" s="1"/>
    </row>
    <row r="1459" spans="2:2" x14ac:dyDescent="0.25">
      <c r="B1459" s="1"/>
    </row>
    <row r="1460" spans="2:2" x14ac:dyDescent="0.25">
      <c r="B1460" s="1"/>
    </row>
    <row r="1461" spans="2:2" x14ac:dyDescent="0.25">
      <c r="B1461" s="1"/>
    </row>
    <row r="1462" spans="2:2" x14ac:dyDescent="0.25">
      <c r="B1462" s="1"/>
    </row>
    <row r="1463" spans="2:2" x14ac:dyDescent="0.25">
      <c r="B1463" s="1"/>
    </row>
    <row r="1464" spans="2:2" x14ac:dyDescent="0.25">
      <c r="B1464" s="1"/>
    </row>
    <row r="1465" spans="2:2" x14ac:dyDescent="0.25">
      <c r="B1465" s="1"/>
    </row>
    <row r="1466" spans="2:2" x14ac:dyDescent="0.25">
      <c r="B1466" s="1"/>
    </row>
    <row r="1467" spans="2:2" x14ac:dyDescent="0.25">
      <c r="B1467" s="1"/>
    </row>
    <row r="1468" spans="2:2" x14ac:dyDescent="0.25">
      <c r="B1468" s="1"/>
    </row>
    <row r="1469" spans="2:2" x14ac:dyDescent="0.25">
      <c r="B1469" s="1"/>
    </row>
    <row r="1470" spans="2:2" x14ac:dyDescent="0.25">
      <c r="B1470" s="1"/>
    </row>
    <row r="1471" spans="2:2" x14ac:dyDescent="0.25">
      <c r="B1471" s="1"/>
    </row>
    <row r="1472" spans="2:2" x14ac:dyDescent="0.25">
      <c r="B1472" s="1"/>
    </row>
    <row r="1473" spans="2:2" x14ac:dyDescent="0.25">
      <c r="B1473" s="1"/>
    </row>
    <row r="1474" spans="2:2" x14ac:dyDescent="0.25">
      <c r="B1474" s="1"/>
    </row>
    <row r="1475" spans="2:2" x14ac:dyDescent="0.25">
      <c r="B1475" s="1"/>
    </row>
    <row r="1476" spans="2:2" x14ac:dyDescent="0.25">
      <c r="B1476" s="1"/>
    </row>
    <row r="1477" spans="2:2" x14ac:dyDescent="0.25">
      <c r="B1477" s="1"/>
    </row>
    <row r="1478" spans="2:2" x14ac:dyDescent="0.25">
      <c r="B1478" s="1"/>
    </row>
    <row r="1479" spans="2:2" x14ac:dyDescent="0.25">
      <c r="B1479" s="1"/>
    </row>
    <row r="1480" spans="2:2" x14ac:dyDescent="0.25">
      <c r="B1480" s="1"/>
    </row>
    <row r="1481" spans="2:2" x14ac:dyDescent="0.25">
      <c r="B1481" s="1"/>
    </row>
    <row r="1482" spans="2:2" x14ac:dyDescent="0.25">
      <c r="B1482" s="1"/>
    </row>
    <row r="1483" spans="2:2" x14ac:dyDescent="0.25">
      <c r="B1483" s="1"/>
    </row>
    <row r="1484" spans="2:2" x14ac:dyDescent="0.25">
      <c r="B1484" s="1"/>
    </row>
    <row r="1485" spans="2:2" x14ac:dyDescent="0.25">
      <c r="B1485" s="1"/>
    </row>
    <row r="1486" spans="2:2" x14ac:dyDescent="0.25">
      <c r="B1486" s="1"/>
    </row>
    <row r="1487" spans="2:2" x14ac:dyDescent="0.25">
      <c r="B1487" s="1"/>
    </row>
    <row r="1488" spans="2:2" x14ac:dyDescent="0.25">
      <c r="B1488" s="1"/>
    </row>
    <row r="1489" spans="2:2" x14ac:dyDescent="0.25">
      <c r="B1489" s="1"/>
    </row>
    <row r="1490" spans="2:2" x14ac:dyDescent="0.25">
      <c r="B1490" s="1"/>
    </row>
    <row r="1491" spans="2:2" x14ac:dyDescent="0.25">
      <c r="B1491" s="1"/>
    </row>
    <row r="1492" spans="2:2" x14ac:dyDescent="0.25">
      <c r="B1492" s="1"/>
    </row>
    <row r="1493" spans="2:2" x14ac:dyDescent="0.25">
      <c r="B1493" s="1"/>
    </row>
    <row r="1494" spans="2:2" x14ac:dyDescent="0.25">
      <c r="B1494" s="1"/>
    </row>
    <row r="1495" spans="2:2" x14ac:dyDescent="0.25">
      <c r="B1495" s="1"/>
    </row>
    <row r="1496" spans="2:2" x14ac:dyDescent="0.25">
      <c r="B1496" s="1"/>
    </row>
    <row r="1497" spans="2:2" x14ac:dyDescent="0.25">
      <c r="B1497" s="1"/>
    </row>
    <row r="1498" spans="2:2" x14ac:dyDescent="0.25">
      <c r="B1498" s="1"/>
    </row>
    <row r="1499" spans="2:2" x14ac:dyDescent="0.25">
      <c r="B1499" s="1"/>
    </row>
    <row r="1500" spans="2:2" x14ac:dyDescent="0.25">
      <c r="B1500" s="1"/>
    </row>
    <row r="1501" spans="2:2" x14ac:dyDescent="0.25">
      <c r="B1501" s="1"/>
    </row>
    <row r="1502" spans="2:2" x14ac:dyDescent="0.25">
      <c r="B1502" s="1"/>
    </row>
    <row r="1503" spans="2:2" x14ac:dyDescent="0.25">
      <c r="B1503" s="1"/>
    </row>
    <row r="1504" spans="2:2" x14ac:dyDescent="0.25">
      <c r="B1504" s="1"/>
    </row>
    <row r="1505" spans="2:2" x14ac:dyDescent="0.25">
      <c r="B1505" s="1"/>
    </row>
    <row r="1506" spans="2:2" x14ac:dyDescent="0.25">
      <c r="B1506" s="1"/>
    </row>
    <row r="1507" spans="2:2" x14ac:dyDescent="0.25">
      <c r="B1507" s="1"/>
    </row>
    <row r="1508" spans="2:2" x14ac:dyDescent="0.25">
      <c r="B1508" s="1"/>
    </row>
    <row r="1509" spans="2:2" x14ac:dyDescent="0.25">
      <c r="B1509" s="1"/>
    </row>
    <row r="1510" spans="2:2" x14ac:dyDescent="0.25">
      <c r="B1510" s="1"/>
    </row>
    <row r="1511" spans="2:2" x14ac:dyDescent="0.25">
      <c r="B1511" s="1"/>
    </row>
    <row r="1512" spans="2:2" x14ac:dyDescent="0.25">
      <c r="B1512" s="1"/>
    </row>
    <row r="1513" spans="2:2" x14ac:dyDescent="0.25">
      <c r="B1513" s="1"/>
    </row>
    <row r="1514" spans="2:2" x14ac:dyDescent="0.25">
      <c r="B1514" s="1"/>
    </row>
    <row r="1515" spans="2:2" x14ac:dyDescent="0.25">
      <c r="B1515" s="1"/>
    </row>
    <row r="1516" spans="2:2" x14ac:dyDescent="0.25">
      <c r="B1516" s="1"/>
    </row>
    <row r="1517" spans="2:2" x14ac:dyDescent="0.25">
      <c r="B1517" s="1"/>
    </row>
    <row r="1518" spans="2:2" x14ac:dyDescent="0.25">
      <c r="B1518" s="1"/>
    </row>
    <row r="1519" spans="2:2" x14ac:dyDescent="0.25">
      <c r="B1519" s="1"/>
    </row>
    <row r="1520" spans="2:2" x14ac:dyDescent="0.25">
      <c r="B1520" s="1"/>
    </row>
    <row r="1521" spans="2:2" x14ac:dyDescent="0.25">
      <c r="B1521" s="1"/>
    </row>
    <row r="1522" spans="2:2" x14ac:dyDescent="0.25">
      <c r="B1522" s="1"/>
    </row>
    <row r="1523" spans="2:2" x14ac:dyDescent="0.25">
      <c r="B1523" s="1"/>
    </row>
    <row r="1524" spans="2:2" x14ac:dyDescent="0.25">
      <c r="B1524" s="1"/>
    </row>
    <row r="1525" spans="2:2" x14ac:dyDescent="0.25">
      <c r="B1525" s="1"/>
    </row>
    <row r="1526" spans="2:2" x14ac:dyDescent="0.25">
      <c r="B1526" s="1"/>
    </row>
    <row r="1527" spans="2:2" x14ac:dyDescent="0.25">
      <c r="B1527" s="1"/>
    </row>
    <row r="1528" spans="2:2" x14ac:dyDescent="0.25">
      <c r="B1528" s="1"/>
    </row>
    <row r="1529" spans="2:2" x14ac:dyDescent="0.25">
      <c r="B1529" s="1"/>
    </row>
    <row r="1530" spans="2:2" x14ac:dyDescent="0.25">
      <c r="B1530" s="1"/>
    </row>
    <row r="1531" spans="2:2" x14ac:dyDescent="0.25">
      <c r="B1531" s="1"/>
    </row>
    <row r="1532" spans="2:2" x14ac:dyDescent="0.25">
      <c r="B1532" s="1"/>
    </row>
    <row r="1533" spans="2:2" x14ac:dyDescent="0.25">
      <c r="B1533" s="1"/>
    </row>
    <row r="1534" spans="2:2" x14ac:dyDescent="0.25">
      <c r="B1534" s="1"/>
    </row>
    <row r="1535" spans="2:2" x14ac:dyDescent="0.25">
      <c r="B1535" s="1"/>
    </row>
    <row r="1536" spans="2:2" x14ac:dyDescent="0.25">
      <c r="B1536" s="1"/>
    </row>
    <row r="1537" spans="2:2" x14ac:dyDescent="0.25">
      <c r="B1537" s="1"/>
    </row>
    <row r="1538" spans="2:2" x14ac:dyDescent="0.25">
      <c r="B1538" s="1"/>
    </row>
    <row r="1539" spans="2:2" x14ac:dyDescent="0.25">
      <c r="B1539" s="1"/>
    </row>
    <row r="1540" spans="2:2" x14ac:dyDescent="0.25">
      <c r="B1540" s="1"/>
    </row>
    <row r="1541" spans="2:2" x14ac:dyDescent="0.25">
      <c r="B1541" s="1"/>
    </row>
    <row r="1542" spans="2:2" x14ac:dyDescent="0.25">
      <c r="B1542" s="1"/>
    </row>
    <row r="1543" spans="2:2" x14ac:dyDescent="0.25">
      <c r="B1543" s="1"/>
    </row>
    <row r="1544" spans="2:2" x14ac:dyDescent="0.25">
      <c r="B1544" s="1"/>
    </row>
    <row r="1545" spans="2:2" x14ac:dyDescent="0.25">
      <c r="B1545" s="1"/>
    </row>
    <row r="1546" spans="2:2" x14ac:dyDescent="0.25">
      <c r="B1546" s="1"/>
    </row>
    <row r="1547" spans="2:2" x14ac:dyDescent="0.25">
      <c r="B1547" s="1"/>
    </row>
    <row r="1548" spans="2:2" x14ac:dyDescent="0.25">
      <c r="B1548" s="1"/>
    </row>
    <row r="1549" spans="2:2" x14ac:dyDescent="0.25">
      <c r="B1549" s="1"/>
    </row>
    <row r="1550" spans="2:2" x14ac:dyDescent="0.25">
      <c r="B1550" s="1"/>
    </row>
    <row r="1551" spans="2:2" x14ac:dyDescent="0.25">
      <c r="B1551" s="1"/>
    </row>
    <row r="1552" spans="2:2" x14ac:dyDescent="0.25">
      <c r="B1552" s="1"/>
    </row>
    <row r="1553" spans="2:2" x14ac:dyDescent="0.25">
      <c r="B1553" s="1"/>
    </row>
    <row r="1554" spans="2:2" x14ac:dyDescent="0.25">
      <c r="B1554" s="1"/>
    </row>
    <row r="1555" spans="2:2" x14ac:dyDescent="0.25">
      <c r="B1555" s="1"/>
    </row>
    <row r="1556" spans="2:2" x14ac:dyDescent="0.25">
      <c r="B1556" s="1"/>
    </row>
    <row r="1557" spans="2:2" x14ac:dyDescent="0.25">
      <c r="B1557" s="1"/>
    </row>
    <row r="1558" spans="2:2" x14ac:dyDescent="0.25">
      <c r="B1558" s="1"/>
    </row>
    <row r="1559" spans="2:2" x14ac:dyDescent="0.25">
      <c r="B1559" s="1"/>
    </row>
    <row r="1560" spans="2:2" x14ac:dyDescent="0.25">
      <c r="B1560" s="1"/>
    </row>
    <row r="1561" spans="2:2" x14ac:dyDescent="0.25">
      <c r="B1561" s="1"/>
    </row>
    <row r="1562" spans="2:2" x14ac:dyDescent="0.25">
      <c r="B1562" s="1"/>
    </row>
    <row r="1563" spans="2:2" x14ac:dyDescent="0.25">
      <c r="B1563" s="1"/>
    </row>
    <row r="1564" spans="2:2" x14ac:dyDescent="0.25">
      <c r="B1564" s="1"/>
    </row>
    <row r="1565" spans="2:2" x14ac:dyDescent="0.25">
      <c r="B1565" s="1"/>
    </row>
    <row r="1566" spans="2:2" x14ac:dyDescent="0.25">
      <c r="B1566" s="1"/>
    </row>
    <row r="1567" spans="2:2" x14ac:dyDescent="0.25">
      <c r="B1567" s="1"/>
    </row>
    <row r="1568" spans="2:2" x14ac:dyDescent="0.25">
      <c r="B1568" s="1"/>
    </row>
    <row r="1569" spans="2:2" x14ac:dyDescent="0.25">
      <c r="B1569" s="1"/>
    </row>
    <row r="1570" spans="2:2" x14ac:dyDescent="0.25">
      <c r="B1570" s="1"/>
    </row>
    <row r="1571" spans="2:2" x14ac:dyDescent="0.25">
      <c r="B1571" s="1"/>
    </row>
    <row r="1572" spans="2:2" x14ac:dyDescent="0.25">
      <c r="B1572" s="1"/>
    </row>
    <row r="1573" spans="2:2" x14ac:dyDescent="0.25">
      <c r="B1573" s="1"/>
    </row>
    <row r="1574" spans="2:2" x14ac:dyDescent="0.25">
      <c r="B1574" s="1"/>
    </row>
    <row r="1575" spans="2:2" x14ac:dyDescent="0.25">
      <c r="B1575" s="1"/>
    </row>
    <row r="1576" spans="2:2" x14ac:dyDescent="0.25">
      <c r="B1576" s="1"/>
    </row>
    <row r="1577" spans="2:2" x14ac:dyDescent="0.25">
      <c r="B1577" s="1"/>
    </row>
    <row r="1578" spans="2:2" x14ac:dyDescent="0.25">
      <c r="B1578" s="1"/>
    </row>
    <row r="1579" spans="2:2" x14ac:dyDescent="0.25">
      <c r="B1579" s="1"/>
    </row>
    <row r="1580" spans="2:2" x14ac:dyDescent="0.25">
      <c r="B1580" s="1"/>
    </row>
    <row r="1581" spans="2:2" x14ac:dyDescent="0.25">
      <c r="B1581" s="1"/>
    </row>
    <row r="1582" spans="2:2" x14ac:dyDescent="0.25">
      <c r="B1582" s="1"/>
    </row>
    <row r="1583" spans="2:2" x14ac:dyDescent="0.25">
      <c r="B1583" s="1"/>
    </row>
    <row r="1584" spans="2:2" x14ac:dyDescent="0.25">
      <c r="B1584" s="1"/>
    </row>
    <row r="1585" spans="2:2" x14ac:dyDescent="0.25">
      <c r="B1585" s="1"/>
    </row>
    <row r="1586" spans="2:2" x14ac:dyDescent="0.25">
      <c r="B1586" s="1"/>
    </row>
    <row r="1587" spans="2:2" x14ac:dyDescent="0.25">
      <c r="B1587" s="1"/>
    </row>
    <row r="1588" spans="2:2" x14ac:dyDescent="0.25">
      <c r="B1588" s="1"/>
    </row>
    <row r="1589" spans="2:2" x14ac:dyDescent="0.25">
      <c r="B1589" s="1"/>
    </row>
    <row r="1590" spans="2:2" x14ac:dyDescent="0.25">
      <c r="B1590" s="1"/>
    </row>
    <row r="1591" spans="2:2" x14ac:dyDescent="0.25">
      <c r="B1591" s="1"/>
    </row>
    <row r="1592" spans="2:2" x14ac:dyDescent="0.25">
      <c r="B1592" s="1"/>
    </row>
    <row r="1593" spans="2:2" x14ac:dyDescent="0.25">
      <c r="B1593" s="1"/>
    </row>
    <row r="1594" spans="2:2" x14ac:dyDescent="0.25">
      <c r="B1594" s="1"/>
    </row>
    <row r="1595" spans="2:2" x14ac:dyDescent="0.25">
      <c r="B1595" s="1"/>
    </row>
    <row r="1596" spans="2:2" x14ac:dyDescent="0.25">
      <c r="B1596" s="1"/>
    </row>
    <row r="1597" spans="2:2" x14ac:dyDescent="0.25">
      <c r="B1597" s="1"/>
    </row>
    <row r="1598" spans="2:2" x14ac:dyDescent="0.25">
      <c r="B1598" s="1"/>
    </row>
    <row r="1599" spans="2:2" x14ac:dyDescent="0.25">
      <c r="B1599" s="1"/>
    </row>
    <row r="1600" spans="2:2" x14ac:dyDescent="0.25">
      <c r="B1600" s="1"/>
    </row>
    <row r="1601" spans="2:2" x14ac:dyDescent="0.25">
      <c r="B1601" s="1"/>
    </row>
    <row r="1602" spans="2:2" x14ac:dyDescent="0.25">
      <c r="B1602" s="1"/>
    </row>
    <row r="1603" spans="2:2" x14ac:dyDescent="0.25">
      <c r="B1603" s="1"/>
    </row>
    <row r="1604" spans="2:2" x14ac:dyDescent="0.25">
      <c r="B1604" s="1"/>
    </row>
    <row r="1605" spans="2:2" x14ac:dyDescent="0.25">
      <c r="B1605" s="1"/>
    </row>
    <row r="1606" spans="2:2" x14ac:dyDescent="0.25">
      <c r="B1606" s="1"/>
    </row>
    <row r="1607" spans="2:2" x14ac:dyDescent="0.25">
      <c r="B1607" s="1"/>
    </row>
    <row r="1608" spans="2:2" x14ac:dyDescent="0.25">
      <c r="B1608" s="1"/>
    </row>
    <row r="1609" spans="2:2" x14ac:dyDescent="0.25">
      <c r="B1609" s="1"/>
    </row>
    <row r="1610" spans="2:2" x14ac:dyDescent="0.25">
      <c r="B1610" s="1"/>
    </row>
    <row r="1611" spans="2:2" x14ac:dyDescent="0.25">
      <c r="B1611" s="1"/>
    </row>
    <row r="1612" spans="2:2" x14ac:dyDescent="0.25">
      <c r="B1612" s="1"/>
    </row>
    <row r="1613" spans="2:2" x14ac:dyDescent="0.25">
      <c r="B1613" s="1"/>
    </row>
    <row r="1614" spans="2:2" x14ac:dyDescent="0.25">
      <c r="B1614" s="1"/>
    </row>
    <row r="1615" spans="2:2" x14ac:dyDescent="0.25">
      <c r="B1615" s="1"/>
    </row>
    <row r="1616" spans="2:2" x14ac:dyDescent="0.25">
      <c r="B1616" s="1"/>
    </row>
    <row r="1617" spans="2:2" x14ac:dyDescent="0.25">
      <c r="B1617" s="1"/>
    </row>
    <row r="1618" spans="2:2" x14ac:dyDescent="0.25">
      <c r="B1618" s="1"/>
    </row>
    <row r="1619" spans="2:2" x14ac:dyDescent="0.25">
      <c r="B1619" s="1"/>
    </row>
    <row r="1620" spans="2:2" x14ac:dyDescent="0.25">
      <c r="B1620" s="1"/>
    </row>
    <row r="1621" spans="2:2" x14ac:dyDescent="0.25">
      <c r="B1621" s="1"/>
    </row>
    <row r="1622" spans="2:2" x14ac:dyDescent="0.25">
      <c r="B1622" s="1"/>
    </row>
    <row r="1623" spans="2:2" x14ac:dyDescent="0.25">
      <c r="B1623" s="1"/>
    </row>
    <row r="1624" spans="2:2" x14ac:dyDescent="0.25">
      <c r="B1624" s="1"/>
    </row>
    <row r="1625" spans="2:2" x14ac:dyDescent="0.25">
      <c r="B1625" s="1"/>
    </row>
    <row r="1626" spans="2:2" x14ac:dyDescent="0.25">
      <c r="B1626" s="1"/>
    </row>
    <row r="1627" spans="2:2" x14ac:dyDescent="0.25">
      <c r="B1627" s="1"/>
    </row>
    <row r="1628" spans="2:2" x14ac:dyDescent="0.25">
      <c r="B1628" s="1"/>
    </row>
    <row r="1629" spans="2:2" x14ac:dyDescent="0.25">
      <c r="B1629" s="1"/>
    </row>
    <row r="1630" spans="2:2" x14ac:dyDescent="0.25">
      <c r="B1630" s="1"/>
    </row>
    <row r="1631" spans="2:2" x14ac:dyDescent="0.25">
      <c r="B1631" s="1"/>
    </row>
    <row r="1632" spans="2:2" x14ac:dyDescent="0.25">
      <c r="B1632" s="1"/>
    </row>
    <row r="1633" spans="2:2" x14ac:dyDescent="0.25">
      <c r="B1633" s="1"/>
    </row>
    <row r="1634" spans="2:2" x14ac:dyDescent="0.25">
      <c r="B1634" s="1"/>
    </row>
    <row r="1635" spans="2:2" x14ac:dyDescent="0.25">
      <c r="B1635" s="1"/>
    </row>
    <row r="1636" spans="2:2" x14ac:dyDescent="0.25">
      <c r="B1636" s="1"/>
    </row>
    <row r="1637" spans="2:2" x14ac:dyDescent="0.25">
      <c r="B1637" s="1"/>
    </row>
    <row r="1638" spans="2:2" x14ac:dyDescent="0.25">
      <c r="B1638" s="1"/>
    </row>
    <row r="1639" spans="2:2" x14ac:dyDescent="0.25">
      <c r="B1639" s="1"/>
    </row>
    <row r="1640" spans="2:2" x14ac:dyDescent="0.25">
      <c r="B1640" s="1"/>
    </row>
    <row r="1641" spans="2:2" x14ac:dyDescent="0.25">
      <c r="B1641" s="1"/>
    </row>
    <row r="1642" spans="2:2" x14ac:dyDescent="0.25">
      <c r="B1642" s="1"/>
    </row>
    <row r="1643" spans="2:2" x14ac:dyDescent="0.25">
      <c r="B1643" s="1"/>
    </row>
    <row r="1644" spans="2:2" x14ac:dyDescent="0.25">
      <c r="B1644" s="1"/>
    </row>
    <row r="1645" spans="2:2" x14ac:dyDescent="0.25">
      <c r="B1645" s="1"/>
    </row>
    <row r="1646" spans="2:2" x14ac:dyDescent="0.25">
      <c r="B1646" s="1"/>
    </row>
    <row r="1647" spans="2:2" x14ac:dyDescent="0.25">
      <c r="B1647" s="1"/>
    </row>
    <row r="1648" spans="2:2" x14ac:dyDescent="0.25">
      <c r="B1648" s="1"/>
    </row>
    <row r="1649" spans="2:2" x14ac:dyDescent="0.25">
      <c r="B1649" s="1"/>
    </row>
    <row r="1650" spans="2:2" x14ac:dyDescent="0.25">
      <c r="B1650" s="1"/>
    </row>
    <row r="1651" spans="2:2" x14ac:dyDescent="0.25">
      <c r="B1651" s="1"/>
    </row>
    <row r="1652" spans="2:2" x14ac:dyDescent="0.25">
      <c r="B1652" s="1"/>
    </row>
    <row r="1653" spans="2:2" x14ac:dyDescent="0.25">
      <c r="B1653" s="1"/>
    </row>
    <row r="1654" spans="2:2" x14ac:dyDescent="0.25">
      <c r="B1654" s="1"/>
    </row>
    <row r="1655" spans="2:2" x14ac:dyDescent="0.25">
      <c r="B1655" s="1"/>
    </row>
    <row r="1656" spans="2:2" x14ac:dyDescent="0.25">
      <c r="B1656" s="1"/>
    </row>
    <row r="1657" spans="2:2" x14ac:dyDescent="0.25">
      <c r="B1657" s="1"/>
    </row>
    <row r="1658" spans="2:2" x14ac:dyDescent="0.25">
      <c r="B1658" s="1"/>
    </row>
    <row r="1659" spans="2:2" x14ac:dyDescent="0.25">
      <c r="B1659" s="1"/>
    </row>
    <row r="1660" spans="2:2" x14ac:dyDescent="0.25">
      <c r="B1660" s="1"/>
    </row>
    <row r="1661" spans="2:2" x14ac:dyDescent="0.25">
      <c r="B1661" s="1"/>
    </row>
    <row r="1662" spans="2:2" x14ac:dyDescent="0.25">
      <c r="B1662" s="1"/>
    </row>
    <row r="1663" spans="2:2" x14ac:dyDescent="0.25">
      <c r="B1663" s="1"/>
    </row>
    <row r="1664" spans="2:2" x14ac:dyDescent="0.25">
      <c r="B1664" s="1"/>
    </row>
    <row r="1665" spans="2:2" x14ac:dyDescent="0.25">
      <c r="B1665" s="1"/>
    </row>
    <row r="1666" spans="2:2" x14ac:dyDescent="0.25">
      <c r="B1666" s="1"/>
    </row>
    <row r="1667" spans="2:2" x14ac:dyDescent="0.25">
      <c r="B1667" s="1"/>
    </row>
    <row r="1668" spans="2:2" x14ac:dyDescent="0.25">
      <c r="B1668" s="1"/>
    </row>
    <row r="1669" spans="2:2" x14ac:dyDescent="0.25">
      <c r="B1669" s="1"/>
    </row>
    <row r="1670" spans="2:2" x14ac:dyDescent="0.25">
      <c r="B1670" s="1"/>
    </row>
    <row r="1671" spans="2:2" x14ac:dyDescent="0.25">
      <c r="B1671" s="1"/>
    </row>
    <row r="1672" spans="2:2" x14ac:dyDescent="0.25">
      <c r="B1672" s="1"/>
    </row>
    <row r="1673" spans="2:2" x14ac:dyDescent="0.25">
      <c r="B1673" s="1"/>
    </row>
    <row r="1674" spans="2:2" x14ac:dyDescent="0.25">
      <c r="B1674" s="1"/>
    </row>
    <row r="1675" spans="2:2" x14ac:dyDescent="0.25">
      <c r="B1675" s="1"/>
    </row>
    <row r="1676" spans="2:2" x14ac:dyDescent="0.25">
      <c r="B1676" s="1"/>
    </row>
    <row r="1677" spans="2:2" x14ac:dyDescent="0.25">
      <c r="B1677" s="1"/>
    </row>
    <row r="1678" spans="2:2" x14ac:dyDescent="0.25">
      <c r="B1678" s="1"/>
    </row>
    <row r="1679" spans="2:2" x14ac:dyDescent="0.25">
      <c r="B1679" s="1"/>
    </row>
    <row r="1680" spans="2:2" x14ac:dyDescent="0.25">
      <c r="B1680" s="1"/>
    </row>
    <row r="1681" spans="2:2" x14ac:dyDescent="0.25">
      <c r="B1681" s="1"/>
    </row>
    <row r="1682" spans="2:2" x14ac:dyDescent="0.25">
      <c r="B1682" s="1"/>
    </row>
    <row r="1683" spans="2:2" x14ac:dyDescent="0.25">
      <c r="B1683" s="1"/>
    </row>
    <row r="1684" spans="2:2" x14ac:dyDescent="0.25">
      <c r="B1684" s="1"/>
    </row>
    <row r="1685" spans="2:2" x14ac:dyDescent="0.25">
      <c r="B1685" s="1"/>
    </row>
    <row r="1686" spans="2:2" x14ac:dyDescent="0.25">
      <c r="B1686" s="1"/>
    </row>
    <row r="1687" spans="2:2" x14ac:dyDescent="0.25">
      <c r="B1687" s="1"/>
    </row>
    <row r="1688" spans="2:2" x14ac:dyDescent="0.25">
      <c r="B1688" s="1"/>
    </row>
    <row r="1689" spans="2:2" x14ac:dyDescent="0.25">
      <c r="B1689" s="1"/>
    </row>
    <row r="1690" spans="2:2" x14ac:dyDescent="0.25">
      <c r="B1690" s="1"/>
    </row>
    <row r="1691" spans="2:2" x14ac:dyDescent="0.25">
      <c r="B1691" s="1"/>
    </row>
    <row r="1692" spans="2:2" x14ac:dyDescent="0.25">
      <c r="B1692" s="1"/>
    </row>
    <row r="1693" spans="2:2" x14ac:dyDescent="0.25">
      <c r="B1693" s="1"/>
    </row>
    <row r="1694" spans="2:2" x14ac:dyDescent="0.25">
      <c r="B1694" s="1"/>
    </row>
    <row r="1695" spans="2:2" x14ac:dyDescent="0.25">
      <c r="B1695" s="1"/>
    </row>
    <row r="1696" spans="2:2" x14ac:dyDescent="0.25">
      <c r="B1696" s="1"/>
    </row>
    <row r="1697" spans="2:2" x14ac:dyDescent="0.25">
      <c r="B1697" s="1"/>
    </row>
    <row r="1698" spans="2:2" x14ac:dyDescent="0.25">
      <c r="B1698" s="1"/>
    </row>
    <row r="1699" spans="2:2" x14ac:dyDescent="0.25">
      <c r="B1699" s="1"/>
    </row>
    <row r="1700" spans="2:2" x14ac:dyDescent="0.25">
      <c r="B1700" s="1"/>
    </row>
    <row r="1701" spans="2:2" x14ac:dyDescent="0.25">
      <c r="B1701" s="1"/>
    </row>
    <row r="1702" spans="2:2" x14ac:dyDescent="0.25">
      <c r="B1702" s="1"/>
    </row>
    <row r="1703" spans="2:2" x14ac:dyDescent="0.25">
      <c r="B1703" s="1"/>
    </row>
    <row r="1704" spans="2:2" x14ac:dyDescent="0.25">
      <c r="B1704" s="1"/>
    </row>
    <row r="1705" spans="2:2" x14ac:dyDescent="0.25">
      <c r="B1705" s="1"/>
    </row>
    <row r="1706" spans="2:2" x14ac:dyDescent="0.25">
      <c r="B1706" s="1"/>
    </row>
    <row r="1707" spans="2:2" x14ac:dyDescent="0.25">
      <c r="B1707" s="1"/>
    </row>
    <row r="1708" spans="2:2" x14ac:dyDescent="0.25">
      <c r="B1708" s="1"/>
    </row>
    <row r="1709" spans="2:2" x14ac:dyDescent="0.25">
      <c r="B1709" s="1"/>
    </row>
    <row r="1710" spans="2:2" x14ac:dyDescent="0.25">
      <c r="B1710" s="1"/>
    </row>
    <row r="1711" spans="2:2" x14ac:dyDescent="0.25">
      <c r="B1711" s="1"/>
    </row>
    <row r="1712" spans="2:2" x14ac:dyDescent="0.25">
      <c r="B1712" s="1"/>
    </row>
    <row r="1713" spans="2:2" x14ac:dyDescent="0.25">
      <c r="B1713" s="1"/>
    </row>
    <row r="1714" spans="2:2" x14ac:dyDescent="0.25">
      <c r="B1714" s="1"/>
    </row>
    <row r="1715" spans="2:2" x14ac:dyDescent="0.25">
      <c r="B1715" s="1"/>
    </row>
    <row r="1716" spans="2:2" x14ac:dyDescent="0.25">
      <c r="B1716" s="1"/>
    </row>
    <row r="1717" spans="2:2" x14ac:dyDescent="0.25">
      <c r="B1717" s="1"/>
    </row>
    <row r="1718" spans="2:2" x14ac:dyDescent="0.25">
      <c r="B1718" s="1"/>
    </row>
    <row r="1719" spans="2:2" x14ac:dyDescent="0.25">
      <c r="B1719" s="1"/>
    </row>
    <row r="1720" spans="2:2" x14ac:dyDescent="0.25">
      <c r="B1720" s="1"/>
    </row>
    <row r="1721" spans="2:2" x14ac:dyDescent="0.25">
      <c r="B1721" s="1"/>
    </row>
    <row r="1722" spans="2:2" x14ac:dyDescent="0.25">
      <c r="B1722" s="1"/>
    </row>
    <row r="1723" spans="2:2" x14ac:dyDescent="0.25">
      <c r="B1723" s="1"/>
    </row>
    <row r="1724" spans="2:2" x14ac:dyDescent="0.25">
      <c r="B1724" s="1"/>
    </row>
    <row r="1725" spans="2:2" x14ac:dyDescent="0.25">
      <c r="B1725" s="1"/>
    </row>
    <row r="1726" spans="2:2" x14ac:dyDescent="0.25">
      <c r="B1726" s="1"/>
    </row>
    <row r="1727" spans="2:2" x14ac:dyDescent="0.25">
      <c r="B1727" s="1"/>
    </row>
    <row r="1728" spans="2:2" x14ac:dyDescent="0.25">
      <c r="B1728" s="1"/>
    </row>
    <row r="1729" spans="2:2" x14ac:dyDescent="0.25">
      <c r="B1729" s="1"/>
    </row>
    <row r="1730" spans="2:2" x14ac:dyDescent="0.25">
      <c r="B1730" s="1"/>
    </row>
    <row r="1731" spans="2:2" x14ac:dyDescent="0.25">
      <c r="B1731" s="1"/>
    </row>
    <row r="1732" spans="2:2" x14ac:dyDescent="0.25">
      <c r="B1732" s="1"/>
    </row>
    <row r="1733" spans="2:2" x14ac:dyDescent="0.25">
      <c r="B1733" s="1"/>
    </row>
    <row r="1734" spans="2:2" x14ac:dyDescent="0.25">
      <c r="B1734" s="1"/>
    </row>
    <row r="1735" spans="2:2" x14ac:dyDescent="0.25">
      <c r="B1735" s="1"/>
    </row>
    <row r="1736" spans="2:2" x14ac:dyDescent="0.25">
      <c r="B1736" s="1"/>
    </row>
    <row r="1737" spans="2:2" x14ac:dyDescent="0.25">
      <c r="B1737" s="1"/>
    </row>
    <row r="1738" spans="2:2" x14ac:dyDescent="0.25">
      <c r="B1738" s="1"/>
    </row>
    <row r="1739" spans="2:2" x14ac:dyDescent="0.25">
      <c r="B1739" s="1"/>
    </row>
    <row r="1740" spans="2:2" x14ac:dyDescent="0.25">
      <c r="B1740" s="1"/>
    </row>
    <row r="1741" spans="2:2" x14ac:dyDescent="0.25">
      <c r="B1741" s="1"/>
    </row>
    <row r="1742" spans="2:2" x14ac:dyDescent="0.25">
      <c r="B1742" s="1"/>
    </row>
    <row r="1743" spans="2:2" x14ac:dyDescent="0.25">
      <c r="B1743" s="1"/>
    </row>
    <row r="1744" spans="2:2" x14ac:dyDescent="0.25">
      <c r="B1744" s="1"/>
    </row>
    <row r="1745" spans="2:2" x14ac:dyDescent="0.25">
      <c r="B1745" s="1"/>
    </row>
    <row r="1746" spans="2:2" x14ac:dyDescent="0.25">
      <c r="B1746" s="1"/>
    </row>
    <row r="1747" spans="2:2" x14ac:dyDescent="0.25">
      <c r="B1747" s="1"/>
    </row>
    <row r="1748" spans="2:2" x14ac:dyDescent="0.25">
      <c r="B1748" s="1"/>
    </row>
    <row r="1749" spans="2:2" x14ac:dyDescent="0.25">
      <c r="B1749" s="1"/>
    </row>
    <row r="1750" spans="2:2" x14ac:dyDescent="0.25">
      <c r="B1750" s="1"/>
    </row>
    <row r="1751" spans="2:2" x14ac:dyDescent="0.25">
      <c r="B1751" s="1"/>
    </row>
    <row r="1752" spans="2:2" x14ac:dyDescent="0.25">
      <c r="B1752" s="1"/>
    </row>
    <row r="1753" spans="2:2" x14ac:dyDescent="0.25">
      <c r="B1753" s="1"/>
    </row>
    <row r="1754" spans="2:2" x14ac:dyDescent="0.25">
      <c r="B1754" s="1"/>
    </row>
    <row r="1755" spans="2:2" x14ac:dyDescent="0.25">
      <c r="B1755" s="1"/>
    </row>
    <row r="1756" spans="2:2" x14ac:dyDescent="0.25">
      <c r="B1756" s="1"/>
    </row>
    <row r="1757" spans="2:2" x14ac:dyDescent="0.25">
      <c r="B1757" s="1"/>
    </row>
    <row r="1758" spans="2:2" x14ac:dyDescent="0.25">
      <c r="B1758" s="1"/>
    </row>
    <row r="1759" spans="2:2" x14ac:dyDescent="0.25">
      <c r="B1759" s="1"/>
    </row>
    <row r="1760" spans="2:2" x14ac:dyDescent="0.25">
      <c r="B1760" s="1"/>
    </row>
    <row r="1761" spans="2:2" x14ac:dyDescent="0.25">
      <c r="B1761" s="1"/>
    </row>
    <row r="1762" spans="2:2" x14ac:dyDescent="0.25">
      <c r="B1762" s="1"/>
    </row>
    <row r="1763" spans="2:2" x14ac:dyDescent="0.25">
      <c r="B1763" s="1"/>
    </row>
    <row r="1764" spans="2:2" x14ac:dyDescent="0.25">
      <c r="B1764" s="1"/>
    </row>
    <row r="1765" spans="2:2" x14ac:dyDescent="0.25">
      <c r="B1765" s="1"/>
    </row>
    <row r="1766" spans="2:2" x14ac:dyDescent="0.25">
      <c r="B1766" s="1"/>
    </row>
    <row r="1767" spans="2:2" x14ac:dyDescent="0.25">
      <c r="B1767" s="1"/>
    </row>
    <row r="1768" spans="2:2" x14ac:dyDescent="0.25">
      <c r="B1768" s="1"/>
    </row>
    <row r="1769" spans="2:2" x14ac:dyDescent="0.25">
      <c r="B1769" s="1"/>
    </row>
    <row r="1770" spans="2:2" x14ac:dyDescent="0.25">
      <c r="B1770" s="1"/>
    </row>
    <row r="1771" spans="2:2" x14ac:dyDescent="0.25">
      <c r="B1771" s="1"/>
    </row>
    <row r="1772" spans="2:2" x14ac:dyDescent="0.25">
      <c r="B1772" s="1"/>
    </row>
    <row r="1773" spans="2:2" x14ac:dyDescent="0.25">
      <c r="B1773" s="1"/>
    </row>
    <row r="1774" spans="2:2" x14ac:dyDescent="0.25">
      <c r="B1774" s="1"/>
    </row>
    <row r="1775" spans="2:2" x14ac:dyDescent="0.25">
      <c r="B1775" s="1"/>
    </row>
    <row r="1776" spans="2:2" x14ac:dyDescent="0.25">
      <c r="B1776" s="1"/>
    </row>
    <row r="1777" spans="2:2" x14ac:dyDescent="0.25">
      <c r="B1777" s="1"/>
    </row>
    <row r="1778" spans="2:2" x14ac:dyDescent="0.25">
      <c r="B1778" s="1"/>
    </row>
    <row r="1779" spans="2:2" x14ac:dyDescent="0.25">
      <c r="B1779" s="1"/>
    </row>
    <row r="1780" spans="2:2" x14ac:dyDescent="0.25">
      <c r="B1780" s="1"/>
    </row>
    <row r="1781" spans="2:2" x14ac:dyDescent="0.25">
      <c r="B1781" s="1"/>
    </row>
    <row r="1782" spans="2:2" x14ac:dyDescent="0.25">
      <c r="B1782" s="1"/>
    </row>
    <row r="1783" spans="2:2" x14ac:dyDescent="0.25">
      <c r="B1783" s="1"/>
    </row>
    <row r="1784" spans="2:2" x14ac:dyDescent="0.25">
      <c r="B1784" s="1"/>
    </row>
    <row r="1785" spans="2:2" x14ac:dyDescent="0.25">
      <c r="B1785" s="1"/>
    </row>
    <row r="1786" spans="2:2" x14ac:dyDescent="0.25">
      <c r="B1786" s="1"/>
    </row>
    <row r="1787" spans="2:2" x14ac:dyDescent="0.25">
      <c r="B1787" s="1"/>
    </row>
    <row r="1788" spans="2:2" x14ac:dyDescent="0.25">
      <c r="B1788" s="1"/>
    </row>
    <row r="1789" spans="2:2" x14ac:dyDescent="0.25">
      <c r="B1789" s="1"/>
    </row>
    <row r="1790" spans="2:2" x14ac:dyDescent="0.25">
      <c r="B1790" s="1"/>
    </row>
    <row r="1791" spans="2:2" x14ac:dyDescent="0.25">
      <c r="B1791" s="1"/>
    </row>
    <row r="1792" spans="2:2" x14ac:dyDescent="0.25">
      <c r="B1792" s="1"/>
    </row>
    <row r="1793" spans="2:2" x14ac:dyDescent="0.25">
      <c r="B1793" s="1"/>
    </row>
    <row r="1794" spans="2:2" x14ac:dyDescent="0.25">
      <c r="B1794" s="1"/>
    </row>
    <row r="1795" spans="2:2" x14ac:dyDescent="0.25">
      <c r="B1795" s="1"/>
    </row>
    <row r="1796" spans="2:2" x14ac:dyDescent="0.25">
      <c r="B1796" s="1"/>
    </row>
    <row r="1797" spans="2:2" x14ac:dyDescent="0.25">
      <c r="B1797" s="1"/>
    </row>
    <row r="1798" spans="2:2" x14ac:dyDescent="0.25">
      <c r="B1798" s="1"/>
    </row>
    <row r="1799" spans="2:2" x14ac:dyDescent="0.25">
      <c r="B1799" s="1"/>
    </row>
    <row r="1800" spans="2:2" x14ac:dyDescent="0.25">
      <c r="B1800" s="1"/>
    </row>
    <row r="1801" spans="2:2" x14ac:dyDescent="0.25">
      <c r="B1801" s="1"/>
    </row>
    <row r="1802" spans="2:2" x14ac:dyDescent="0.25">
      <c r="B1802" s="1"/>
    </row>
    <row r="1803" spans="2:2" x14ac:dyDescent="0.25">
      <c r="B1803" s="1"/>
    </row>
    <row r="1804" spans="2:2" x14ac:dyDescent="0.25">
      <c r="B1804" s="1"/>
    </row>
    <row r="1805" spans="2:2" x14ac:dyDescent="0.25">
      <c r="B1805" s="1"/>
    </row>
    <row r="1806" spans="2:2" x14ac:dyDescent="0.25">
      <c r="B1806" s="1"/>
    </row>
    <row r="1807" spans="2:2" x14ac:dyDescent="0.25">
      <c r="B1807" s="1"/>
    </row>
    <row r="1808" spans="2:2" x14ac:dyDescent="0.25">
      <c r="B1808" s="1"/>
    </row>
    <row r="1809" spans="2:2" x14ac:dyDescent="0.25">
      <c r="B1809" s="1"/>
    </row>
    <row r="1810" spans="2:2" x14ac:dyDescent="0.25">
      <c r="B1810" s="1"/>
    </row>
    <row r="1811" spans="2:2" x14ac:dyDescent="0.25">
      <c r="B1811" s="1"/>
    </row>
    <row r="1812" spans="2:2" x14ac:dyDescent="0.25">
      <c r="B1812" s="1"/>
    </row>
    <row r="1813" spans="2:2" x14ac:dyDescent="0.25">
      <c r="B1813" s="1"/>
    </row>
    <row r="1814" spans="2:2" x14ac:dyDescent="0.25">
      <c r="B1814" s="1"/>
    </row>
    <row r="1815" spans="2:2" x14ac:dyDescent="0.25">
      <c r="B1815" s="1"/>
    </row>
    <row r="1816" spans="2:2" x14ac:dyDescent="0.25">
      <c r="B1816" s="1"/>
    </row>
    <row r="1817" spans="2:2" x14ac:dyDescent="0.25">
      <c r="B1817" s="1"/>
    </row>
    <row r="1818" spans="2:2" x14ac:dyDescent="0.25">
      <c r="B1818" s="1"/>
    </row>
    <row r="1819" spans="2:2" x14ac:dyDescent="0.25">
      <c r="B1819" s="1"/>
    </row>
    <row r="1820" spans="2:2" x14ac:dyDescent="0.25">
      <c r="B1820" s="1"/>
    </row>
    <row r="1821" spans="2:2" x14ac:dyDescent="0.25">
      <c r="B1821" s="1"/>
    </row>
    <row r="1822" spans="2:2" x14ac:dyDescent="0.25">
      <c r="B1822" s="1"/>
    </row>
    <row r="1823" spans="2:2" x14ac:dyDescent="0.25">
      <c r="B1823" s="1"/>
    </row>
    <row r="1824" spans="2:2" x14ac:dyDescent="0.25">
      <c r="B1824" s="1"/>
    </row>
    <row r="1825" spans="2:2" x14ac:dyDescent="0.25">
      <c r="B1825" s="1"/>
    </row>
    <row r="1826" spans="2:2" x14ac:dyDescent="0.25">
      <c r="B1826" s="1"/>
    </row>
    <row r="1827" spans="2:2" x14ac:dyDescent="0.25">
      <c r="B1827" s="1"/>
    </row>
    <row r="1828" spans="2:2" x14ac:dyDescent="0.25">
      <c r="B1828" s="1"/>
    </row>
    <row r="1829" spans="2:2" x14ac:dyDescent="0.25">
      <c r="B1829" s="1"/>
    </row>
    <row r="1830" spans="2:2" x14ac:dyDescent="0.25">
      <c r="B1830" s="1"/>
    </row>
    <row r="1831" spans="2:2" x14ac:dyDescent="0.25">
      <c r="B1831" s="1"/>
    </row>
    <row r="1832" spans="2:2" x14ac:dyDescent="0.25">
      <c r="B1832" s="1"/>
    </row>
    <row r="1833" spans="2:2" x14ac:dyDescent="0.25">
      <c r="B1833" s="1"/>
    </row>
    <row r="1834" spans="2:2" x14ac:dyDescent="0.25">
      <c r="B1834" s="1"/>
    </row>
    <row r="1835" spans="2:2" x14ac:dyDescent="0.25">
      <c r="B1835" s="1"/>
    </row>
    <row r="1836" spans="2:2" x14ac:dyDescent="0.25">
      <c r="B1836" s="1"/>
    </row>
    <row r="1837" spans="2:2" x14ac:dyDescent="0.25">
      <c r="B1837" s="1"/>
    </row>
    <row r="1838" spans="2:2" x14ac:dyDescent="0.25">
      <c r="B1838" s="1"/>
    </row>
    <row r="1839" spans="2:2" x14ac:dyDescent="0.25">
      <c r="B1839" s="1"/>
    </row>
    <row r="1840" spans="2:2" x14ac:dyDescent="0.25">
      <c r="B1840" s="1"/>
    </row>
    <row r="1841" spans="2:2" x14ac:dyDescent="0.25">
      <c r="B1841" s="1"/>
    </row>
    <row r="1842" spans="2:2" x14ac:dyDescent="0.25">
      <c r="B1842" s="1"/>
    </row>
    <row r="1843" spans="2:2" x14ac:dyDescent="0.25">
      <c r="B1843" s="1"/>
    </row>
    <row r="1844" spans="2:2" x14ac:dyDescent="0.25">
      <c r="B1844" s="1"/>
    </row>
    <row r="1845" spans="2:2" x14ac:dyDescent="0.25">
      <c r="B1845" s="1"/>
    </row>
    <row r="1846" spans="2:2" x14ac:dyDescent="0.25">
      <c r="B1846" s="1"/>
    </row>
    <row r="1847" spans="2:2" x14ac:dyDescent="0.25">
      <c r="B1847" s="1"/>
    </row>
    <row r="1848" spans="2:2" x14ac:dyDescent="0.25">
      <c r="B1848" s="1"/>
    </row>
    <row r="1849" spans="2:2" x14ac:dyDescent="0.25">
      <c r="B1849" s="1"/>
    </row>
    <row r="1850" spans="2:2" x14ac:dyDescent="0.25">
      <c r="B1850" s="1"/>
    </row>
    <row r="1851" spans="2:2" x14ac:dyDescent="0.25">
      <c r="B1851" s="1"/>
    </row>
    <row r="1852" spans="2:2" x14ac:dyDescent="0.25">
      <c r="B1852" s="1"/>
    </row>
    <row r="1853" spans="2:2" x14ac:dyDescent="0.25">
      <c r="B1853" s="1"/>
    </row>
    <row r="1854" spans="2:2" x14ac:dyDescent="0.25">
      <c r="B1854" s="1"/>
    </row>
    <row r="1855" spans="2:2" x14ac:dyDescent="0.25">
      <c r="B1855" s="1"/>
    </row>
    <row r="1856" spans="2:2" x14ac:dyDescent="0.25">
      <c r="B1856" s="1"/>
    </row>
    <row r="1857" spans="2:2" x14ac:dyDescent="0.25">
      <c r="B1857" s="1"/>
    </row>
    <row r="1858" spans="2:2" x14ac:dyDescent="0.25">
      <c r="B1858" s="1"/>
    </row>
    <row r="1859" spans="2:2" x14ac:dyDescent="0.25">
      <c r="B1859" s="1"/>
    </row>
    <row r="1860" spans="2:2" x14ac:dyDescent="0.25">
      <c r="B1860" s="1"/>
    </row>
    <row r="1861" spans="2:2" x14ac:dyDescent="0.25">
      <c r="B1861" s="1"/>
    </row>
    <row r="1862" spans="2:2" x14ac:dyDescent="0.25">
      <c r="B1862" s="1"/>
    </row>
    <row r="1863" spans="2:2" x14ac:dyDescent="0.25">
      <c r="B1863" s="1"/>
    </row>
    <row r="1864" spans="2:2" x14ac:dyDescent="0.25">
      <c r="B1864" s="1"/>
    </row>
    <row r="1865" spans="2:2" x14ac:dyDescent="0.25">
      <c r="B1865" s="1"/>
    </row>
    <row r="1866" spans="2:2" x14ac:dyDescent="0.25">
      <c r="B1866" s="1"/>
    </row>
    <row r="1867" spans="2:2" x14ac:dyDescent="0.25">
      <c r="B1867" s="1"/>
    </row>
    <row r="1868" spans="2:2" x14ac:dyDescent="0.25">
      <c r="B1868" s="1"/>
    </row>
    <row r="1869" spans="2:2" x14ac:dyDescent="0.25">
      <c r="B1869" s="1"/>
    </row>
    <row r="1870" spans="2:2" x14ac:dyDescent="0.25">
      <c r="B1870" s="1"/>
    </row>
    <row r="1871" spans="2:2" x14ac:dyDescent="0.25">
      <c r="B1871" s="1"/>
    </row>
    <row r="1872" spans="2:2" x14ac:dyDescent="0.25">
      <c r="B1872" s="1"/>
    </row>
    <row r="1873" spans="2:2" x14ac:dyDescent="0.25">
      <c r="B1873" s="1"/>
    </row>
    <row r="1874" spans="2:2" x14ac:dyDescent="0.25">
      <c r="B1874" s="1"/>
    </row>
    <row r="1875" spans="2:2" x14ac:dyDescent="0.25">
      <c r="B1875" s="1"/>
    </row>
    <row r="1876" spans="2:2" x14ac:dyDescent="0.25">
      <c r="B1876" s="1"/>
    </row>
    <row r="1877" spans="2:2" x14ac:dyDescent="0.25">
      <c r="B1877" s="1"/>
    </row>
    <row r="1878" spans="2:2" x14ac:dyDescent="0.25">
      <c r="B1878" s="1"/>
    </row>
    <row r="1879" spans="2:2" x14ac:dyDescent="0.25">
      <c r="B1879" s="1"/>
    </row>
    <row r="1880" spans="2:2" x14ac:dyDescent="0.25">
      <c r="B1880" s="1"/>
    </row>
    <row r="1881" spans="2:2" x14ac:dyDescent="0.25">
      <c r="B1881" s="1"/>
    </row>
    <row r="1882" spans="2:2" x14ac:dyDescent="0.25">
      <c r="B1882" s="1"/>
    </row>
    <row r="1883" spans="2:2" x14ac:dyDescent="0.25">
      <c r="B1883" s="1"/>
    </row>
    <row r="1884" spans="2:2" x14ac:dyDescent="0.25">
      <c r="B1884" s="1"/>
    </row>
    <row r="1885" spans="2:2" x14ac:dyDescent="0.25">
      <c r="B1885" s="1"/>
    </row>
    <row r="1886" spans="2:2" x14ac:dyDescent="0.25">
      <c r="B1886" s="1"/>
    </row>
    <row r="1887" spans="2:2" x14ac:dyDescent="0.25">
      <c r="B1887" s="1"/>
    </row>
    <row r="1888" spans="2:2" x14ac:dyDescent="0.25">
      <c r="B1888" s="1"/>
    </row>
    <row r="1889" spans="2:2" x14ac:dyDescent="0.25">
      <c r="B1889" s="1"/>
    </row>
    <row r="1890" spans="2:2" x14ac:dyDescent="0.25">
      <c r="B1890" s="1"/>
    </row>
    <row r="1891" spans="2:2" x14ac:dyDescent="0.25">
      <c r="B1891" s="1"/>
    </row>
    <row r="1892" spans="2:2" x14ac:dyDescent="0.25">
      <c r="B1892" s="1"/>
    </row>
    <row r="1893" spans="2:2" x14ac:dyDescent="0.25">
      <c r="B1893" s="1"/>
    </row>
    <row r="1894" spans="2:2" x14ac:dyDescent="0.25">
      <c r="B1894" s="1"/>
    </row>
    <row r="1895" spans="2:2" x14ac:dyDescent="0.25">
      <c r="B1895" s="1"/>
    </row>
    <row r="1896" spans="2:2" x14ac:dyDescent="0.25">
      <c r="B1896" s="1"/>
    </row>
    <row r="1897" spans="2:2" x14ac:dyDescent="0.25">
      <c r="B1897" s="1"/>
    </row>
    <row r="1898" spans="2:2" x14ac:dyDescent="0.25">
      <c r="B1898" s="1"/>
    </row>
    <row r="1899" spans="2:2" x14ac:dyDescent="0.25">
      <c r="B1899" s="1"/>
    </row>
    <row r="1900" spans="2:2" x14ac:dyDescent="0.25">
      <c r="B1900" s="1"/>
    </row>
    <row r="1901" spans="2:2" x14ac:dyDescent="0.25">
      <c r="B1901" s="1"/>
    </row>
    <row r="1902" spans="2:2" x14ac:dyDescent="0.25">
      <c r="B1902" s="1"/>
    </row>
    <row r="1903" spans="2:2" x14ac:dyDescent="0.25">
      <c r="B1903" s="1"/>
    </row>
    <row r="1904" spans="2:2" x14ac:dyDescent="0.25">
      <c r="B1904" s="1"/>
    </row>
    <row r="1905" spans="2:2" x14ac:dyDescent="0.25">
      <c r="B1905" s="1"/>
    </row>
    <row r="1906" spans="2:2" x14ac:dyDescent="0.25">
      <c r="B1906" s="1"/>
    </row>
    <row r="1907" spans="2:2" x14ac:dyDescent="0.25">
      <c r="B1907" s="1"/>
    </row>
    <row r="1908" spans="2:2" x14ac:dyDescent="0.25">
      <c r="B1908" s="1"/>
    </row>
    <row r="1909" spans="2:2" x14ac:dyDescent="0.25">
      <c r="B1909" s="1"/>
    </row>
    <row r="1910" spans="2:2" x14ac:dyDescent="0.25">
      <c r="B1910" s="1"/>
    </row>
    <row r="1911" spans="2:2" x14ac:dyDescent="0.25">
      <c r="B1911" s="1"/>
    </row>
    <row r="1912" spans="2:2" x14ac:dyDescent="0.25">
      <c r="B1912" s="1"/>
    </row>
    <row r="1913" spans="2:2" x14ac:dyDescent="0.25">
      <c r="B1913" s="1"/>
    </row>
    <row r="1914" spans="2:2" x14ac:dyDescent="0.25">
      <c r="B1914" s="1"/>
    </row>
    <row r="1915" spans="2:2" x14ac:dyDescent="0.25">
      <c r="B1915" s="1"/>
    </row>
    <row r="1916" spans="2:2" x14ac:dyDescent="0.25">
      <c r="B1916" s="1"/>
    </row>
    <row r="1917" spans="2:2" x14ac:dyDescent="0.25">
      <c r="B1917" s="1"/>
    </row>
    <row r="1918" spans="2:2" x14ac:dyDescent="0.25">
      <c r="B1918" s="1"/>
    </row>
    <row r="1919" spans="2:2" x14ac:dyDescent="0.25">
      <c r="B1919" s="1"/>
    </row>
    <row r="1920" spans="2:2" x14ac:dyDescent="0.25">
      <c r="B1920" s="1"/>
    </row>
    <row r="1921" spans="2:2" x14ac:dyDescent="0.25">
      <c r="B1921" s="1"/>
    </row>
    <row r="1922" spans="2:2" x14ac:dyDescent="0.25">
      <c r="B1922" s="1"/>
    </row>
    <row r="1923" spans="2:2" x14ac:dyDescent="0.25">
      <c r="B1923" s="1"/>
    </row>
    <row r="1924" spans="2:2" x14ac:dyDescent="0.25">
      <c r="B1924" s="1"/>
    </row>
    <row r="1925" spans="2:2" x14ac:dyDescent="0.25">
      <c r="B1925" s="1"/>
    </row>
    <row r="1926" spans="2:2" x14ac:dyDescent="0.25">
      <c r="B1926" s="1"/>
    </row>
    <row r="1927" spans="2:2" x14ac:dyDescent="0.25">
      <c r="B1927" s="1"/>
    </row>
    <row r="1928" spans="2:2" x14ac:dyDescent="0.25">
      <c r="B1928" s="1"/>
    </row>
    <row r="1929" spans="2:2" x14ac:dyDescent="0.25">
      <c r="B1929" s="1"/>
    </row>
    <row r="1930" spans="2:2" x14ac:dyDescent="0.25">
      <c r="B1930" s="1"/>
    </row>
    <row r="1931" spans="2:2" x14ac:dyDescent="0.25">
      <c r="B1931" s="1"/>
    </row>
    <row r="1932" spans="2:2" x14ac:dyDescent="0.25">
      <c r="B1932" s="1"/>
    </row>
    <row r="1933" spans="2:2" x14ac:dyDescent="0.25">
      <c r="B1933" s="1"/>
    </row>
    <row r="1934" spans="2:2" x14ac:dyDescent="0.25">
      <c r="B1934" s="1"/>
    </row>
    <row r="1935" spans="2:2" x14ac:dyDescent="0.25">
      <c r="B1935" s="1"/>
    </row>
    <row r="1936" spans="2:2" x14ac:dyDescent="0.25">
      <c r="B1936" s="1"/>
    </row>
    <row r="1937" spans="2:2" x14ac:dyDescent="0.25">
      <c r="B1937" s="1"/>
    </row>
    <row r="1938" spans="2:2" x14ac:dyDescent="0.25">
      <c r="B1938" s="1"/>
    </row>
    <row r="1939" spans="2:2" x14ac:dyDescent="0.25">
      <c r="B1939" s="1"/>
    </row>
    <row r="1940" spans="2:2" x14ac:dyDescent="0.25">
      <c r="B1940" s="1"/>
    </row>
    <row r="1941" spans="2:2" x14ac:dyDescent="0.25">
      <c r="B1941" s="1"/>
    </row>
    <row r="1942" spans="2:2" x14ac:dyDescent="0.25">
      <c r="B1942" s="1"/>
    </row>
    <row r="1943" spans="2:2" x14ac:dyDescent="0.25">
      <c r="B1943" s="1"/>
    </row>
    <row r="1944" spans="2:2" x14ac:dyDescent="0.25">
      <c r="B1944" s="1"/>
    </row>
    <row r="1945" spans="2:2" x14ac:dyDescent="0.25">
      <c r="B1945" s="1"/>
    </row>
    <row r="1946" spans="2:2" x14ac:dyDescent="0.25">
      <c r="B1946" s="1"/>
    </row>
    <row r="1947" spans="2:2" x14ac:dyDescent="0.25">
      <c r="B1947" s="1"/>
    </row>
    <row r="1948" spans="2:2" x14ac:dyDescent="0.25">
      <c r="B1948" s="1"/>
    </row>
    <row r="1949" spans="2:2" x14ac:dyDescent="0.25">
      <c r="B1949" s="1"/>
    </row>
    <row r="1950" spans="2:2" x14ac:dyDescent="0.25">
      <c r="B1950" s="1"/>
    </row>
    <row r="1951" spans="2:2" x14ac:dyDescent="0.25">
      <c r="B1951" s="1"/>
    </row>
    <row r="1952" spans="2:2" x14ac:dyDescent="0.25">
      <c r="B1952" s="1"/>
    </row>
    <row r="1953" spans="2:2" x14ac:dyDescent="0.25">
      <c r="B1953" s="1"/>
    </row>
    <row r="1954" spans="2:2" x14ac:dyDescent="0.25">
      <c r="B1954" s="1"/>
    </row>
    <row r="1955" spans="2:2" x14ac:dyDescent="0.25">
      <c r="B1955" s="1"/>
    </row>
    <row r="1956" spans="2:2" x14ac:dyDescent="0.25">
      <c r="B1956" s="1"/>
    </row>
    <row r="1957" spans="2:2" x14ac:dyDescent="0.25">
      <c r="B1957" s="1"/>
    </row>
    <row r="1958" spans="2:2" x14ac:dyDescent="0.25">
      <c r="B1958" s="1"/>
    </row>
    <row r="1959" spans="2:2" x14ac:dyDescent="0.25">
      <c r="B1959" s="1"/>
    </row>
    <row r="1960" spans="2:2" x14ac:dyDescent="0.25">
      <c r="B1960" s="1"/>
    </row>
    <row r="1961" spans="2:2" x14ac:dyDescent="0.25">
      <c r="B1961" s="1"/>
    </row>
    <row r="1962" spans="2:2" x14ac:dyDescent="0.25">
      <c r="B1962" s="1"/>
    </row>
    <row r="1963" spans="2:2" x14ac:dyDescent="0.25">
      <c r="B1963" s="1"/>
    </row>
    <row r="1964" spans="2:2" x14ac:dyDescent="0.25">
      <c r="B1964" s="1"/>
    </row>
    <row r="1965" spans="2:2" x14ac:dyDescent="0.25">
      <c r="B1965" s="1"/>
    </row>
    <row r="1966" spans="2:2" x14ac:dyDescent="0.25">
      <c r="B1966" s="1"/>
    </row>
    <row r="1967" spans="2:2" x14ac:dyDescent="0.25">
      <c r="B1967" s="1"/>
    </row>
    <row r="1968" spans="2:2" x14ac:dyDescent="0.25">
      <c r="B1968" s="1"/>
    </row>
    <row r="1969" spans="2:2" x14ac:dyDescent="0.25">
      <c r="B1969" s="1"/>
    </row>
    <row r="1970" spans="2:2" x14ac:dyDescent="0.25">
      <c r="B1970" s="1"/>
    </row>
    <row r="1971" spans="2:2" x14ac:dyDescent="0.25">
      <c r="B1971" s="1"/>
    </row>
    <row r="1972" spans="2:2" x14ac:dyDescent="0.25">
      <c r="B1972" s="1"/>
    </row>
    <row r="1973" spans="2:2" x14ac:dyDescent="0.25">
      <c r="B1973" s="1"/>
    </row>
    <row r="1974" spans="2:2" x14ac:dyDescent="0.25">
      <c r="B1974" s="1"/>
    </row>
    <row r="1975" spans="2:2" x14ac:dyDescent="0.25">
      <c r="B1975" s="1"/>
    </row>
    <row r="1976" spans="2:2" x14ac:dyDescent="0.25">
      <c r="B1976" s="1"/>
    </row>
    <row r="1977" spans="2:2" x14ac:dyDescent="0.25">
      <c r="B1977" s="1"/>
    </row>
    <row r="1978" spans="2:2" x14ac:dyDescent="0.25">
      <c r="B1978" s="1"/>
    </row>
    <row r="1979" spans="2:2" x14ac:dyDescent="0.25">
      <c r="B1979" s="1"/>
    </row>
    <row r="1980" spans="2:2" x14ac:dyDescent="0.25">
      <c r="B1980" s="1"/>
    </row>
    <row r="1981" spans="2:2" x14ac:dyDescent="0.25">
      <c r="B1981" s="1"/>
    </row>
    <row r="1982" spans="2:2" x14ac:dyDescent="0.25">
      <c r="B1982" s="1"/>
    </row>
    <row r="1983" spans="2:2" x14ac:dyDescent="0.25">
      <c r="B1983" s="1"/>
    </row>
    <row r="1984" spans="2:2" x14ac:dyDescent="0.25">
      <c r="B1984" s="1"/>
    </row>
    <row r="1985" spans="2:2" x14ac:dyDescent="0.25">
      <c r="B1985" s="1"/>
    </row>
    <row r="1986" spans="2:2" x14ac:dyDescent="0.25">
      <c r="B1986" s="1"/>
    </row>
    <row r="1987" spans="2:2" x14ac:dyDescent="0.25">
      <c r="B1987" s="1"/>
    </row>
    <row r="1988" spans="2:2" x14ac:dyDescent="0.25">
      <c r="B1988" s="1"/>
    </row>
    <row r="1989" spans="2:2" x14ac:dyDescent="0.25">
      <c r="B1989" s="1"/>
    </row>
    <row r="1990" spans="2:2" x14ac:dyDescent="0.25">
      <c r="B1990" s="1"/>
    </row>
    <row r="1991" spans="2:2" x14ac:dyDescent="0.25">
      <c r="B1991" s="1"/>
    </row>
    <row r="1992" spans="2:2" x14ac:dyDescent="0.25">
      <c r="B1992" s="1"/>
    </row>
    <row r="1993" spans="2:2" x14ac:dyDescent="0.25">
      <c r="B1993" s="1"/>
    </row>
    <row r="1994" spans="2:2" x14ac:dyDescent="0.25">
      <c r="B1994" s="1"/>
    </row>
    <row r="1995" spans="2:2" x14ac:dyDescent="0.25">
      <c r="B1995" s="1"/>
    </row>
    <row r="1996" spans="2:2" x14ac:dyDescent="0.25">
      <c r="B1996" s="1"/>
    </row>
    <row r="1997" spans="2:2" x14ac:dyDescent="0.25">
      <c r="B1997" s="1"/>
    </row>
    <row r="1998" spans="2:2" x14ac:dyDescent="0.25">
      <c r="B1998" s="1"/>
    </row>
    <row r="1999" spans="2:2" x14ac:dyDescent="0.25">
      <c r="B1999" s="1"/>
    </row>
    <row r="2000" spans="2:2" x14ac:dyDescent="0.25">
      <c r="B2000" s="1"/>
    </row>
    <row r="2001" spans="2:2" x14ac:dyDescent="0.25">
      <c r="B2001" s="1"/>
    </row>
    <row r="2002" spans="2:2" x14ac:dyDescent="0.25">
      <c r="B2002" s="1"/>
    </row>
    <row r="2003" spans="2:2" x14ac:dyDescent="0.25">
      <c r="B2003" s="1"/>
    </row>
    <row r="2004" spans="2:2" x14ac:dyDescent="0.25">
      <c r="B2004" s="1"/>
    </row>
    <row r="2005" spans="2:2" x14ac:dyDescent="0.25">
      <c r="B2005" s="1"/>
    </row>
    <row r="2006" spans="2:2" x14ac:dyDescent="0.25">
      <c r="B2006" s="1"/>
    </row>
    <row r="2007" spans="2:2" x14ac:dyDescent="0.25">
      <c r="B2007" s="1"/>
    </row>
    <row r="2008" spans="2:2" x14ac:dyDescent="0.25">
      <c r="B2008" s="1"/>
    </row>
    <row r="2009" spans="2:2" x14ac:dyDescent="0.25">
      <c r="B2009" s="1"/>
    </row>
    <row r="2010" spans="2:2" x14ac:dyDescent="0.25">
      <c r="B2010" s="1"/>
    </row>
    <row r="2011" spans="2:2" x14ac:dyDescent="0.25">
      <c r="B2011" s="1"/>
    </row>
    <row r="2012" spans="2:2" x14ac:dyDescent="0.25">
      <c r="B2012" s="1"/>
    </row>
    <row r="2013" spans="2:2" x14ac:dyDescent="0.25">
      <c r="B2013" s="1"/>
    </row>
    <row r="2014" spans="2:2" x14ac:dyDescent="0.25">
      <c r="B2014" s="1"/>
    </row>
    <row r="2015" spans="2:2" x14ac:dyDescent="0.25">
      <c r="B2015" s="1"/>
    </row>
    <row r="2016" spans="2:2" x14ac:dyDescent="0.25">
      <c r="B2016" s="1"/>
    </row>
    <row r="2017" spans="2:2" x14ac:dyDescent="0.25">
      <c r="B2017" s="1"/>
    </row>
    <row r="2018" spans="2:2" x14ac:dyDescent="0.25">
      <c r="B2018" s="1"/>
    </row>
    <row r="2019" spans="2:2" x14ac:dyDescent="0.25">
      <c r="B2019" s="1"/>
    </row>
    <row r="2020" spans="2:2" x14ac:dyDescent="0.25">
      <c r="B2020" s="1"/>
    </row>
    <row r="2021" spans="2:2" x14ac:dyDescent="0.25">
      <c r="B2021" s="1"/>
    </row>
    <row r="2022" spans="2:2" x14ac:dyDescent="0.25">
      <c r="B2022" s="1"/>
    </row>
    <row r="2023" spans="2:2" x14ac:dyDescent="0.25">
      <c r="B2023" s="1"/>
    </row>
    <row r="2024" spans="2:2" x14ac:dyDescent="0.25">
      <c r="B2024" s="1"/>
    </row>
    <row r="2025" spans="2:2" x14ac:dyDescent="0.25">
      <c r="B2025" s="1"/>
    </row>
    <row r="2026" spans="2:2" x14ac:dyDescent="0.25">
      <c r="B2026" s="1"/>
    </row>
    <row r="2027" spans="2:2" x14ac:dyDescent="0.25">
      <c r="B2027" s="1"/>
    </row>
    <row r="2028" spans="2:2" x14ac:dyDescent="0.25">
      <c r="B2028" s="1"/>
    </row>
    <row r="2029" spans="2:2" x14ac:dyDescent="0.25">
      <c r="B2029" s="1"/>
    </row>
    <row r="2030" spans="2:2" x14ac:dyDescent="0.25">
      <c r="B2030" s="1"/>
    </row>
    <row r="2031" spans="2:2" x14ac:dyDescent="0.25">
      <c r="B2031" s="1"/>
    </row>
    <row r="2032" spans="2:2" x14ac:dyDescent="0.25">
      <c r="B2032" s="1"/>
    </row>
    <row r="2033" spans="2:2" x14ac:dyDescent="0.25">
      <c r="B2033" s="1"/>
    </row>
    <row r="2034" spans="2:2" x14ac:dyDescent="0.25">
      <c r="B2034" s="1"/>
    </row>
    <row r="2035" spans="2:2" x14ac:dyDescent="0.25">
      <c r="B2035" s="1"/>
    </row>
    <row r="2036" spans="2:2" x14ac:dyDescent="0.25">
      <c r="B2036" s="1"/>
    </row>
    <row r="2037" spans="2:2" x14ac:dyDescent="0.25">
      <c r="B2037" s="1"/>
    </row>
    <row r="2038" spans="2:2" x14ac:dyDescent="0.25">
      <c r="B2038" s="1"/>
    </row>
    <row r="2039" spans="2:2" x14ac:dyDescent="0.25">
      <c r="B2039" s="1"/>
    </row>
    <row r="2040" spans="2:2" x14ac:dyDescent="0.25">
      <c r="B2040" s="1"/>
    </row>
    <row r="2041" spans="2:2" x14ac:dyDescent="0.25">
      <c r="B2041" s="1"/>
    </row>
    <row r="2042" spans="2:2" x14ac:dyDescent="0.25">
      <c r="B2042" s="1"/>
    </row>
    <row r="2043" spans="2:2" x14ac:dyDescent="0.25">
      <c r="B2043" s="1"/>
    </row>
    <row r="2044" spans="2:2" x14ac:dyDescent="0.25">
      <c r="B2044" s="1"/>
    </row>
    <row r="2045" spans="2:2" x14ac:dyDescent="0.25">
      <c r="B2045" s="1"/>
    </row>
    <row r="2046" spans="2:2" x14ac:dyDescent="0.25">
      <c r="B2046" s="1"/>
    </row>
    <row r="2047" spans="2:2" x14ac:dyDescent="0.25">
      <c r="B2047" s="1"/>
    </row>
    <row r="2048" spans="2:2" x14ac:dyDescent="0.25">
      <c r="B2048" s="1"/>
    </row>
    <row r="2049" spans="2:2" x14ac:dyDescent="0.25">
      <c r="B2049" s="1"/>
    </row>
    <row r="2050" spans="2:2" x14ac:dyDescent="0.25">
      <c r="B2050" s="1"/>
    </row>
    <row r="2051" spans="2:2" x14ac:dyDescent="0.25">
      <c r="B2051" s="1"/>
    </row>
    <row r="2052" spans="2:2" x14ac:dyDescent="0.25">
      <c r="B2052" s="1"/>
    </row>
    <row r="2053" spans="2:2" x14ac:dyDescent="0.25">
      <c r="B2053" s="1"/>
    </row>
    <row r="2054" spans="2:2" x14ac:dyDescent="0.25">
      <c r="B2054" s="1"/>
    </row>
    <row r="2055" spans="2:2" x14ac:dyDescent="0.25">
      <c r="B2055" s="1"/>
    </row>
    <row r="2056" spans="2:2" x14ac:dyDescent="0.25">
      <c r="B2056" s="1"/>
    </row>
    <row r="2057" spans="2:2" x14ac:dyDescent="0.25">
      <c r="B2057" s="1"/>
    </row>
    <row r="2058" spans="2:2" x14ac:dyDescent="0.25">
      <c r="B2058" s="1"/>
    </row>
    <row r="2059" spans="2:2" x14ac:dyDescent="0.25">
      <c r="B2059" s="1"/>
    </row>
    <row r="2060" spans="2:2" x14ac:dyDescent="0.25">
      <c r="B2060" s="1"/>
    </row>
    <row r="2061" spans="2:2" x14ac:dyDescent="0.25">
      <c r="B2061" s="1"/>
    </row>
    <row r="2062" spans="2:2" x14ac:dyDescent="0.25">
      <c r="B2062" s="1"/>
    </row>
    <row r="2063" spans="2:2" x14ac:dyDescent="0.25">
      <c r="B2063" s="1"/>
    </row>
    <row r="2064" spans="2:2" x14ac:dyDescent="0.25">
      <c r="B2064" s="1"/>
    </row>
    <row r="2065" spans="2:2" x14ac:dyDescent="0.25">
      <c r="B2065" s="1"/>
    </row>
    <row r="2066" spans="2:2" x14ac:dyDescent="0.25">
      <c r="B2066" s="1"/>
    </row>
    <row r="2067" spans="2:2" x14ac:dyDescent="0.25">
      <c r="B2067" s="1"/>
    </row>
    <row r="2068" spans="2:2" x14ac:dyDescent="0.25">
      <c r="B2068" s="1"/>
    </row>
    <row r="2069" spans="2:2" x14ac:dyDescent="0.25">
      <c r="B2069" s="1"/>
    </row>
    <row r="2070" spans="2:2" x14ac:dyDescent="0.25">
      <c r="B2070" s="1"/>
    </row>
    <row r="2071" spans="2:2" x14ac:dyDescent="0.25">
      <c r="B2071" s="1"/>
    </row>
    <row r="2072" spans="2:2" x14ac:dyDescent="0.25">
      <c r="B2072" s="1"/>
    </row>
    <row r="2073" spans="2:2" x14ac:dyDescent="0.25">
      <c r="B2073" s="1"/>
    </row>
    <row r="2074" spans="2:2" x14ac:dyDescent="0.25">
      <c r="B2074" s="1"/>
    </row>
    <row r="2075" spans="2:2" x14ac:dyDescent="0.25">
      <c r="B2075" s="1"/>
    </row>
    <row r="2076" spans="2:2" x14ac:dyDescent="0.25">
      <c r="B2076" s="1"/>
    </row>
    <row r="2077" spans="2:2" x14ac:dyDescent="0.25">
      <c r="B2077" s="1"/>
    </row>
    <row r="2078" spans="2:2" x14ac:dyDescent="0.25">
      <c r="B2078" s="1"/>
    </row>
    <row r="2079" spans="2:2" x14ac:dyDescent="0.25">
      <c r="B2079" s="1"/>
    </row>
    <row r="2080" spans="2:2" x14ac:dyDescent="0.25">
      <c r="B2080" s="1"/>
    </row>
    <row r="2081" spans="2:2" x14ac:dyDescent="0.25">
      <c r="B2081" s="1"/>
    </row>
    <row r="2082" spans="2:2" x14ac:dyDescent="0.25">
      <c r="B2082" s="1"/>
    </row>
    <row r="2083" spans="2:2" x14ac:dyDescent="0.25">
      <c r="B2083" s="1"/>
    </row>
    <row r="2084" spans="2:2" x14ac:dyDescent="0.25">
      <c r="B2084" s="1"/>
    </row>
    <row r="2085" spans="2:2" x14ac:dyDescent="0.25">
      <c r="B2085" s="1"/>
    </row>
    <row r="2086" spans="2:2" x14ac:dyDescent="0.25">
      <c r="B2086" s="1"/>
    </row>
    <row r="2087" spans="2:2" x14ac:dyDescent="0.25">
      <c r="B2087" s="1"/>
    </row>
    <row r="2088" spans="2:2" x14ac:dyDescent="0.25">
      <c r="B2088" s="1"/>
    </row>
    <row r="2089" spans="2:2" x14ac:dyDescent="0.25">
      <c r="B2089" s="1"/>
    </row>
    <row r="2090" spans="2:2" x14ac:dyDescent="0.25">
      <c r="B2090" s="1"/>
    </row>
    <row r="2091" spans="2:2" x14ac:dyDescent="0.25">
      <c r="B2091" s="1"/>
    </row>
    <row r="2092" spans="2:2" x14ac:dyDescent="0.25">
      <c r="B2092" s="1"/>
    </row>
    <row r="2093" spans="2:2" x14ac:dyDescent="0.25">
      <c r="B2093" s="1"/>
    </row>
    <row r="2094" spans="2:2" x14ac:dyDescent="0.25">
      <c r="B2094" s="1"/>
    </row>
    <row r="2095" spans="2:2" x14ac:dyDescent="0.25">
      <c r="B2095" s="1"/>
    </row>
    <row r="2096" spans="2:2" x14ac:dyDescent="0.25">
      <c r="B2096" s="1"/>
    </row>
    <row r="2097" spans="2:2" x14ac:dyDescent="0.25">
      <c r="B2097" s="1"/>
    </row>
    <row r="2098" spans="2:2" x14ac:dyDescent="0.25">
      <c r="B2098" s="1"/>
    </row>
    <row r="2099" spans="2:2" x14ac:dyDescent="0.25">
      <c r="B2099" s="1"/>
    </row>
    <row r="2100" spans="2:2" x14ac:dyDescent="0.25">
      <c r="B2100" s="1"/>
    </row>
    <row r="2101" spans="2:2" x14ac:dyDescent="0.25">
      <c r="B2101" s="1"/>
    </row>
    <row r="2102" spans="2:2" x14ac:dyDescent="0.25">
      <c r="B2102" s="1"/>
    </row>
    <row r="2103" spans="2:2" x14ac:dyDescent="0.25">
      <c r="B2103" s="1"/>
    </row>
    <row r="2104" spans="2:2" x14ac:dyDescent="0.25">
      <c r="B2104" s="1"/>
    </row>
    <row r="2105" spans="2:2" x14ac:dyDescent="0.25">
      <c r="B2105" s="1"/>
    </row>
    <row r="2106" spans="2:2" x14ac:dyDescent="0.25">
      <c r="B2106" s="1"/>
    </row>
    <row r="2107" spans="2:2" x14ac:dyDescent="0.25">
      <c r="B2107" s="1"/>
    </row>
    <row r="2108" spans="2:2" x14ac:dyDescent="0.25">
      <c r="B2108" s="1"/>
    </row>
    <row r="2109" spans="2:2" x14ac:dyDescent="0.25">
      <c r="B2109" s="1"/>
    </row>
    <row r="2110" spans="2:2" x14ac:dyDescent="0.25">
      <c r="B2110" s="1"/>
    </row>
    <row r="2111" spans="2:2" x14ac:dyDescent="0.25">
      <c r="B2111" s="1"/>
    </row>
    <row r="2112" spans="2:2" x14ac:dyDescent="0.25">
      <c r="B2112" s="1"/>
    </row>
    <row r="2113" spans="2:2" x14ac:dyDescent="0.25">
      <c r="B2113" s="1"/>
    </row>
    <row r="2114" spans="2:2" x14ac:dyDescent="0.25">
      <c r="B2114" s="1"/>
    </row>
    <row r="2115" spans="2:2" x14ac:dyDescent="0.25">
      <c r="B2115" s="1"/>
    </row>
    <row r="2116" spans="2:2" x14ac:dyDescent="0.25">
      <c r="B2116" s="1"/>
    </row>
    <row r="2117" spans="2:2" x14ac:dyDescent="0.25">
      <c r="B2117" s="1"/>
    </row>
    <row r="2118" spans="2:2" x14ac:dyDescent="0.25">
      <c r="B2118" s="1"/>
    </row>
    <row r="2119" spans="2:2" x14ac:dyDescent="0.25">
      <c r="B2119" s="1"/>
    </row>
    <row r="2120" spans="2:2" x14ac:dyDescent="0.25">
      <c r="B2120" s="1"/>
    </row>
    <row r="2121" spans="2:2" x14ac:dyDescent="0.25">
      <c r="B2121" s="1"/>
    </row>
    <row r="2122" spans="2:2" x14ac:dyDescent="0.25">
      <c r="B2122" s="1"/>
    </row>
    <row r="2123" spans="2:2" x14ac:dyDescent="0.25">
      <c r="B2123" s="1"/>
    </row>
    <row r="2124" spans="2:2" x14ac:dyDescent="0.25">
      <c r="B2124" s="1"/>
    </row>
    <row r="2125" spans="2:2" x14ac:dyDescent="0.25">
      <c r="B2125" s="1"/>
    </row>
    <row r="2126" spans="2:2" x14ac:dyDescent="0.25">
      <c r="B2126" s="1"/>
    </row>
    <row r="2127" spans="2:2" x14ac:dyDescent="0.25">
      <c r="B2127" s="1"/>
    </row>
    <row r="2128" spans="2:2" x14ac:dyDescent="0.25">
      <c r="B2128" s="1"/>
    </row>
    <row r="2129" spans="2:2" x14ac:dyDescent="0.25">
      <c r="B2129" s="1"/>
    </row>
    <row r="2130" spans="2:2" x14ac:dyDescent="0.25">
      <c r="B2130" s="1"/>
    </row>
    <row r="2131" spans="2:2" x14ac:dyDescent="0.25">
      <c r="B2131" s="1"/>
    </row>
    <row r="2132" spans="2:2" x14ac:dyDescent="0.25">
      <c r="B2132" s="1"/>
    </row>
    <row r="2133" spans="2:2" x14ac:dyDescent="0.25">
      <c r="B2133" s="1"/>
    </row>
    <row r="2134" spans="2:2" x14ac:dyDescent="0.25">
      <c r="B2134" s="1"/>
    </row>
    <row r="2135" spans="2:2" x14ac:dyDescent="0.25">
      <c r="B2135" s="1"/>
    </row>
    <row r="2136" spans="2:2" x14ac:dyDescent="0.25">
      <c r="B2136" s="1"/>
    </row>
    <row r="2137" spans="2:2" x14ac:dyDescent="0.25">
      <c r="B2137" s="1"/>
    </row>
    <row r="2138" spans="2:2" x14ac:dyDescent="0.25">
      <c r="B2138" s="1"/>
    </row>
    <row r="2139" spans="2:2" x14ac:dyDescent="0.25">
      <c r="B2139" s="1"/>
    </row>
    <row r="2140" spans="2:2" x14ac:dyDescent="0.25">
      <c r="B2140" s="1"/>
    </row>
    <row r="2141" spans="2:2" x14ac:dyDescent="0.25">
      <c r="B2141" s="1"/>
    </row>
    <row r="2142" spans="2:2" x14ac:dyDescent="0.25">
      <c r="B2142" s="1"/>
    </row>
    <row r="2143" spans="2:2" x14ac:dyDescent="0.25">
      <c r="B2143" s="1"/>
    </row>
    <row r="2144" spans="2:2" x14ac:dyDescent="0.25">
      <c r="B2144" s="1"/>
    </row>
    <row r="2145" spans="2:2" x14ac:dyDescent="0.25">
      <c r="B2145" s="1"/>
    </row>
    <row r="2146" spans="2:2" x14ac:dyDescent="0.25">
      <c r="B2146" s="1"/>
    </row>
    <row r="2147" spans="2:2" x14ac:dyDescent="0.25">
      <c r="B2147" s="1"/>
    </row>
    <row r="2148" spans="2:2" x14ac:dyDescent="0.25">
      <c r="B2148" s="1"/>
    </row>
    <row r="2149" spans="2:2" x14ac:dyDescent="0.25">
      <c r="B2149" s="1"/>
    </row>
    <row r="2150" spans="2:2" x14ac:dyDescent="0.25">
      <c r="B2150" s="1"/>
    </row>
    <row r="2151" spans="2:2" x14ac:dyDescent="0.25">
      <c r="B2151" s="1"/>
    </row>
    <row r="2152" spans="2:2" x14ac:dyDescent="0.25">
      <c r="B2152" s="1"/>
    </row>
    <row r="2153" spans="2:2" x14ac:dyDescent="0.25">
      <c r="B2153" s="1"/>
    </row>
    <row r="2154" spans="2:2" x14ac:dyDescent="0.25">
      <c r="B2154" s="1"/>
    </row>
    <row r="2155" spans="2:2" x14ac:dyDescent="0.25">
      <c r="B2155" s="1"/>
    </row>
    <row r="2156" spans="2:2" x14ac:dyDescent="0.25">
      <c r="B2156" s="1"/>
    </row>
    <row r="2157" spans="2:2" x14ac:dyDescent="0.25">
      <c r="B2157" s="1"/>
    </row>
    <row r="2158" spans="2:2" x14ac:dyDescent="0.25">
      <c r="B2158" s="1"/>
    </row>
    <row r="2159" spans="2:2" x14ac:dyDescent="0.25">
      <c r="B2159" s="1"/>
    </row>
    <row r="2160" spans="2:2" x14ac:dyDescent="0.25">
      <c r="B2160" s="1"/>
    </row>
    <row r="2161" spans="2:2" x14ac:dyDescent="0.25">
      <c r="B2161" s="1"/>
    </row>
    <row r="2162" spans="2:2" x14ac:dyDescent="0.25">
      <c r="B2162" s="1"/>
    </row>
    <row r="2163" spans="2:2" x14ac:dyDescent="0.25">
      <c r="B2163" s="1"/>
    </row>
    <row r="2164" spans="2:2" x14ac:dyDescent="0.25">
      <c r="B2164" s="1"/>
    </row>
    <row r="2165" spans="2:2" x14ac:dyDescent="0.25">
      <c r="B2165" s="1"/>
    </row>
    <row r="2166" spans="2:2" x14ac:dyDescent="0.25">
      <c r="B2166" s="1"/>
    </row>
    <row r="2167" spans="2:2" x14ac:dyDescent="0.25">
      <c r="B2167" s="1"/>
    </row>
    <row r="2168" spans="2:2" x14ac:dyDescent="0.25">
      <c r="B2168" s="1"/>
    </row>
    <row r="2169" spans="2:2" x14ac:dyDescent="0.25">
      <c r="B2169" s="1"/>
    </row>
    <row r="2170" spans="2:2" x14ac:dyDescent="0.25">
      <c r="B2170" s="1"/>
    </row>
    <row r="2171" spans="2:2" x14ac:dyDescent="0.25">
      <c r="B2171" s="1"/>
    </row>
    <row r="2172" spans="2:2" x14ac:dyDescent="0.25">
      <c r="B2172" s="1"/>
    </row>
    <row r="2173" spans="2:2" x14ac:dyDescent="0.25">
      <c r="B2173" s="1"/>
    </row>
    <row r="2174" spans="2:2" x14ac:dyDescent="0.25">
      <c r="B2174" s="1"/>
    </row>
    <row r="2175" spans="2:2" x14ac:dyDescent="0.25">
      <c r="B2175" s="1"/>
    </row>
    <row r="2176" spans="2:2" x14ac:dyDescent="0.25">
      <c r="B2176" s="1"/>
    </row>
    <row r="2177" spans="2:2" x14ac:dyDescent="0.25">
      <c r="B2177" s="1"/>
    </row>
    <row r="2178" spans="2:2" x14ac:dyDescent="0.25">
      <c r="B2178" s="1"/>
    </row>
    <row r="2179" spans="2:2" x14ac:dyDescent="0.25">
      <c r="B2179" s="1"/>
    </row>
    <row r="2180" spans="2:2" x14ac:dyDescent="0.25">
      <c r="B2180" s="1"/>
    </row>
    <row r="2181" spans="2:2" x14ac:dyDescent="0.25">
      <c r="B2181" s="1"/>
    </row>
    <row r="2182" spans="2:2" x14ac:dyDescent="0.25">
      <c r="B2182" s="1"/>
    </row>
    <row r="2183" spans="2:2" x14ac:dyDescent="0.25">
      <c r="B2183" s="1"/>
    </row>
    <row r="2184" spans="2:2" x14ac:dyDescent="0.25">
      <c r="B2184" s="1"/>
    </row>
    <row r="2185" spans="2:2" x14ac:dyDescent="0.25">
      <c r="B2185" s="1"/>
    </row>
    <row r="2186" spans="2:2" x14ac:dyDescent="0.25">
      <c r="B2186" s="1"/>
    </row>
    <row r="2187" spans="2:2" x14ac:dyDescent="0.25">
      <c r="B2187" s="1"/>
    </row>
    <row r="2188" spans="2:2" x14ac:dyDescent="0.25">
      <c r="B2188" s="1"/>
    </row>
    <row r="2189" spans="2:2" x14ac:dyDescent="0.25">
      <c r="B2189" s="1"/>
    </row>
    <row r="2190" spans="2:2" x14ac:dyDescent="0.25">
      <c r="B2190" s="1"/>
    </row>
    <row r="2191" spans="2:2" x14ac:dyDescent="0.25">
      <c r="B2191" s="1"/>
    </row>
    <row r="2192" spans="2:2" x14ac:dyDescent="0.25">
      <c r="B2192" s="1"/>
    </row>
    <row r="2193" spans="2:2" x14ac:dyDescent="0.25">
      <c r="B2193" s="1"/>
    </row>
    <row r="2194" spans="2:2" x14ac:dyDescent="0.25">
      <c r="B2194" s="1"/>
    </row>
    <row r="2195" spans="2:2" x14ac:dyDescent="0.25">
      <c r="B2195" s="1"/>
    </row>
    <row r="2196" spans="2:2" x14ac:dyDescent="0.25">
      <c r="B2196" s="1"/>
    </row>
    <row r="2197" spans="2:2" x14ac:dyDescent="0.25">
      <c r="B2197" s="1"/>
    </row>
    <row r="2198" spans="2:2" x14ac:dyDescent="0.25">
      <c r="B2198" s="1"/>
    </row>
    <row r="2199" spans="2:2" x14ac:dyDescent="0.25">
      <c r="B2199" s="1"/>
    </row>
    <row r="2200" spans="2:2" x14ac:dyDescent="0.25">
      <c r="B2200" s="1"/>
    </row>
    <row r="2201" spans="2:2" x14ac:dyDescent="0.25">
      <c r="B2201" s="1"/>
    </row>
    <row r="2202" spans="2:2" x14ac:dyDescent="0.25">
      <c r="B2202" s="1"/>
    </row>
    <row r="2203" spans="2:2" x14ac:dyDescent="0.25">
      <c r="B2203" s="1"/>
    </row>
    <row r="2204" spans="2:2" x14ac:dyDescent="0.25">
      <c r="B2204" s="1"/>
    </row>
    <row r="2205" spans="2:2" x14ac:dyDescent="0.25">
      <c r="B2205" s="1"/>
    </row>
    <row r="2206" spans="2:2" x14ac:dyDescent="0.25">
      <c r="B2206" s="1"/>
    </row>
    <row r="2207" spans="2:2" x14ac:dyDescent="0.25">
      <c r="B2207" s="1"/>
    </row>
    <row r="2208" spans="2:2" x14ac:dyDescent="0.25">
      <c r="B2208" s="1"/>
    </row>
    <row r="2209" spans="2:2" x14ac:dyDescent="0.25">
      <c r="B2209" s="1"/>
    </row>
    <row r="2210" spans="2:2" x14ac:dyDescent="0.25">
      <c r="B2210" s="1"/>
    </row>
    <row r="2211" spans="2:2" x14ac:dyDescent="0.25">
      <c r="B2211" s="1"/>
    </row>
    <row r="2212" spans="2:2" x14ac:dyDescent="0.25">
      <c r="B2212" s="1"/>
    </row>
    <row r="2213" spans="2:2" x14ac:dyDescent="0.25">
      <c r="B2213" s="1"/>
    </row>
    <row r="2214" spans="2:2" x14ac:dyDescent="0.25">
      <c r="B2214" s="1"/>
    </row>
    <row r="2215" spans="2:2" x14ac:dyDescent="0.25">
      <c r="B2215" s="1"/>
    </row>
    <row r="2216" spans="2:2" x14ac:dyDescent="0.25">
      <c r="B2216" s="1"/>
    </row>
    <row r="2217" spans="2:2" x14ac:dyDescent="0.25">
      <c r="B2217" s="1"/>
    </row>
    <row r="2218" spans="2:2" x14ac:dyDescent="0.25">
      <c r="B2218" s="1"/>
    </row>
    <row r="2219" spans="2:2" x14ac:dyDescent="0.25">
      <c r="B2219" s="1"/>
    </row>
    <row r="2220" spans="2:2" x14ac:dyDescent="0.25">
      <c r="B2220" s="1"/>
    </row>
    <row r="2221" spans="2:2" x14ac:dyDescent="0.25">
      <c r="B2221" s="1"/>
    </row>
    <row r="2222" spans="2:2" x14ac:dyDescent="0.25">
      <c r="B2222" s="1"/>
    </row>
    <row r="2223" spans="2:2" x14ac:dyDescent="0.25">
      <c r="B2223" s="1"/>
    </row>
    <row r="2224" spans="2:2" x14ac:dyDescent="0.25">
      <c r="B2224" s="1"/>
    </row>
    <row r="2225" spans="2:2" x14ac:dyDescent="0.25">
      <c r="B2225" s="1"/>
    </row>
    <row r="2226" spans="2:2" x14ac:dyDescent="0.25">
      <c r="B2226" s="1"/>
    </row>
    <row r="2227" spans="2:2" x14ac:dyDescent="0.25">
      <c r="B2227" s="1"/>
    </row>
    <row r="2228" spans="2:2" x14ac:dyDescent="0.25">
      <c r="B2228" s="1"/>
    </row>
    <row r="2229" spans="2:2" x14ac:dyDescent="0.25">
      <c r="B2229" s="1"/>
    </row>
    <row r="2230" spans="2:2" x14ac:dyDescent="0.25">
      <c r="B2230" s="1"/>
    </row>
    <row r="2231" spans="2:2" x14ac:dyDescent="0.25">
      <c r="B2231" s="1"/>
    </row>
    <row r="2232" spans="2:2" x14ac:dyDescent="0.25">
      <c r="B2232" s="1"/>
    </row>
    <row r="2233" spans="2:2" x14ac:dyDescent="0.25">
      <c r="B2233" s="1"/>
    </row>
    <row r="2234" spans="2:2" x14ac:dyDescent="0.25">
      <c r="B2234" s="1"/>
    </row>
    <row r="2235" spans="2:2" x14ac:dyDescent="0.25">
      <c r="B2235" s="1"/>
    </row>
    <row r="2236" spans="2:2" x14ac:dyDescent="0.25">
      <c r="B2236" s="1"/>
    </row>
    <row r="2237" spans="2:2" x14ac:dyDescent="0.25">
      <c r="B2237" s="1"/>
    </row>
    <row r="2238" spans="2:2" x14ac:dyDescent="0.25">
      <c r="B2238" s="1"/>
    </row>
    <row r="2239" spans="2:2" x14ac:dyDescent="0.25">
      <c r="B2239" s="1"/>
    </row>
    <row r="2240" spans="2:2" x14ac:dyDescent="0.25">
      <c r="B2240" s="1"/>
    </row>
    <row r="2241" spans="2:2" x14ac:dyDescent="0.25">
      <c r="B2241" s="1"/>
    </row>
    <row r="2242" spans="2:2" x14ac:dyDescent="0.25">
      <c r="B2242" s="1"/>
    </row>
    <row r="2243" spans="2:2" x14ac:dyDescent="0.25">
      <c r="B2243" s="1"/>
    </row>
    <row r="2244" spans="2:2" x14ac:dyDescent="0.25">
      <c r="B2244" s="1"/>
    </row>
    <row r="2245" spans="2:2" x14ac:dyDescent="0.25">
      <c r="B2245" s="1"/>
    </row>
    <row r="2246" spans="2:2" x14ac:dyDescent="0.25">
      <c r="B2246" s="1"/>
    </row>
    <row r="2247" spans="2:2" x14ac:dyDescent="0.25">
      <c r="B2247" s="1"/>
    </row>
    <row r="2248" spans="2:2" x14ac:dyDescent="0.25">
      <c r="B2248" s="1"/>
    </row>
    <row r="2249" spans="2:2" x14ac:dyDescent="0.25">
      <c r="B2249" s="1"/>
    </row>
    <row r="2250" spans="2:2" x14ac:dyDescent="0.25">
      <c r="B2250" s="1"/>
    </row>
    <row r="2251" spans="2:2" x14ac:dyDescent="0.25">
      <c r="B2251" s="1"/>
    </row>
    <row r="2252" spans="2:2" x14ac:dyDescent="0.25">
      <c r="B2252" s="1"/>
    </row>
    <row r="2253" spans="2:2" x14ac:dyDescent="0.25">
      <c r="B2253" s="1"/>
    </row>
    <row r="2254" spans="2:2" x14ac:dyDescent="0.25">
      <c r="B2254" s="1"/>
    </row>
    <row r="2255" spans="2:2" x14ac:dyDescent="0.25">
      <c r="B2255" s="1"/>
    </row>
    <row r="2256" spans="2:2" x14ac:dyDescent="0.25">
      <c r="B2256" s="1"/>
    </row>
    <row r="2257" spans="2:2" x14ac:dyDescent="0.25">
      <c r="B2257" s="1"/>
    </row>
    <row r="2258" spans="2:2" x14ac:dyDescent="0.25">
      <c r="B2258" s="1"/>
    </row>
    <row r="2259" spans="2:2" x14ac:dyDescent="0.25">
      <c r="B2259" s="1"/>
    </row>
    <row r="2260" spans="2:2" x14ac:dyDescent="0.25">
      <c r="B2260" s="1"/>
    </row>
    <row r="2261" spans="2:2" x14ac:dyDescent="0.25">
      <c r="B2261" s="1"/>
    </row>
    <row r="2262" spans="2:2" x14ac:dyDescent="0.25">
      <c r="B2262" s="1"/>
    </row>
    <row r="2263" spans="2:2" x14ac:dyDescent="0.25">
      <c r="B2263" s="1"/>
    </row>
    <row r="2264" spans="2:2" x14ac:dyDescent="0.25">
      <c r="B2264" s="1"/>
    </row>
    <row r="2265" spans="2:2" x14ac:dyDescent="0.25">
      <c r="B2265" s="1"/>
    </row>
    <row r="2266" spans="2:2" x14ac:dyDescent="0.25">
      <c r="B2266" s="1"/>
    </row>
    <row r="2267" spans="2:2" x14ac:dyDescent="0.25">
      <c r="B2267" s="1"/>
    </row>
    <row r="2268" spans="2:2" x14ac:dyDescent="0.25">
      <c r="B2268" s="1"/>
    </row>
    <row r="2269" spans="2:2" x14ac:dyDescent="0.25">
      <c r="B2269" s="1"/>
    </row>
    <row r="2270" spans="2:2" x14ac:dyDescent="0.25">
      <c r="B2270" s="1"/>
    </row>
    <row r="2271" spans="2:2" x14ac:dyDescent="0.25">
      <c r="B2271" s="1"/>
    </row>
    <row r="2272" spans="2:2" x14ac:dyDescent="0.25">
      <c r="B2272" s="1"/>
    </row>
    <row r="2273" spans="2:2" x14ac:dyDescent="0.25">
      <c r="B2273" s="1"/>
    </row>
    <row r="2274" spans="2:2" x14ac:dyDescent="0.25">
      <c r="B2274" s="1"/>
    </row>
    <row r="2275" spans="2:2" x14ac:dyDescent="0.25">
      <c r="B2275" s="1"/>
    </row>
    <row r="2276" spans="2:2" x14ac:dyDescent="0.25">
      <c r="B2276" s="1"/>
    </row>
    <row r="2277" spans="2:2" x14ac:dyDescent="0.25">
      <c r="B2277" s="1"/>
    </row>
    <row r="2278" spans="2:2" x14ac:dyDescent="0.25">
      <c r="B2278" s="1"/>
    </row>
    <row r="2279" spans="2:2" x14ac:dyDescent="0.25">
      <c r="B2279" s="1"/>
    </row>
    <row r="2280" spans="2:2" x14ac:dyDescent="0.25">
      <c r="B2280" s="1"/>
    </row>
    <row r="2281" spans="2:2" x14ac:dyDescent="0.25">
      <c r="B2281" s="1"/>
    </row>
    <row r="2282" spans="2:2" x14ac:dyDescent="0.25">
      <c r="B2282" s="1"/>
    </row>
    <row r="2283" spans="2:2" x14ac:dyDescent="0.25">
      <c r="B2283" s="1"/>
    </row>
    <row r="2284" spans="2:2" x14ac:dyDescent="0.25">
      <c r="B2284" s="1"/>
    </row>
    <row r="2285" spans="2:2" x14ac:dyDescent="0.25">
      <c r="B2285" s="1"/>
    </row>
    <row r="2286" spans="2:2" x14ac:dyDescent="0.25">
      <c r="B2286" s="1"/>
    </row>
    <row r="2287" spans="2:2" x14ac:dyDescent="0.25">
      <c r="B2287" s="1"/>
    </row>
    <row r="2288" spans="2:2" x14ac:dyDescent="0.25">
      <c r="B2288" s="1"/>
    </row>
    <row r="2289" spans="2:2" x14ac:dyDescent="0.25">
      <c r="B2289" s="1"/>
    </row>
    <row r="2290" spans="2:2" x14ac:dyDescent="0.25">
      <c r="B2290" s="1"/>
    </row>
    <row r="2291" spans="2:2" x14ac:dyDescent="0.25">
      <c r="B2291" s="1"/>
    </row>
    <row r="2292" spans="2:2" x14ac:dyDescent="0.25">
      <c r="B2292" s="1"/>
    </row>
    <row r="2293" spans="2:2" x14ac:dyDescent="0.25">
      <c r="B2293" s="1"/>
    </row>
    <row r="2294" spans="2:2" x14ac:dyDescent="0.25">
      <c r="B2294" s="1"/>
    </row>
    <row r="2295" spans="2:2" x14ac:dyDescent="0.25">
      <c r="B2295" s="1"/>
    </row>
    <row r="2296" spans="2:2" x14ac:dyDescent="0.25">
      <c r="B2296" s="1"/>
    </row>
    <row r="2297" spans="2:2" x14ac:dyDescent="0.25">
      <c r="B2297" s="1"/>
    </row>
    <row r="2298" spans="2:2" x14ac:dyDescent="0.25">
      <c r="B2298" s="1"/>
    </row>
    <row r="2299" spans="2:2" x14ac:dyDescent="0.25">
      <c r="B2299" s="1"/>
    </row>
    <row r="2300" spans="2:2" x14ac:dyDescent="0.25">
      <c r="B2300" s="1"/>
    </row>
    <row r="2301" spans="2:2" x14ac:dyDescent="0.25">
      <c r="B2301" s="1"/>
    </row>
    <row r="2302" spans="2:2" x14ac:dyDescent="0.25">
      <c r="B2302" s="1"/>
    </row>
    <row r="2303" spans="2:2" x14ac:dyDescent="0.25">
      <c r="B2303" s="1"/>
    </row>
    <row r="2304" spans="2:2" x14ac:dyDescent="0.25">
      <c r="B2304" s="1"/>
    </row>
    <row r="2305" spans="2:2" x14ac:dyDescent="0.25">
      <c r="B2305" s="1"/>
    </row>
    <row r="2306" spans="2:2" x14ac:dyDescent="0.25">
      <c r="B2306" s="1"/>
    </row>
    <row r="2307" spans="2:2" x14ac:dyDescent="0.25">
      <c r="B2307" s="1"/>
    </row>
    <row r="2308" spans="2:2" x14ac:dyDescent="0.25">
      <c r="B2308" s="1"/>
    </row>
    <row r="2309" spans="2:2" x14ac:dyDescent="0.25">
      <c r="B2309" s="1"/>
    </row>
    <row r="2310" spans="2:2" x14ac:dyDescent="0.25">
      <c r="B2310" s="1"/>
    </row>
    <row r="2311" spans="2:2" x14ac:dyDescent="0.25">
      <c r="B2311" s="1"/>
    </row>
    <row r="2312" spans="2:2" x14ac:dyDescent="0.25">
      <c r="B2312" s="1"/>
    </row>
    <row r="2313" spans="2:2" x14ac:dyDescent="0.25">
      <c r="B2313" s="1"/>
    </row>
    <row r="2314" spans="2:2" x14ac:dyDescent="0.25">
      <c r="B2314" s="1"/>
    </row>
    <row r="2315" spans="2:2" x14ac:dyDescent="0.25">
      <c r="B2315" s="1"/>
    </row>
    <row r="2316" spans="2:2" x14ac:dyDescent="0.25">
      <c r="B2316" s="1"/>
    </row>
    <row r="2317" spans="2:2" x14ac:dyDescent="0.25">
      <c r="B2317" s="1"/>
    </row>
    <row r="2318" spans="2:2" x14ac:dyDescent="0.25">
      <c r="B2318" s="1"/>
    </row>
    <row r="2319" spans="2:2" x14ac:dyDescent="0.25">
      <c r="B2319" s="1"/>
    </row>
    <row r="2320" spans="2:2" x14ac:dyDescent="0.25">
      <c r="B2320" s="1"/>
    </row>
    <row r="2321" spans="2:2" x14ac:dyDescent="0.25">
      <c r="B2321" s="1"/>
    </row>
    <row r="2322" spans="2:2" x14ac:dyDescent="0.25">
      <c r="B2322" s="1"/>
    </row>
    <row r="2323" spans="2:2" x14ac:dyDescent="0.25">
      <c r="B2323" s="1"/>
    </row>
    <row r="2324" spans="2:2" x14ac:dyDescent="0.25">
      <c r="B2324" s="1"/>
    </row>
    <row r="2325" spans="2:2" x14ac:dyDescent="0.25">
      <c r="B2325" s="1"/>
    </row>
    <row r="2326" spans="2:2" x14ac:dyDescent="0.25">
      <c r="B2326" s="1"/>
    </row>
    <row r="2327" spans="2:2" x14ac:dyDescent="0.25">
      <c r="B2327" s="1"/>
    </row>
    <row r="2328" spans="2:2" x14ac:dyDescent="0.25">
      <c r="B2328" s="1"/>
    </row>
    <row r="2329" spans="2:2" x14ac:dyDescent="0.25">
      <c r="B2329" s="1"/>
    </row>
    <row r="2330" spans="2:2" x14ac:dyDescent="0.25">
      <c r="B2330" s="1"/>
    </row>
    <row r="2331" spans="2:2" x14ac:dyDescent="0.25">
      <c r="B2331" s="1"/>
    </row>
    <row r="2332" spans="2:2" x14ac:dyDescent="0.25">
      <c r="B2332" s="1"/>
    </row>
    <row r="2333" spans="2:2" x14ac:dyDescent="0.25">
      <c r="B2333" s="1"/>
    </row>
    <row r="2334" spans="2:2" x14ac:dyDescent="0.25">
      <c r="B2334" s="1"/>
    </row>
    <row r="2335" spans="2:2" x14ac:dyDescent="0.25">
      <c r="B2335" s="1"/>
    </row>
    <row r="2336" spans="2:2" x14ac:dyDescent="0.25">
      <c r="B2336" s="1"/>
    </row>
    <row r="2337" spans="2:2" x14ac:dyDescent="0.25">
      <c r="B2337" s="1"/>
    </row>
    <row r="2338" spans="2:2" x14ac:dyDescent="0.25">
      <c r="B2338" s="1"/>
    </row>
    <row r="2339" spans="2:2" x14ac:dyDescent="0.25">
      <c r="B2339" s="1"/>
    </row>
    <row r="2340" spans="2:2" x14ac:dyDescent="0.25">
      <c r="B2340" s="1"/>
    </row>
    <row r="2341" spans="2:2" x14ac:dyDescent="0.25">
      <c r="B2341" s="1"/>
    </row>
    <row r="2342" spans="2:2" x14ac:dyDescent="0.25">
      <c r="B2342" s="1"/>
    </row>
    <row r="2343" spans="2:2" x14ac:dyDescent="0.25">
      <c r="B2343" s="1"/>
    </row>
    <row r="2344" spans="2:2" x14ac:dyDescent="0.25">
      <c r="B2344" s="1"/>
    </row>
    <row r="2345" spans="2:2" x14ac:dyDescent="0.25">
      <c r="B2345" s="1"/>
    </row>
    <row r="2346" spans="2:2" x14ac:dyDescent="0.25">
      <c r="B2346" s="1"/>
    </row>
    <row r="2347" spans="2:2" x14ac:dyDescent="0.25">
      <c r="B2347" s="1"/>
    </row>
    <row r="2348" spans="2:2" x14ac:dyDescent="0.25">
      <c r="B2348" s="1"/>
    </row>
    <row r="2349" spans="2:2" x14ac:dyDescent="0.25">
      <c r="B2349" s="1"/>
    </row>
    <row r="2350" spans="2:2" x14ac:dyDescent="0.25">
      <c r="B2350" s="1"/>
    </row>
    <row r="2351" spans="2:2" x14ac:dyDescent="0.25">
      <c r="B2351" s="1"/>
    </row>
    <row r="2352" spans="2:2" x14ac:dyDescent="0.25">
      <c r="B2352" s="1"/>
    </row>
    <row r="2353" spans="2:2" x14ac:dyDescent="0.25">
      <c r="B2353" s="1"/>
    </row>
    <row r="2354" spans="2:2" x14ac:dyDescent="0.25">
      <c r="B2354" s="1"/>
    </row>
    <row r="2355" spans="2:2" x14ac:dyDescent="0.25">
      <c r="B2355" s="1"/>
    </row>
    <row r="2356" spans="2:2" x14ac:dyDescent="0.25">
      <c r="B2356" s="1"/>
    </row>
    <row r="2357" spans="2:2" x14ac:dyDescent="0.25">
      <c r="B2357" s="1"/>
    </row>
    <row r="2358" spans="2:2" x14ac:dyDescent="0.25">
      <c r="B2358" s="1"/>
    </row>
    <row r="2359" spans="2:2" x14ac:dyDescent="0.25">
      <c r="B2359" s="1"/>
    </row>
    <row r="2360" spans="2:2" x14ac:dyDescent="0.25">
      <c r="B2360" s="1"/>
    </row>
    <row r="2361" spans="2:2" x14ac:dyDescent="0.25">
      <c r="B2361" s="1"/>
    </row>
    <row r="2362" spans="2:2" x14ac:dyDescent="0.25">
      <c r="B2362" s="1"/>
    </row>
    <row r="2363" spans="2:2" x14ac:dyDescent="0.25">
      <c r="B2363" s="1"/>
    </row>
    <row r="2364" spans="2:2" x14ac:dyDescent="0.25">
      <c r="B2364" s="1"/>
    </row>
    <row r="2365" spans="2:2" x14ac:dyDescent="0.25">
      <c r="B2365" s="1"/>
    </row>
    <row r="2366" spans="2:2" x14ac:dyDescent="0.25">
      <c r="B2366" s="1"/>
    </row>
    <row r="2367" spans="2:2" x14ac:dyDescent="0.25">
      <c r="B2367" s="1"/>
    </row>
    <row r="2368" spans="2:2" x14ac:dyDescent="0.25">
      <c r="B2368" s="1"/>
    </row>
    <row r="2369" spans="2:2" x14ac:dyDescent="0.25">
      <c r="B2369" s="1"/>
    </row>
    <row r="2370" spans="2:2" x14ac:dyDescent="0.25">
      <c r="B2370" s="1"/>
    </row>
    <row r="2371" spans="2:2" x14ac:dyDescent="0.25">
      <c r="B2371" s="1"/>
    </row>
    <row r="2372" spans="2:2" x14ac:dyDescent="0.25">
      <c r="B2372" s="1"/>
    </row>
    <row r="2373" spans="2:2" x14ac:dyDescent="0.25">
      <c r="B2373" s="1"/>
    </row>
    <row r="2374" spans="2:2" x14ac:dyDescent="0.25">
      <c r="B2374" s="1"/>
    </row>
    <row r="2375" spans="2:2" x14ac:dyDescent="0.25">
      <c r="B2375" s="1"/>
    </row>
    <row r="2376" spans="2:2" x14ac:dyDescent="0.25">
      <c r="B2376" s="1"/>
    </row>
    <row r="2377" spans="2:2" x14ac:dyDescent="0.25">
      <c r="B2377" s="1"/>
    </row>
    <row r="2378" spans="2:2" x14ac:dyDescent="0.25">
      <c r="B2378" s="1"/>
    </row>
    <row r="2379" spans="2:2" x14ac:dyDescent="0.25">
      <c r="B2379" s="1"/>
    </row>
    <row r="2380" spans="2:2" x14ac:dyDescent="0.25">
      <c r="B2380" s="1"/>
    </row>
    <row r="2381" spans="2:2" x14ac:dyDescent="0.25">
      <c r="B2381" s="1"/>
    </row>
    <row r="2382" spans="2:2" x14ac:dyDescent="0.25">
      <c r="B2382" s="1"/>
    </row>
    <row r="2383" spans="2:2" x14ac:dyDescent="0.25">
      <c r="B2383" s="1"/>
    </row>
    <row r="2384" spans="2:2" x14ac:dyDescent="0.25">
      <c r="B2384" s="1"/>
    </row>
    <row r="2385" spans="2:2" x14ac:dyDescent="0.25">
      <c r="B2385" s="1"/>
    </row>
    <row r="2386" spans="2:2" x14ac:dyDescent="0.25">
      <c r="B2386" s="1"/>
    </row>
    <row r="2387" spans="2:2" x14ac:dyDescent="0.25">
      <c r="B2387" s="1"/>
    </row>
    <row r="2388" spans="2:2" x14ac:dyDescent="0.25">
      <c r="B2388" s="1"/>
    </row>
    <row r="2389" spans="2:2" x14ac:dyDescent="0.25">
      <c r="B2389" s="1"/>
    </row>
    <row r="2390" spans="2:2" x14ac:dyDescent="0.25">
      <c r="B2390" s="1"/>
    </row>
    <row r="2391" spans="2:2" x14ac:dyDescent="0.25">
      <c r="B2391" s="1"/>
    </row>
    <row r="2392" spans="2:2" x14ac:dyDescent="0.25">
      <c r="B2392" s="1"/>
    </row>
    <row r="2393" spans="2:2" x14ac:dyDescent="0.25">
      <c r="B2393" s="1"/>
    </row>
    <row r="2394" spans="2:2" x14ac:dyDescent="0.25">
      <c r="B2394" s="1"/>
    </row>
    <row r="2395" spans="2:2" x14ac:dyDescent="0.25">
      <c r="B2395" s="1"/>
    </row>
    <row r="2396" spans="2:2" x14ac:dyDescent="0.25">
      <c r="B2396" s="1"/>
    </row>
    <row r="2397" spans="2:2" x14ac:dyDescent="0.25">
      <c r="B2397" s="1"/>
    </row>
    <row r="2398" spans="2:2" x14ac:dyDescent="0.25">
      <c r="B2398" s="1"/>
    </row>
    <row r="2399" spans="2:2" x14ac:dyDescent="0.25">
      <c r="B2399" s="1"/>
    </row>
    <row r="2400" spans="2:2" x14ac:dyDescent="0.25">
      <c r="B2400" s="1"/>
    </row>
    <row r="2401" spans="2:2" x14ac:dyDescent="0.25">
      <c r="B2401" s="1"/>
    </row>
    <row r="2402" spans="2:2" x14ac:dyDescent="0.25">
      <c r="B2402" s="1"/>
    </row>
    <row r="2403" spans="2:2" x14ac:dyDescent="0.25">
      <c r="B2403" s="1"/>
    </row>
    <row r="2404" spans="2:2" x14ac:dyDescent="0.25">
      <c r="B2404" s="1"/>
    </row>
    <row r="2405" spans="2:2" x14ac:dyDescent="0.25">
      <c r="B2405" s="1"/>
    </row>
    <row r="2406" spans="2:2" x14ac:dyDescent="0.25">
      <c r="B2406" s="1"/>
    </row>
    <row r="2407" spans="2:2" x14ac:dyDescent="0.25">
      <c r="B2407" s="1"/>
    </row>
    <row r="2408" spans="2:2" x14ac:dyDescent="0.25">
      <c r="B2408" s="1"/>
    </row>
    <row r="2409" spans="2:2" x14ac:dyDescent="0.25">
      <c r="B2409" s="1"/>
    </row>
    <row r="2410" spans="2:2" x14ac:dyDescent="0.25">
      <c r="B2410" s="1"/>
    </row>
    <row r="2411" spans="2:2" x14ac:dyDescent="0.25">
      <c r="B2411" s="1"/>
    </row>
    <row r="2412" spans="2:2" x14ac:dyDescent="0.25">
      <c r="B2412" s="1"/>
    </row>
    <row r="2413" spans="2:2" x14ac:dyDescent="0.25">
      <c r="B2413" s="1"/>
    </row>
    <row r="2414" spans="2:2" x14ac:dyDescent="0.25">
      <c r="B2414" s="1"/>
    </row>
    <row r="2415" spans="2:2" x14ac:dyDescent="0.25">
      <c r="B2415" s="1"/>
    </row>
    <row r="2416" spans="2:2" x14ac:dyDescent="0.25">
      <c r="B2416" s="1"/>
    </row>
    <row r="2417" spans="2:2" x14ac:dyDescent="0.25">
      <c r="B2417" s="1"/>
    </row>
    <row r="2418" spans="2:2" x14ac:dyDescent="0.25">
      <c r="B2418" s="1"/>
    </row>
    <row r="2419" spans="2:2" x14ac:dyDescent="0.25">
      <c r="B2419" s="1"/>
    </row>
    <row r="2420" spans="2:2" x14ac:dyDescent="0.25">
      <c r="B2420" s="1"/>
    </row>
    <row r="2421" spans="2:2" x14ac:dyDescent="0.25">
      <c r="B2421" s="1"/>
    </row>
    <row r="2422" spans="2:2" x14ac:dyDescent="0.25">
      <c r="B2422" s="1"/>
    </row>
    <row r="2423" spans="2:2" x14ac:dyDescent="0.25">
      <c r="B2423" s="1"/>
    </row>
    <row r="2424" spans="2:2" x14ac:dyDescent="0.25">
      <c r="B2424" s="1"/>
    </row>
    <row r="2425" spans="2:2" x14ac:dyDescent="0.25">
      <c r="B2425" s="1"/>
    </row>
    <row r="2426" spans="2:2" x14ac:dyDescent="0.25">
      <c r="B2426" s="1"/>
    </row>
    <row r="2427" spans="2:2" x14ac:dyDescent="0.25">
      <c r="B2427" s="1"/>
    </row>
    <row r="2428" spans="2:2" x14ac:dyDescent="0.25">
      <c r="B2428" s="1"/>
    </row>
    <row r="2429" spans="2:2" x14ac:dyDescent="0.25">
      <c r="B2429" s="1"/>
    </row>
    <row r="2430" spans="2:2" x14ac:dyDescent="0.25">
      <c r="B2430" s="1"/>
    </row>
    <row r="2431" spans="2:2" x14ac:dyDescent="0.25">
      <c r="B2431" s="1"/>
    </row>
    <row r="2432" spans="2:2" x14ac:dyDescent="0.25">
      <c r="B2432" s="1"/>
    </row>
    <row r="2433" spans="2:2" x14ac:dyDescent="0.25">
      <c r="B2433" s="1"/>
    </row>
    <row r="2434" spans="2:2" x14ac:dyDescent="0.25">
      <c r="B2434" s="1"/>
    </row>
    <row r="2435" spans="2:2" x14ac:dyDescent="0.25">
      <c r="B2435" s="1"/>
    </row>
    <row r="2436" spans="2:2" x14ac:dyDescent="0.25">
      <c r="B2436" s="1"/>
    </row>
    <row r="2437" spans="2:2" x14ac:dyDescent="0.25">
      <c r="B2437" s="1"/>
    </row>
    <row r="2438" spans="2:2" x14ac:dyDescent="0.25">
      <c r="B2438" s="1"/>
    </row>
    <row r="2439" spans="2:2" x14ac:dyDescent="0.25">
      <c r="B2439" s="1"/>
    </row>
    <row r="2440" spans="2:2" x14ac:dyDescent="0.25">
      <c r="B2440" s="1"/>
    </row>
    <row r="2441" spans="2:2" x14ac:dyDescent="0.25">
      <c r="B2441" s="1"/>
    </row>
    <row r="2442" spans="2:2" x14ac:dyDescent="0.25">
      <c r="B2442" s="1"/>
    </row>
    <row r="2443" spans="2:2" x14ac:dyDescent="0.25">
      <c r="B2443" s="1"/>
    </row>
    <row r="2444" spans="2:2" x14ac:dyDescent="0.25">
      <c r="B2444" s="1"/>
    </row>
    <row r="2445" spans="2:2" x14ac:dyDescent="0.25">
      <c r="B2445" s="1"/>
    </row>
    <row r="2446" spans="2:2" x14ac:dyDescent="0.25">
      <c r="B2446" s="1"/>
    </row>
    <row r="2447" spans="2:2" x14ac:dyDescent="0.25">
      <c r="B2447" s="1"/>
    </row>
    <row r="2448" spans="2:2" x14ac:dyDescent="0.25">
      <c r="B2448" s="1"/>
    </row>
    <row r="2449" spans="2:2" x14ac:dyDescent="0.25">
      <c r="B2449" s="1"/>
    </row>
    <row r="2450" spans="2:2" x14ac:dyDescent="0.25">
      <c r="B2450" s="1"/>
    </row>
    <row r="2451" spans="2:2" x14ac:dyDescent="0.25">
      <c r="B2451" s="1"/>
    </row>
    <row r="2452" spans="2:2" x14ac:dyDescent="0.25">
      <c r="B2452" s="1"/>
    </row>
    <row r="2453" spans="2:2" x14ac:dyDescent="0.25">
      <c r="B2453" s="1"/>
    </row>
    <row r="2454" spans="2:2" x14ac:dyDescent="0.25">
      <c r="B2454" s="1"/>
    </row>
    <row r="2455" spans="2:2" x14ac:dyDescent="0.25">
      <c r="B2455" s="1"/>
    </row>
    <row r="2456" spans="2:2" x14ac:dyDescent="0.25">
      <c r="B2456" s="1"/>
    </row>
    <row r="2457" spans="2:2" x14ac:dyDescent="0.25">
      <c r="B2457" s="1"/>
    </row>
    <row r="2458" spans="2:2" x14ac:dyDescent="0.25">
      <c r="B2458" s="1"/>
    </row>
    <row r="2459" spans="2:2" x14ac:dyDescent="0.25">
      <c r="B2459" s="1"/>
    </row>
    <row r="2460" spans="2:2" x14ac:dyDescent="0.25">
      <c r="B2460" s="1"/>
    </row>
    <row r="2461" spans="2:2" x14ac:dyDescent="0.25">
      <c r="B2461" s="1"/>
    </row>
    <row r="2462" spans="2:2" x14ac:dyDescent="0.25">
      <c r="B2462" s="1"/>
    </row>
    <row r="2463" spans="2:2" x14ac:dyDescent="0.25">
      <c r="B2463" s="1"/>
    </row>
    <row r="2464" spans="2:2" x14ac:dyDescent="0.25">
      <c r="B2464" s="1"/>
    </row>
    <row r="2465" spans="2:2" x14ac:dyDescent="0.25">
      <c r="B2465" s="1"/>
    </row>
    <row r="2466" spans="2:2" x14ac:dyDescent="0.25">
      <c r="B2466" s="1"/>
    </row>
    <row r="2467" spans="2:2" x14ac:dyDescent="0.25">
      <c r="B2467" s="1"/>
    </row>
    <row r="2468" spans="2:2" x14ac:dyDescent="0.25">
      <c r="B2468" s="1"/>
    </row>
    <row r="2469" spans="2:2" x14ac:dyDescent="0.25">
      <c r="B2469" s="1"/>
    </row>
    <row r="2470" spans="2:2" x14ac:dyDescent="0.25">
      <c r="B2470" s="1"/>
    </row>
    <row r="2471" spans="2:2" x14ac:dyDescent="0.25">
      <c r="B2471" s="1"/>
    </row>
    <row r="2472" spans="2:2" x14ac:dyDescent="0.25">
      <c r="B2472" s="1"/>
    </row>
    <row r="2473" spans="2:2" x14ac:dyDescent="0.25">
      <c r="B2473" s="1"/>
    </row>
    <row r="2474" spans="2:2" x14ac:dyDescent="0.25">
      <c r="B2474" s="1"/>
    </row>
    <row r="2475" spans="2:2" x14ac:dyDescent="0.25">
      <c r="B2475" s="1"/>
    </row>
    <row r="2476" spans="2:2" x14ac:dyDescent="0.25">
      <c r="B2476" s="1"/>
    </row>
    <row r="2477" spans="2:2" x14ac:dyDescent="0.25">
      <c r="B2477" s="1"/>
    </row>
    <row r="2478" spans="2:2" x14ac:dyDescent="0.25">
      <c r="B2478" s="1"/>
    </row>
    <row r="2479" spans="2:2" x14ac:dyDescent="0.25">
      <c r="B2479" s="1"/>
    </row>
    <row r="2480" spans="2:2" x14ac:dyDescent="0.25">
      <c r="B2480" s="1"/>
    </row>
    <row r="2481" spans="2:2" x14ac:dyDescent="0.25">
      <c r="B2481" s="1"/>
    </row>
    <row r="2482" spans="2:2" x14ac:dyDescent="0.25">
      <c r="B2482" s="1"/>
    </row>
    <row r="2483" spans="2:2" x14ac:dyDescent="0.25">
      <c r="B2483" s="1"/>
    </row>
    <row r="2484" spans="2:2" x14ac:dyDescent="0.25">
      <c r="B2484" s="1"/>
    </row>
    <row r="2485" spans="2:2" x14ac:dyDescent="0.25">
      <c r="B2485" s="1"/>
    </row>
    <row r="2486" spans="2:2" x14ac:dyDescent="0.25">
      <c r="B2486" s="1"/>
    </row>
    <row r="2487" spans="2:2" x14ac:dyDescent="0.25">
      <c r="B2487" s="1"/>
    </row>
    <row r="2488" spans="2:2" x14ac:dyDescent="0.25">
      <c r="B2488" s="1"/>
    </row>
    <row r="2489" spans="2:2" x14ac:dyDescent="0.25">
      <c r="B2489" s="1"/>
    </row>
    <row r="2490" spans="2:2" x14ac:dyDescent="0.25">
      <c r="B2490" s="1"/>
    </row>
    <row r="2491" spans="2:2" x14ac:dyDescent="0.25">
      <c r="B2491" s="1"/>
    </row>
    <row r="2492" spans="2:2" x14ac:dyDescent="0.25">
      <c r="B2492" s="1"/>
    </row>
    <row r="2493" spans="2:2" x14ac:dyDescent="0.25">
      <c r="B2493" s="1"/>
    </row>
    <row r="2494" spans="2:2" x14ac:dyDescent="0.25">
      <c r="B2494" s="1"/>
    </row>
    <row r="2495" spans="2:2" x14ac:dyDescent="0.25">
      <c r="B2495" s="1"/>
    </row>
    <row r="2496" spans="2:2" x14ac:dyDescent="0.25">
      <c r="B2496" s="1"/>
    </row>
    <row r="2497" spans="2:2" x14ac:dyDescent="0.25">
      <c r="B2497" s="1"/>
    </row>
    <row r="2498" spans="2:2" x14ac:dyDescent="0.25">
      <c r="B2498" s="1"/>
    </row>
    <row r="2499" spans="2:2" x14ac:dyDescent="0.25">
      <c r="B2499" s="1"/>
    </row>
    <row r="2500" spans="2:2" x14ac:dyDescent="0.25">
      <c r="B2500" s="1"/>
    </row>
    <row r="2501" spans="2:2" x14ac:dyDescent="0.25">
      <c r="B2501" s="1"/>
    </row>
    <row r="2502" spans="2:2" x14ac:dyDescent="0.25">
      <c r="B2502" s="1"/>
    </row>
    <row r="2503" spans="2:2" x14ac:dyDescent="0.25">
      <c r="B2503" s="1"/>
    </row>
    <row r="2504" spans="2:2" x14ac:dyDescent="0.25">
      <c r="B2504" s="1"/>
    </row>
    <row r="2505" spans="2:2" x14ac:dyDescent="0.25">
      <c r="B2505" s="1"/>
    </row>
    <row r="2506" spans="2:2" x14ac:dyDescent="0.25">
      <c r="B2506" s="1"/>
    </row>
    <row r="2507" spans="2:2" x14ac:dyDescent="0.25">
      <c r="B2507" s="1"/>
    </row>
    <row r="2508" spans="2:2" x14ac:dyDescent="0.25">
      <c r="B2508" s="1"/>
    </row>
    <row r="2509" spans="2:2" x14ac:dyDescent="0.25">
      <c r="B2509" s="1"/>
    </row>
    <row r="2510" spans="2:2" x14ac:dyDescent="0.25">
      <c r="B2510" s="1"/>
    </row>
    <row r="2511" spans="2:2" x14ac:dyDescent="0.25">
      <c r="B2511" s="1"/>
    </row>
    <row r="2512" spans="2:2" x14ac:dyDescent="0.25">
      <c r="B2512" s="1"/>
    </row>
    <row r="2513" spans="2:2" x14ac:dyDescent="0.25">
      <c r="B2513" s="1"/>
    </row>
    <row r="2514" spans="2:2" x14ac:dyDescent="0.25">
      <c r="B2514" s="1"/>
    </row>
    <row r="2515" spans="2:2" x14ac:dyDescent="0.25">
      <c r="B2515" s="1"/>
    </row>
    <row r="2516" spans="2:2" x14ac:dyDescent="0.25">
      <c r="B2516" s="1"/>
    </row>
    <row r="2517" spans="2:2" x14ac:dyDescent="0.25">
      <c r="B2517" s="1"/>
    </row>
    <row r="2518" spans="2:2" x14ac:dyDescent="0.25">
      <c r="B2518" s="1"/>
    </row>
    <row r="2519" spans="2:2" x14ac:dyDescent="0.25">
      <c r="B2519" s="1"/>
    </row>
    <row r="2520" spans="2:2" x14ac:dyDescent="0.25">
      <c r="B2520" s="1"/>
    </row>
    <row r="2521" spans="2:2" x14ac:dyDescent="0.25">
      <c r="B2521" s="1"/>
    </row>
    <row r="2522" spans="2:2" x14ac:dyDescent="0.25">
      <c r="B2522" s="1"/>
    </row>
    <row r="2523" spans="2:2" x14ac:dyDescent="0.25">
      <c r="B2523" s="1"/>
    </row>
    <row r="2524" spans="2:2" x14ac:dyDescent="0.25">
      <c r="B2524" s="1"/>
    </row>
    <row r="2525" spans="2:2" x14ac:dyDescent="0.25">
      <c r="B2525" s="1"/>
    </row>
    <row r="2526" spans="2:2" x14ac:dyDescent="0.25">
      <c r="B2526" s="1"/>
    </row>
    <row r="2527" spans="2:2" x14ac:dyDescent="0.25">
      <c r="B2527" s="1"/>
    </row>
    <row r="2528" spans="2:2" x14ac:dyDescent="0.25">
      <c r="B2528" s="1"/>
    </row>
    <row r="2529" spans="2:2" x14ac:dyDescent="0.25">
      <c r="B2529" s="1"/>
    </row>
    <row r="2530" spans="2:2" x14ac:dyDescent="0.25">
      <c r="B2530" s="1"/>
    </row>
    <row r="2531" spans="2:2" x14ac:dyDescent="0.25">
      <c r="B2531" s="1"/>
    </row>
    <row r="2532" spans="2:2" x14ac:dyDescent="0.25">
      <c r="B2532" s="1"/>
    </row>
    <row r="2533" spans="2:2" x14ac:dyDescent="0.25">
      <c r="B2533" s="1"/>
    </row>
    <row r="2534" spans="2:2" x14ac:dyDescent="0.25">
      <c r="B2534" s="1"/>
    </row>
    <row r="2535" spans="2:2" x14ac:dyDescent="0.25">
      <c r="B2535" s="1"/>
    </row>
    <row r="2536" spans="2:2" x14ac:dyDescent="0.25">
      <c r="B2536" s="1"/>
    </row>
    <row r="2537" spans="2:2" x14ac:dyDescent="0.25">
      <c r="B2537" s="1"/>
    </row>
    <row r="2538" spans="2:2" x14ac:dyDescent="0.25">
      <c r="B2538" s="1"/>
    </row>
    <row r="2539" spans="2:2" x14ac:dyDescent="0.25">
      <c r="B2539" s="1"/>
    </row>
    <row r="2540" spans="2:2" x14ac:dyDescent="0.25">
      <c r="B2540" s="1"/>
    </row>
    <row r="2541" spans="2:2" x14ac:dyDescent="0.25">
      <c r="B2541" s="1"/>
    </row>
    <row r="2542" spans="2:2" x14ac:dyDescent="0.25">
      <c r="B2542" s="1"/>
    </row>
    <row r="2543" spans="2:2" x14ac:dyDescent="0.25">
      <c r="B2543" s="1"/>
    </row>
    <row r="2544" spans="2:2" x14ac:dyDescent="0.25">
      <c r="B2544" s="1"/>
    </row>
    <row r="2545" spans="2:2" x14ac:dyDescent="0.25">
      <c r="B2545" s="1"/>
    </row>
    <row r="2546" spans="2:2" x14ac:dyDescent="0.25">
      <c r="B2546" s="1"/>
    </row>
    <row r="2547" spans="2:2" x14ac:dyDescent="0.25">
      <c r="B2547" s="1"/>
    </row>
    <row r="2548" spans="2:2" x14ac:dyDescent="0.25">
      <c r="B2548" s="1"/>
    </row>
    <row r="2549" spans="2:2" x14ac:dyDescent="0.25">
      <c r="B2549" s="1"/>
    </row>
    <row r="2550" spans="2:2" x14ac:dyDescent="0.25">
      <c r="B2550" s="1"/>
    </row>
    <row r="2551" spans="2:2" x14ac:dyDescent="0.25">
      <c r="B2551" s="1"/>
    </row>
    <row r="2552" spans="2:2" x14ac:dyDescent="0.25">
      <c r="B2552" s="1"/>
    </row>
    <row r="2553" spans="2:2" x14ac:dyDescent="0.25">
      <c r="B2553" s="1"/>
    </row>
    <row r="2554" spans="2:2" x14ac:dyDescent="0.25">
      <c r="B2554" s="1"/>
    </row>
    <row r="2555" spans="2:2" x14ac:dyDescent="0.25">
      <c r="B2555" s="1"/>
    </row>
    <row r="2556" spans="2:2" x14ac:dyDescent="0.25">
      <c r="B2556" s="1"/>
    </row>
    <row r="2557" spans="2:2" x14ac:dyDescent="0.25">
      <c r="B2557" s="1"/>
    </row>
    <row r="2558" spans="2:2" x14ac:dyDescent="0.25">
      <c r="B2558" s="1"/>
    </row>
    <row r="2559" spans="2:2" x14ac:dyDescent="0.25">
      <c r="B2559" s="1"/>
    </row>
    <row r="2560" spans="2:2" x14ac:dyDescent="0.25">
      <c r="B2560" s="1"/>
    </row>
    <row r="2561" spans="2:2" x14ac:dyDescent="0.25">
      <c r="B2561" s="1"/>
    </row>
    <row r="2562" spans="2:2" x14ac:dyDescent="0.25">
      <c r="B2562" s="1"/>
    </row>
    <row r="2563" spans="2:2" x14ac:dyDescent="0.25">
      <c r="B2563" s="1"/>
    </row>
    <row r="2564" spans="2:2" x14ac:dyDescent="0.25">
      <c r="B2564" s="1"/>
    </row>
    <row r="2565" spans="2:2" x14ac:dyDescent="0.25">
      <c r="B2565" s="1"/>
    </row>
    <row r="2566" spans="2:2" x14ac:dyDescent="0.25">
      <c r="B2566" s="1"/>
    </row>
    <row r="2567" spans="2:2" x14ac:dyDescent="0.25">
      <c r="B2567" s="1"/>
    </row>
    <row r="2568" spans="2:2" x14ac:dyDescent="0.25">
      <c r="B2568" s="1"/>
    </row>
    <row r="2569" spans="2:2" x14ac:dyDescent="0.25">
      <c r="B2569" s="1"/>
    </row>
    <row r="2570" spans="2:2" x14ac:dyDescent="0.25">
      <c r="B2570" s="1"/>
    </row>
    <row r="2571" spans="2:2" x14ac:dyDescent="0.25">
      <c r="B2571" s="1"/>
    </row>
    <row r="2572" spans="2:2" x14ac:dyDescent="0.25">
      <c r="B2572" s="1"/>
    </row>
    <row r="2573" spans="2:2" x14ac:dyDescent="0.25">
      <c r="B2573" s="1"/>
    </row>
    <row r="2574" spans="2:2" x14ac:dyDescent="0.25">
      <c r="B2574" s="1"/>
    </row>
    <row r="2575" spans="2:2" x14ac:dyDescent="0.25">
      <c r="B2575" s="1"/>
    </row>
    <row r="2576" spans="2:2" x14ac:dyDescent="0.25">
      <c r="B2576" s="1"/>
    </row>
    <row r="2577" spans="2:2" x14ac:dyDescent="0.25">
      <c r="B2577" s="1"/>
    </row>
    <row r="2578" spans="2:2" x14ac:dyDescent="0.25">
      <c r="B2578" s="1"/>
    </row>
    <row r="2579" spans="2:2" x14ac:dyDescent="0.25">
      <c r="B2579" s="1"/>
    </row>
    <row r="2580" spans="2:2" x14ac:dyDescent="0.25">
      <c r="B2580" s="1"/>
    </row>
    <row r="2581" spans="2:2" x14ac:dyDescent="0.25">
      <c r="B2581" s="1"/>
    </row>
    <row r="2582" spans="2:2" x14ac:dyDescent="0.25">
      <c r="B2582" s="1"/>
    </row>
    <row r="2583" spans="2:2" x14ac:dyDescent="0.25">
      <c r="B2583" s="1"/>
    </row>
    <row r="2584" spans="2:2" x14ac:dyDescent="0.25">
      <c r="B2584" s="1"/>
    </row>
    <row r="2585" spans="2:2" x14ac:dyDescent="0.25">
      <c r="B2585" s="1"/>
    </row>
    <row r="2586" spans="2:2" x14ac:dyDescent="0.25">
      <c r="B2586" s="1"/>
    </row>
    <row r="2587" spans="2:2" x14ac:dyDescent="0.25">
      <c r="B2587" s="1"/>
    </row>
    <row r="2588" spans="2:2" x14ac:dyDescent="0.25">
      <c r="B2588" s="1"/>
    </row>
    <row r="2589" spans="2:2" x14ac:dyDescent="0.25">
      <c r="B2589" s="1"/>
    </row>
    <row r="2590" spans="2:2" x14ac:dyDescent="0.25">
      <c r="B2590" s="1"/>
    </row>
    <row r="2591" spans="2:2" x14ac:dyDescent="0.25">
      <c r="B2591" s="1"/>
    </row>
    <row r="2592" spans="2:2" x14ac:dyDescent="0.25">
      <c r="B2592" s="1"/>
    </row>
    <row r="2593" spans="2:2" x14ac:dyDescent="0.25">
      <c r="B2593" s="1"/>
    </row>
    <row r="2594" spans="2:2" x14ac:dyDescent="0.25">
      <c r="B2594" s="1"/>
    </row>
    <row r="2595" spans="2:2" x14ac:dyDescent="0.25">
      <c r="B2595" s="1"/>
    </row>
    <row r="2596" spans="2:2" x14ac:dyDescent="0.25">
      <c r="B2596" s="1"/>
    </row>
    <row r="2597" spans="2:2" x14ac:dyDescent="0.25">
      <c r="B2597" s="1"/>
    </row>
    <row r="2598" spans="2:2" x14ac:dyDescent="0.25">
      <c r="B2598" s="1"/>
    </row>
    <row r="2599" spans="2:2" x14ac:dyDescent="0.25">
      <c r="B2599" s="1"/>
    </row>
    <row r="2600" spans="2:2" x14ac:dyDescent="0.25">
      <c r="B2600" s="1"/>
    </row>
    <row r="2601" spans="2:2" x14ac:dyDescent="0.25">
      <c r="B2601" s="1"/>
    </row>
    <row r="2602" spans="2:2" x14ac:dyDescent="0.25">
      <c r="B2602" s="1"/>
    </row>
    <row r="2603" spans="2:2" x14ac:dyDescent="0.25">
      <c r="B2603" s="1"/>
    </row>
    <row r="2604" spans="2:2" x14ac:dyDescent="0.25">
      <c r="B2604" s="1"/>
    </row>
    <row r="2605" spans="2:2" x14ac:dyDescent="0.25">
      <c r="B2605" s="1"/>
    </row>
    <row r="2606" spans="2:2" x14ac:dyDescent="0.25">
      <c r="B2606" s="1"/>
    </row>
    <row r="2607" spans="2:2" x14ac:dyDescent="0.25">
      <c r="B2607" s="1"/>
    </row>
    <row r="2608" spans="2:2" x14ac:dyDescent="0.25">
      <c r="B2608" s="1"/>
    </row>
    <row r="2609" spans="2:2" x14ac:dyDescent="0.25">
      <c r="B2609" s="1"/>
    </row>
    <row r="2610" spans="2:2" x14ac:dyDescent="0.25">
      <c r="B2610" s="1"/>
    </row>
    <row r="2611" spans="2:2" x14ac:dyDescent="0.25">
      <c r="B2611" s="1"/>
    </row>
    <row r="2612" spans="2:2" x14ac:dyDescent="0.25">
      <c r="B2612" s="1"/>
    </row>
    <row r="2613" spans="2:2" x14ac:dyDescent="0.25">
      <c r="B2613" s="1"/>
    </row>
    <row r="2614" spans="2:2" x14ac:dyDescent="0.25">
      <c r="B2614" s="1"/>
    </row>
    <row r="2615" spans="2:2" x14ac:dyDescent="0.25">
      <c r="B2615" s="1"/>
    </row>
    <row r="2616" spans="2:2" x14ac:dyDescent="0.25">
      <c r="B2616" s="1"/>
    </row>
    <row r="2617" spans="2:2" x14ac:dyDescent="0.25">
      <c r="B2617" s="1"/>
    </row>
    <row r="2618" spans="2:2" x14ac:dyDescent="0.25">
      <c r="B2618" s="1"/>
    </row>
    <row r="2619" spans="2:2" x14ac:dyDescent="0.25">
      <c r="B2619" s="1"/>
    </row>
    <row r="2620" spans="2:2" x14ac:dyDescent="0.25">
      <c r="B2620" s="1"/>
    </row>
    <row r="2621" spans="2:2" x14ac:dyDescent="0.25">
      <c r="B2621" s="1"/>
    </row>
    <row r="2622" spans="2:2" x14ac:dyDescent="0.25">
      <c r="B2622" s="1"/>
    </row>
    <row r="2623" spans="2:2" x14ac:dyDescent="0.25">
      <c r="B2623" s="1"/>
    </row>
    <row r="2624" spans="2:2" x14ac:dyDescent="0.25">
      <c r="B2624" s="1"/>
    </row>
    <row r="2625" spans="2:2" x14ac:dyDescent="0.25">
      <c r="B2625" s="1"/>
    </row>
    <row r="2626" spans="2:2" x14ac:dyDescent="0.25">
      <c r="B2626" s="1"/>
    </row>
    <row r="2627" spans="2:2" x14ac:dyDescent="0.25">
      <c r="B2627" s="1"/>
    </row>
    <row r="2628" spans="2:2" x14ac:dyDescent="0.25">
      <c r="B2628" s="1"/>
    </row>
    <row r="2629" spans="2:2" x14ac:dyDescent="0.25">
      <c r="B2629" s="1"/>
    </row>
    <row r="2630" spans="2:2" x14ac:dyDescent="0.25">
      <c r="B2630" s="1"/>
    </row>
    <row r="2631" spans="2:2" x14ac:dyDescent="0.25">
      <c r="B2631" s="1"/>
    </row>
    <row r="2632" spans="2:2" x14ac:dyDescent="0.25">
      <c r="B2632" s="1"/>
    </row>
    <row r="2633" spans="2:2" x14ac:dyDescent="0.25">
      <c r="B2633" s="1"/>
    </row>
    <row r="2634" spans="2:2" x14ac:dyDescent="0.25">
      <c r="B2634" s="1"/>
    </row>
    <row r="2635" spans="2:2" x14ac:dyDescent="0.25">
      <c r="B2635" s="1"/>
    </row>
    <row r="2636" spans="2:2" x14ac:dyDescent="0.25">
      <c r="B2636" s="1"/>
    </row>
    <row r="2637" spans="2:2" x14ac:dyDescent="0.25">
      <c r="B2637" s="1"/>
    </row>
    <row r="2638" spans="2:2" x14ac:dyDescent="0.25">
      <c r="B2638" s="1"/>
    </row>
    <row r="2639" spans="2:2" x14ac:dyDescent="0.25">
      <c r="B2639" s="1"/>
    </row>
    <row r="2640" spans="2:2" x14ac:dyDescent="0.25">
      <c r="B2640" s="1"/>
    </row>
    <row r="2641" spans="2:2" x14ac:dyDescent="0.25">
      <c r="B2641" s="1"/>
    </row>
    <row r="2642" spans="2:2" x14ac:dyDescent="0.25">
      <c r="B2642" s="1"/>
    </row>
    <row r="2643" spans="2:2" x14ac:dyDescent="0.25">
      <c r="B2643" s="1"/>
    </row>
    <row r="2644" spans="2:2" x14ac:dyDescent="0.25">
      <c r="B2644" s="1"/>
    </row>
    <row r="2645" spans="2:2" x14ac:dyDescent="0.25">
      <c r="B2645" s="1"/>
    </row>
    <row r="2646" spans="2:2" x14ac:dyDescent="0.25">
      <c r="B2646" s="1"/>
    </row>
    <row r="2647" spans="2:2" x14ac:dyDescent="0.25">
      <c r="B2647" s="1"/>
    </row>
    <row r="2648" spans="2:2" x14ac:dyDescent="0.25">
      <c r="B2648" s="1"/>
    </row>
    <row r="2649" spans="2:2" x14ac:dyDescent="0.25">
      <c r="B2649" s="1"/>
    </row>
    <row r="2650" spans="2:2" x14ac:dyDescent="0.25">
      <c r="B2650" s="1"/>
    </row>
    <row r="2651" spans="2:2" x14ac:dyDescent="0.25">
      <c r="B2651" s="1"/>
    </row>
    <row r="2652" spans="2:2" x14ac:dyDescent="0.25">
      <c r="B2652" s="1"/>
    </row>
    <row r="2653" spans="2:2" x14ac:dyDescent="0.25">
      <c r="B2653" s="1"/>
    </row>
    <row r="2654" spans="2:2" x14ac:dyDescent="0.25">
      <c r="B2654" s="1"/>
    </row>
    <row r="2655" spans="2:2" x14ac:dyDescent="0.25">
      <c r="B2655" s="1"/>
    </row>
    <row r="2656" spans="2:2" x14ac:dyDescent="0.25">
      <c r="B2656" s="1"/>
    </row>
    <row r="2657" spans="2:2" x14ac:dyDescent="0.25">
      <c r="B2657" s="1"/>
    </row>
    <row r="2658" spans="2:2" x14ac:dyDescent="0.25">
      <c r="B2658" s="1"/>
    </row>
    <row r="2659" spans="2:2" x14ac:dyDescent="0.25">
      <c r="B2659" s="1"/>
    </row>
    <row r="2660" spans="2:2" x14ac:dyDescent="0.25">
      <c r="B2660" s="1"/>
    </row>
    <row r="2661" spans="2:2" x14ac:dyDescent="0.25">
      <c r="B2661" s="1"/>
    </row>
    <row r="2662" spans="2:2" x14ac:dyDescent="0.25">
      <c r="B2662" s="1"/>
    </row>
    <row r="2663" spans="2:2" x14ac:dyDescent="0.25">
      <c r="B2663" s="1"/>
    </row>
    <row r="2664" spans="2:2" x14ac:dyDescent="0.25">
      <c r="B2664" s="1"/>
    </row>
    <row r="2665" spans="2:2" x14ac:dyDescent="0.25">
      <c r="B2665" s="1"/>
    </row>
    <row r="2666" spans="2:2" x14ac:dyDescent="0.25">
      <c r="B2666" s="1"/>
    </row>
    <row r="2667" spans="2:2" x14ac:dyDescent="0.25">
      <c r="B2667" s="1"/>
    </row>
    <row r="2668" spans="2:2" x14ac:dyDescent="0.25">
      <c r="B2668" s="1"/>
    </row>
    <row r="2669" spans="2:2" x14ac:dyDescent="0.25">
      <c r="B2669" s="1"/>
    </row>
    <row r="2670" spans="2:2" x14ac:dyDescent="0.25">
      <c r="B2670" s="1"/>
    </row>
    <row r="2671" spans="2:2" x14ac:dyDescent="0.25">
      <c r="B2671" s="1"/>
    </row>
    <row r="2672" spans="2:2" x14ac:dyDescent="0.25">
      <c r="B2672" s="1"/>
    </row>
    <row r="2673" spans="2:2" x14ac:dyDescent="0.25">
      <c r="B2673" s="1"/>
    </row>
    <row r="2674" spans="2:2" x14ac:dyDescent="0.25">
      <c r="B2674" s="1"/>
    </row>
    <row r="2675" spans="2:2" x14ac:dyDescent="0.25">
      <c r="B2675" s="1"/>
    </row>
    <row r="2676" spans="2:2" x14ac:dyDescent="0.25">
      <c r="B2676" s="1"/>
    </row>
    <row r="2677" spans="2:2" x14ac:dyDescent="0.25">
      <c r="B2677" s="1"/>
    </row>
    <row r="2678" spans="2:2" x14ac:dyDescent="0.25">
      <c r="B2678" s="1"/>
    </row>
    <row r="2679" spans="2:2" x14ac:dyDescent="0.25">
      <c r="B2679" s="1"/>
    </row>
    <row r="2680" spans="2:2" x14ac:dyDescent="0.25">
      <c r="B2680" s="1"/>
    </row>
    <row r="2681" spans="2:2" x14ac:dyDescent="0.25">
      <c r="B2681" s="1"/>
    </row>
    <row r="2682" spans="2:2" x14ac:dyDescent="0.25">
      <c r="B2682" s="1"/>
    </row>
    <row r="2683" spans="2:2" x14ac:dyDescent="0.25">
      <c r="B2683" s="1"/>
    </row>
    <row r="2684" spans="2:2" x14ac:dyDescent="0.25">
      <c r="B2684" s="1"/>
    </row>
    <row r="2685" spans="2:2" x14ac:dyDescent="0.25">
      <c r="B2685" s="1"/>
    </row>
    <row r="2686" spans="2:2" x14ac:dyDescent="0.25">
      <c r="B2686" s="1"/>
    </row>
    <row r="2687" spans="2:2" x14ac:dyDescent="0.25">
      <c r="B2687" s="1"/>
    </row>
    <row r="2688" spans="2:2" x14ac:dyDescent="0.25">
      <c r="B2688" s="1"/>
    </row>
    <row r="2689" spans="2:2" x14ac:dyDescent="0.25">
      <c r="B2689" s="1"/>
    </row>
    <row r="2690" spans="2:2" x14ac:dyDescent="0.25">
      <c r="B2690" s="1"/>
    </row>
    <row r="2691" spans="2:2" x14ac:dyDescent="0.25">
      <c r="B2691" s="1"/>
    </row>
    <row r="2692" spans="2:2" x14ac:dyDescent="0.25">
      <c r="B2692" s="1"/>
    </row>
    <row r="2693" spans="2:2" x14ac:dyDescent="0.25">
      <c r="B2693" s="1"/>
    </row>
    <row r="2694" spans="2:2" x14ac:dyDescent="0.25">
      <c r="B2694" s="1"/>
    </row>
    <row r="2695" spans="2:2" x14ac:dyDescent="0.25">
      <c r="B2695" s="1"/>
    </row>
    <row r="2696" spans="2:2" x14ac:dyDescent="0.25">
      <c r="B2696" s="1"/>
    </row>
    <row r="2697" spans="2:2" x14ac:dyDescent="0.25">
      <c r="B2697" s="1"/>
    </row>
    <row r="2698" spans="2:2" x14ac:dyDescent="0.25">
      <c r="B2698" s="1"/>
    </row>
    <row r="2699" spans="2:2" x14ac:dyDescent="0.25">
      <c r="B2699" s="1"/>
    </row>
    <row r="2700" spans="2:2" x14ac:dyDescent="0.25">
      <c r="B2700" s="1"/>
    </row>
    <row r="2701" spans="2:2" x14ac:dyDescent="0.25">
      <c r="B2701" s="1"/>
    </row>
    <row r="2702" spans="2:2" x14ac:dyDescent="0.25">
      <c r="B2702" s="1"/>
    </row>
    <row r="2703" spans="2:2" x14ac:dyDescent="0.25">
      <c r="B2703" s="1"/>
    </row>
    <row r="2704" spans="2:2" x14ac:dyDescent="0.25">
      <c r="B2704" s="1"/>
    </row>
    <row r="2705" spans="2:2" x14ac:dyDescent="0.25">
      <c r="B2705" s="1"/>
    </row>
    <row r="2706" spans="2:2" x14ac:dyDescent="0.25">
      <c r="B2706" s="1"/>
    </row>
    <row r="2707" spans="2:2" x14ac:dyDescent="0.25">
      <c r="B2707" s="1"/>
    </row>
    <row r="2708" spans="2:2" x14ac:dyDescent="0.25">
      <c r="B2708" s="1"/>
    </row>
    <row r="2709" spans="2:2" x14ac:dyDescent="0.25">
      <c r="B2709" s="1"/>
    </row>
    <row r="2710" spans="2:2" x14ac:dyDescent="0.25">
      <c r="B2710" s="1"/>
    </row>
    <row r="2711" spans="2:2" x14ac:dyDescent="0.25">
      <c r="B2711" s="1"/>
    </row>
    <row r="2712" spans="2:2" x14ac:dyDescent="0.25">
      <c r="B2712" s="1"/>
    </row>
    <row r="2713" spans="2:2" x14ac:dyDescent="0.25">
      <c r="B2713" s="1"/>
    </row>
    <row r="2714" spans="2:2" x14ac:dyDescent="0.25">
      <c r="B2714" s="1"/>
    </row>
    <row r="2715" spans="2:2" x14ac:dyDescent="0.25">
      <c r="B2715" s="1"/>
    </row>
    <row r="2716" spans="2:2" x14ac:dyDescent="0.25">
      <c r="B2716" s="1"/>
    </row>
    <row r="2717" spans="2:2" x14ac:dyDescent="0.25">
      <c r="B2717" s="1"/>
    </row>
    <row r="2718" spans="2:2" x14ac:dyDescent="0.25">
      <c r="B2718" s="1"/>
    </row>
    <row r="2719" spans="2:2" x14ac:dyDescent="0.25">
      <c r="B2719" s="1"/>
    </row>
    <row r="2720" spans="2:2" x14ac:dyDescent="0.25">
      <c r="B2720" s="1"/>
    </row>
    <row r="2721" spans="2:2" x14ac:dyDescent="0.25">
      <c r="B2721" s="1"/>
    </row>
    <row r="2722" spans="2:2" x14ac:dyDescent="0.25">
      <c r="B2722" s="1"/>
    </row>
    <row r="2723" spans="2:2" x14ac:dyDescent="0.25">
      <c r="B2723" s="1"/>
    </row>
    <row r="2724" spans="2:2" x14ac:dyDescent="0.25">
      <c r="B2724" s="1"/>
    </row>
    <row r="2725" spans="2:2" x14ac:dyDescent="0.25">
      <c r="B2725" s="1"/>
    </row>
    <row r="2726" spans="2:2" x14ac:dyDescent="0.25">
      <c r="B2726" s="1"/>
    </row>
    <row r="2727" spans="2:2" x14ac:dyDescent="0.25">
      <c r="B2727" s="1"/>
    </row>
    <row r="2728" spans="2:2" x14ac:dyDescent="0.25">
      <c r="B2728" s="1"/>
    </row>
    <row r="2729" spans="2:2" x14ac:dyDescent="0.25">
      <c r="B2729" s="1"/>
    </row>
    <row r="2730" spans="2:2" x14ac:dyDescent="0.25">
      <c r="B2730" s="1"/>
    </row>
    <row r="2731" spans="2:2" x14ac:dyDescent="0.25">
      <c r="B2731" s="1"/>
    </row>
    <row r="2732" spans="2:2" x14ac:dyDescent="0.25">
      <c r="B2732" s="1"/>
    </row>
    <row r="2733" spans="2:2" x14ac:dyDescent="0.25">
      <c r="B2733" s="1"/>
    </row>
    <row r="2734" spans="2:2" x14ac:dyDescent="0.25">
      <c r="B2734" s="1"/>
    </row>
    <row r="2735" spans="2:2" x14ac:dyDescent="0.25">
      <c r="B2735" s="1"/>
    </row>
    <row r="2736" spans="2:2" x14ac:dyDescent="0.25">
      <c r="B2736" s="1"/>
    </row>
    <row r="2737" spans="2:2" x14ac:dyDescent="0.25">
      <c r="B2737" s="1"/>
    </row>
    <row r="2738" spans="2:2" x14ac:dyDescent="0.25">
      <c r="B2738" s="1"/>
    </row>
    <row r="2739" spans="2:2" x14ac:dyDescent="0.25">
      <c r="B2739" s="1"/>
    </row>
    <row r="2740" spans="2:2" x14ac:dyDescent="0.25">
      <c r="B2740" s="1"/>
    </row>
    <row r="2741" spans="2:2" x14ac:dyDescent="0.25">
      <c r="B2741" s="1"/>
    </row>
    <row r="2742" spans="2:2" x14ac:dyDescent="0.25">
      <c r="B2742" s="1"/>
    </row>
    <row r="2743" spans="2:2" x14ac:dyDescent="0.25">
      <c r="B2743" s="1"/>
    </row>
    <row r="2744" spans="2:2" x14ac:dyDescent="0.25">
      <c r="B2744" s="1"/>
    </row>
    <row r="2745" spans="2:2" x14ac:dyDescent="0.25">
      <c r="B2745" s="1"/>
    </row>
    <row r="2746" spans="2:2" x14ac:dyDescent="0.25">
      <c r="B2746" s="1"/>
    </row>
    <row r="2747" spans="2:2" x14ac:dyDescent="0.25">
      <c r="B2747" s="1"/>
    </row>
    <row r="2748" spans="2:2" x14ac:dyDescent="0.25">
      <c r="B2748" s="1"/>
    </row>
    <row r="2749" spans="2:2" x14ac:dyDescent="0.25">
      <c r="B2749" s="1"/>
    </row>
    <row r="2750" spans="2:2" x14ac:dyDescent="0.25">
      <c r="B2750" s="1"/>
    </row>
    <row r="2751" spans="2:2" x14ac:dyDescent="0.25">
      <c r="B2751" s="1"/>
    </row>
    <row r="2752" spans="2:2" x14ac:dyDescent="0.25">
      <c r="B2752" s="1"/>
    </row>
    <row r="2753" spans="2:2" x14ac:dyDescent="0.25">
      <c r="B2753" s="1"/>
    </row>
    <row r="2754" spans="2:2" x14ac:dyDescent="0.25">
      <c r="B2754" s="1"/>
    </row>
    <row r="2755" spans="2:2" x14ac:dyDescent="0.25">
      <c r="B2755" s="1"/>
    </row>
    <row r="2756" spans="2:2" x14ac:dyDescent="0.25">
      <c r="B2756" s="1"/>
    </row>
    <row r="2757" spans="2:2" x14ac:dyDescent="0.25">
      <c r="B2757" s="1"/>
    </row>
    <row r="2758" spans="2:2" x14ac:dyDescent="0.25">
      <c r="B2758" s="1"/>
    </row>
    <row r="2759" spans="2:2" x14ac:dyDescent="0.25">
      <c r="B2759" s="1"/>
    </row>
    <row r="2760" spans="2:2" x14ac:dyDescent="0.25">
      <c r="B2760" s="1"/>
    </row>
    <row r="2761" spans="2:2" x14ac:dyDescent="0.25">
      <c r="B2761" s="1"/>
    </row>
    <row r="2762" spans="2:2" x14ac:dyDescent="0.25">
      <c r="B2762" s="1"/>
    </row>
    <row r="2763" spans="2:2" x14ac:dyDescent="0.25">
      <c r="B2763" s="1"/>
    </row>
    <row r="2764" spans="2:2" x14ac:dyDescent="0.25">
      <c r="B2764" s="1"/>
    </row>
    <row r="2765" spans="2:2" x14ac:dyDescent="0.25">
      <c r="B2765" s="1"/>
    </row>
    <row r="2766" spans="2:2" x14ac:dyDescent="0.25">
      <c r="B2766" s="1"/>
    </row>
    <row r="2767" spans="2:2" x14ac:dyDescent="0.25">
      <c r="B2767" s="1"/>
    </row>
    <row r="2768" spans="2:2" x14ac:dyDescent="0.25">
      <c r="B2768" s="1"/>
    </row>
    <row r="2769" spans="2:2" x14ac:dyDescent="0.25">
      <c r="B2769" s="1"/>
    </row>
    <row r="2770" spans="2:2" x14ac:dyDescent="0.25">
      <c r="B2770" s="1"/>
    </row>
    <row r="2771" spans="2:2" x14ac:dyDescent="0.25">
      <c r="B2771" s="1"/>
    </row>
    <row r="2772" spans="2:2" x14ac:dyDescent="0.25">
      <c r="B2772" s="1"/>
    </row>
    <row r="2773" spans="2:2" x14ac:dyDescent="0.25">
      <c r="B2773" s="1"/>
    </row>
    <row r="2774" spans="2:2" x14ac:dyDescent="0.25">
      <c r="B2774" s="1"/>
    </row>
    <row r="2775" spans="2:2" x14ac:dyDescent="0.25">
      <c r="B2775" s="1"/>
    </row>
    <row r="2776" spans="2:2" x14ac:dyDescent="0.25">
      <c r="B2776" s="1"/>
    </row>
    <row r="2777" spans="2:2" x14ac:dyDescent="0.25">
      <c r="B2777" s="1"/>
    </row>
    <row r="2778" spans="2:2" x14ac:dyDescent="0.25">
      <c r="B2778" s="1"/>
    </row>
    <row r="2779" spans="2:2" x14ac:dyDescent="0.25">
      <c r="B2779" s="1"/>
    </row>
    <row r="2780" spans="2:2" x14ac:dyDescent="0.25">
      <c r="B2780" s="1"/>
    </row>
    <row r="2781" spans="2:2" x14ac:dyDescent="0.25">
      <c r="B2781" s="1"/>
    </row>
    <row r="2782" spans="2:2" x14ac:dyDescent="0.25">
      <c r="B2782" s="1"/>
    </row>
    <row r="2783" spans="2:2" x14ac:dyDescent="0.25">
      <c r="B2783" s="1"/>
    </row>
    <row r="2784" spans="2:2" x14ac:dyDescent="0.25">
      <c r="B2784" s="1"/>
    </row>
    <row r="2785" spans="2:2" x14ac:dyDescent="0.25">
      <c r="B2785" s="1"/>
    </row>
    <row r="2786" spans="2:2" x14ac:dyDescent="0.25">
      <c r="B2786" s="1"/>
    </row>
    <row r="2787" spans="2:2" x14ac:dyDescent="0.25">
      <c r="B2787" s="1"/>
    </row>
    <row r="2788" spans="2:2" x14ac:dyDescent="0.25">
      <c r="B2788" s="1"/>
    </row>
    <row r="2789" spans="2:2" x14ac:dyDescent="0.25">
      <c r="B2789" s="1"/>
    </row>
    <row r="2790" spans="2:2" x14ac:dyDescent="0.25">
      <c r="B2790" s="1"/>
    </row>
    <row r="2791" spans="2:2" x14ac:dyDescent="0.25">
      <c r="B2791" s="1"/>
    </row>
    <row r="2792" spans="2:2" x14ac:dyDescent="0.25">
      <c r="B2792" s="1"/>
    </row>
    <row r="2793" spans="2:2" x14ac:dyDescent="0.25">
      <c r="B2793" s="1"/>
    </row>
    <row r="2794" spans="2:2" x14ac:dyDescent="0.25">
      <c r="B2794" s="1"/>
    </row>
    <row r="2795" spans="2:2" x14ac:dyDescent="0.25">
      <c r="B2795" s="1"/>
    </row>
    <row r="2796" spans="2:2" x14ac:dyDescent="0.25">
      <c r="B2796" s="1"/>
    </row>
    <row r="2797" spans="2:2" x14ac:dyDescent="0.25">
      <c r="B2797" s="1"/>
    </row>
    <row r="2798" spans="2:2" x14ac:dyDescent="0.25">
      <c r="B2798" s="1"/>
    </row>
    <row r="2799" spans="2:2" x14ac:dyDescent="0.25">
      <c r="B2799" s="1"/>
    </row>
    <row r="2800" spans="2:2" x14ac:dyDescent="0.25">
      <c r="B2800" s="1"/>
    </row>
    <row r="2801" spans="2:2" x14ac:dyDescent="0.25">
      <c r="B2801" s="1"/>
    </row>
    <row r="2802" spans="2:2" x14ac:dyDescent="0.25">
      <c r="B2802" s="1"/>
    </row>
    <row r="2803" spans="2:2" x14ac:dyDescent="0.25">
      <c r="B2803" s="1"/>
    </row>
    <row r="2804" spans="2:2" x14ac:dyDescent="0.25">
      <c r="B2804" s="1"/>
    </row>
    <row r="2805" spans="2:2" x14ac:dyDescent="0.25">
      <c r="B2805" s="1"/>
    </row>
    <row r="2806" spans="2:2" x14ac:dyDescent="0.25">
      <c r="B2806" s="1"/>
    </row>
    <row r="2807" spans="2:2" x14ac:dyDescent="0.25">
      <c r="B2807" s="1"/>
    </row>
    <row r="2808" spans="2:2" x14ac:dyDescent="0.25">
      <c r="B2808" s="1"/>
    </row>
    <row r="2809" spans="2:2" x14ac:dyDescent="0.25">
      <c r="B2809" s="1"/>
    </row>
    <row r="2810" spans="2:2" x14ac:dyDescent="0.25">
      <c r="B2810" s="1"/>
    </row>
    <row r="2811" spans="2:2" x14ac:dyDescent="0.25">
      <c r="B2811" s="1"/>
    </row>
    <row r="2812" spans="2:2" x14ac:dyDescent="0.25">
      <c r="B2812" s="1"/>
    </row>
    <row r="2813" spans="2:2" x14ac:dyDescent="0.25">
      <c r="B2813" s="1"/>
    </row>
    <row r="2814" spans="2:2" x14ac:dyDescent="0.25">
      <c r="B2814" s="1"/>
    </row>
    <row r="2815" spans="2:2" x14ac:dyDescent="0.25">
      <c r="B2815" s="1"/>
    </row>
    <row r="2816" spans="2:2" x14ac:dyDescent="0.25">
      <c r="B2816" s="1"/>
    </row>
    <row r="2817" spans="2:2" x14ac:dyDescent="0.25">
      <c r="B2817" s="1"/>
    </row>
    <row r="2818" spans="2:2" x14ac:dyDescent="0.25">
      <c r="B2818" s="1"/>
    </row>
    <row r="2819" spans="2:2" x14ac:dyDescent="0.25">
      <c r="B2819" s="1"/>
    </row>
    <row r="2820" spans="2:2" x14ac:dyDescent="0.25">
      <c r="B2820" s="1"/>
    </row>
    <row r="2821" spans="2:2" x14ac:dyDescent="0.25">
      <c r="B2821" s="1"/>
    </row>
    <row r="2822" spans="2:2" x14ac:dyDescent="0.25">
      <c r="B2822" s="1"/>
    </row>
    <row r="2823" spans="2:2" x14ac:dyDescent="0.25">
      <c r="B2823" s="1"/>
    </row>
    <row r="2824" spans="2:2" x14ac:dyDescent="0.25">
      <c r="B2824" s="1"/>
    </row>
    <row r="2825" spans="2:2" x14ac:dyDescent="0.25">
      <c r="B2825" s="1"/>
    </row>
    <row r="2826" spans="2:2" x14ac:dyDescent="0.25">
      <c r="B2826" s="1"/>
    </row>
    <row r="2827" spans="2:2" x14ac:dyDescent="0.25">
      <c r="B2827" s="1"/>
    </row>
    <row r="2828" spans="2:2" x14ac:dyDescent="0.25">
      <c r="B2828" s="1"/>
    </row>
    <row r="2829" spans="2:2" x14ac:dyDescent="0.25">
      <c r="B2829" s="1"/>
    </row>
    <row r="2830" spans="2:2" x14ac:dyDescent="0.25">
      <c r="B2830" s="1"/>
    </row>
    <row r="2831" spans="2:2" x14ac:dyDescent="0.25">
      <c r="B2831" s="1"/>
    </row>
    <row r="2832" spans="2:2" x14ac:dyDescent="0.25">
      <c r="B2832" s="1"/>
    </row>
    <row r="2833" spans="2:2" x14ac:dyDescent="0.25">
      <c r="B2833" s="1"/>
    </row>
    <row r="2834" spans="2:2" x14ac:dyDescent="0.25">
      <c r="B2834" s="1"/>
    </row>
    <row r="2835" spans="2:2" x14ac:dyDescent="0.25">
      <c r="B2835" s="1"/>
    </row>
    <row r="2836" spans="2:2" x14ac:dyDescent="0.25">
      <c r="B2836" s="1"/>
    </row>
    <row r="2837" spans="2:2" x14ac:dyDescent="0.25">
      <c r="B2837" s="1"/>
    </row>
    <row r="2838" spans="2:2" x14ac:dyDescent="0.25">
      <c r="B2838" s="1"/>
    </row>
    <row r="2839" spans="2:2" x14ac:dyDescent="0.25">
      <c r="B2839" s="1"/>
    </row>
    <row r="2840" spans="2:2" x14ac:dyDescent="0.25">
      <c r="B2840" s="1"/>
    </row>
    <row r="2841" spans="2:2" x14ac:dyDescent="0.25">
      <c r="B2841" s="1"/>
    </row>
    <row r="2842" spans="2:2" x14ac:dyDescent="0.25">
      <c r="B2842" s="1"/>
    </row>
    <row r="2843" spans="2:2" x14ac:dyDescent="0.25">
      <c r="B2843" s="1"/>
    </row>
    <row r="2844" spans="2:2" x14ac:dyDescent="0.25">
      <c r="B2844" s="1"/>
    </row>
    <row r="2845" spans="2:2" x14ac:dyDescent="0.25">
      <c r="B2845" s="1"/>
    </row>
    <row r="2846" spans="2:2" x14ac:dyDescent="0.25">
      <c r="B2846" s="1"/>
    </row>
    <row r="2847" spans="2:2" x14ac:dyDescent="0.25">
      <c r="B2847" s="1"/>
    </row>
    <row r="2848" spans="2:2" x14ac:dyDescent="0.25">
      <c r="B2848" s="1"/>
    </row>
    <row r="2849" spans="2:2" x14ac:dyDescent="0.25">
      <c r="B2849" s="1"/>
    </row>
    <row r="2850" spans="2:2" x14ac:dyDescent="0.25">
      <c r="B2850" s="1"/>
    </row>
    <row r="2851" spans="2:2" x14ac:dyDescent="0.25">
      <c r="B2851" s="1"/>
    </row>
    <row r="2852" spans="2:2" x14ac:dyDescent="0.25">
      <c r="B2852" s="1"/>
    </row>
    <row r="2853" spans="2:2" x14ac:dyDescent="0.25">
      <c r="B2853" s="1"/>
    </row>
    <row r="2854" spans="2:2" x14ac:dyDescent="0.25">
      <c r="B2854" s="1"/>
    </row>
    <row r="2855" spans="2:2" x14ac:dyDescent="0.25">
      <c r="B2855" s="1"/>
    </row>
    <row r="2856" spans="2:2" x14ac:dyDescent="0.25">
      <c r="B2856" s="1"/>
    </row>
    <row r="2857" spans="2:2" x14ac:dyDescent="0.25">
      <c r="B2857" s="1"/>
    </row>
    <row r="2858" spans="2:2" x14ac:dyDescent="0.25">
      <c r="B2858" s="1"/>
    </row>
    <row r="2859" spans="2:2" x14ac:dyDescent="0.25">
      <c r="B2859" s="1"/>
    </row>
    <row r="2860" spans="2:2" x14ac:dyDescent="0.25">
      <c r="B2860" s="1"/>
    </row>
    <row r="2861" spans="2:2" x14ac:dyDescent="0.25">
      <c r="B2861" s="1"/>
    </row>
    <row r="2862" spans="2:2" x14ac:dyDescent="0.25">
      <c r="B2862" s="1"/>
    </row>
    <row r="2863" spans="2:2" x14ac:dyDescent="0.25">
      <c r="B2863" s="1"/>
    </row>
    <row r="2864" spans="2:2" x14ac:dyDescent="0.25">
      <c r="B2864" s="1"/>
    </row>
    <row r="2865" spans="2:2" x14ac:dyDescent="0.25">
      <c r="B2865" s="1"/>
    </row>
    <row r="2866" spans="2:2" x14ac:dyDescent="0.25">
      <c r="B2866" s="1"/>
    </row>
    <row r="2867" spans="2:2" x14ac:dyDescent="0.25">
      <c r="B2867" s="1"/>
    </row>
    <row r="2868" spans="2:2" x14ac:dyDescent="0.25">
      <c r="B2868" s="1"/>
    </row>
    <row r="2869" spans="2:2" x14ac:dyDescent="0.25">
      <c r="B2869" s="1"/>
    </row>
    <row r="2870" spans="2:2" x14ac:dyDescent="0.25">
      <c r="B2870" s="1"/>
    </row>
    <row r="2871" spans="2:2" x14ac:dyDescent="0.25">
      <c r="B2871" s="1"/>
    </row>
    <row r="2872" spans="2:2" x14ac:dyDescent="0.25">
      <c r="B2872" s="1"/>
    </row>
    <row r="2873" spans="2:2" x14ac:dyDescent="0.25">
      <c r="B2873" s="1"/>
    </row>
    <row r="2874" spans="2:2" x14ac:dyDescent="0.25">
      <c r="B2874" s="1"/>
    </row>
    <row r="2875" spans="2:2" x14ac:dyDescent="0.25">
      <c r="B2875" s="1"/>
    </row>
    <row r="2876" spans="2:2" x14ac:dyDescent="0.25">
      <c r="B2876" s="1"/>
    </row>
    <row r="2877" spans="2:2" x14ac:dyDescent="0.25">
      <c r="B2877" s="1"/>
    </row>
    <row r="2878" spans="2:2" x14ac:dyDescent="0.25">
      <c r="B2878" s="1"/>
    </row>
    <row r="2879" spans="2:2" x14ac:dyDescent="0.25">
      <c r="B2879" s="1"/>
    </row>
    <row r="2880" spans="2:2" x14ac:dyDescent="0.25">
      <c r="B2880" s="1"/>
    </row>
    <row r="2881" spans="2:2" x14ac:dyDescent="0.25">
      <c r="B2881" s="1"/>
    </row>
    <row r="2882" spans="2:2" x14ac:dyDescent="0.25">
      <c r="B2882" s="1"/>
    </row>
    <row r="2883" spans="2:2" x14ac:dyDescent="0.25">
      <c r="B2883" s="1"/>
    </row>
    <row r="2884" spans="2:2" x14ac:dyDescent="0.25">
      <c r="B2884" s="1"/>
    </row>
    <row r="2885" spans="2:2" x14ac:dyDescent="0.25">
      <c r="B2885" s="1"/>
    </row>
    <row r="2886" spans="2:2" x14ac:dyDescent="0.25">
      <c r="B2886" s="1"/>
    </row>
    <row r="2887" spans="2:2" x14ac:dyDescent="0.25">
      <c r="B2887" s="1"/>
    </row>
    <row r="2888" spans="2:2" x14ac:dyDescent="0.25">
      <c r="B2888" s="1"/>
    </row>
    <row r="2889" spans="2:2" x14ac:dyDescent="0.25">
      <c r="B2889" s="1"/>
    </row>
    <row r="2890" spans="2:2" x14ac:dyDescent="0.25">
      <c r="B2890" s="1"/>
    </row>
    <row r="2891" spans="2:2" x14ac:dyDescent="0.25">
      <c r="B2891" s="1"/>
    </row>
    <row r="2892" spans="2:2" x14ac:dyDescent="0.25">
      <c r="B2892" s="1"/>
    </row>
    <row r="2893" spans="2:2" x14ac:dyDescent="0.25">
      <c r="B2893" s="1"/>
    </row>
    <row r="2894" spans="2:2" x14ac:dyDescent="0.25">
      <c r="B2894" s="1"/>
    </row>
    <row r="2895" spans="2:2" x14ac:dyDescent="0.25">
      <c r="B2895" s="1"/>
    </row>
    <row r="2896" spans="2:2" x14ac:dyDescent="0.25">
      <c r="B2896" s="1"/>
    </row>
    <row r="2897" spans="2:2" x14ac:dyDescent="0.25">
      <c r="B2897" s="1"/>
    </row>
    <row r="2898" spans="2:2" x14ac:dyDescent="0.25">
      <c r="B2898" s="1"/>
    </row>
    <row r="2899" spans="2:2" x14ac:dyDescent="0.25">
      <c r="B2899" s="1"/>
    </row>
    <row r="2900" spans="2:2" x14ac:dyDescent="0.25">
      <c r="B2900" s="1"/>
    </row>
    <row r="2901" spans="2:2" x14ac:dyDescent="0.25">
      <c r="B2901" s="1"/>
    </row>
    <row r="2902" spans="2:2" x14ac:dyDescent="0.25">
      <c r="B2902" s="1"/>
    </row>
    <row r="2903" spans="2:2" x14ac:dyDescent="0.25">
      <c r="B2903" s="1"/>
    </row>
    <row r="2904" spans="2:2" x14ac:dyDescent="0.25">
      <c r="B2904" s="1"/>
    </row>
    <row r="2905" spans="2:2" x14ac:dyDescent="0.25">
      <c r="B2905" s="1"/>
    </row>
    <row r="2906" spans="2:2" x14ac:dyDescent="0.25">
      <c r="B2906" s="1"/>
    </row>
    <row r="2907" spans="2:2" x14ac:dyDescent="0.25">
      <c r="B2907" s="1"/>
    </row>
    <row r="2908" spans="2:2" x14ac:dyDescent="0.25">
      <c r="B2908" s="1"/>
    </row>
    <row r="2909" spans="2:2" x14ac:dyDescent="0.25">
      <c r="B2909" s="1"/>
    </row>
    <row r="2910" spans="2:2" x14ac:dyDescent="0.25">
      <c r="B2910" s="1"/>
    </row>
    <row r="2911" spans="2:2" x14ac:dyDescent="0.25">
      <c r="B2911" s="1"/>
    </row>
    <row r="2912" spans="2:2" x14ac:dyDescent="0.25">
      <c r="B2912" s="1"/>
    </row>
    <row r="2913" spans="2:2" x14ac:dyDescent="0.25">
      <c r="B2913" s="1"/>
    </row>
    <row r="2914" spans="2:2" x14ac:dyDescent="0.25">
      <c r="B2914" s="1"/>
    </row>
    <row r="2915" spans="2:2" x14ac:dyDescent="0.25">
      <c r="B2915" s="1"/>
    </row>
    <row r="2916" spans="2:2" x14ac:dyDescent="0.25">
      <c r="B2916" s="1"/>
    </row>
    <row r="2917" spans="2:2" x14ac:dyDescent="0.25">
      <c r="B2917" s="1"/>
    </row>
    <row r="2918" spans="2:2" x14ac:dyDescent="0.25">
      <c r="B2918" s="1"/>
    </row>
    <row r="2919" spans="2:2" x14ac:dyDescent="0.25">
      <c r="B2919" s="1"/>
    </row>
    <row r="2920" spans="2:2" x14ac:dyDescent="0.25">
      <c r="B2920" s="1"/>
    </row>
    <row r="2921" spans="2:2" x14ac:dyDescent="0.25">
      <c r="B2921" s="1"/>
    </row>
    <row r="2922" spans="2:2" x14ac:dyDescent="0.25">
      <c r="B2922" s="1"/>
    </row>
    <row r="2923" spans="2:2" x14ac:dyDescent="0.25">
      <c r="B2923" s="1"/>
    </row>
    <row r="2924" spans="2:2" x14ac:dyDescent="0.25">
      <c r="B2924" s="1"/>
    </row>
    <row r="2925" spans="2:2" x14ac:dyDescent="0.25">
      <c r="B2925" s="1"/>
    </row>
    <row r="2926" spans="2:2" x14ac:dyDescent="0.25">
      <c r="B2926" s="1"/>
    </row>
    <row r="2927" spans="2:2" x14ac:dyDescent="0.25">
      <c r="B2927" s="1"/>
    </row>
    <row r="2928" spans="2:2" x14ac:dyDescent="0.25">
      <c r="B2928" s="1"/>
    </row>
    <row r="2929" spans="2:2" x14ac:dyDescent="0.25">
      <c r="B2929" s="1"/>
    </row>
    <row r="2930" spans="2:2" x14ac:dyDescent="0.25">
      <c r="B2930" s="1"/>
    </row>
    <row r="2931" spans="2:2" x14ac:dyDescent="0.25">
      <c r="B2931" s="1"/>
    </row>
    <row r="2932" spans="2:2" x14ac:dyDescent="0.25">
      <c r="B2932" s="1"/>
    </row>
    <row r="2933" spans="2:2" x14ac:dyDescent="0.25">
      <c r="B2933" s="1"/>
    </row>
    <row r="2934" spans="2:2" x14ac:dyDescent="0.25">
      <c r="B2934" s="1"/>
    </row>
    <row r="2935" spans="2:2" x14ac:dyDescent="0.25">
      <c r="B2935" s="1"/>
    </row>
    <row r="2936" spans="2:2" x14ac:dyDescent="0.25">
      <c r="B2936" s="1"/>
    </row>
    <row r="2937" spans="2:2" x14ac:dyDescent="0.25">
      <c r="B2937" s="1"/>
    </row>
    <row r="2938" spans="2:2" x14ac:dyDescent="0.25">
      <c r="B2938" s="1"/>
    </row>
    <row r="2939" spans="2:2" x14ac:dyDescent="0.25">
      <c r="B2939" s="1"/>
    </row>
    <row r="2940" spans="2:2" x14ac:dyDescent="0.25">
      <c r="B2940" s="1"/>
    </row>
    <row r="2941" spans="2:2" x14ac:dyDescent="0.25">
      <c r="B2941" s="1"/>
    </row>
    <row r="2942" spans="2:2" x14ac:dyDescent="0.25">
      <c r="B2942" s="1"/>
    </row>
    <row r="2943" spans="2:2" x14ac:dyDescent="0.25">
      <c r="B2943" s="1"/>
    </row>
    <row r="2944" spans="2:2" x14ac:dyDescent="0.25">
      <c r="B2944" s="1"/>
    </row>
    <row r="2945" spans="2:2" x14ac:dyDescent="0.25">
      <c r="B2945" s="1"/>
    </row>
    <row r="2946" spans="2:2" x14ac:dyDescent="0.25">
      <c r="B2946" s="1"/>
    </row>
    <row r="2947" spans="2:2" x14ac:dyDescent="0.25">
      <c r="B2947" s="1"/>
    </row>
    <row r="2948" spans="2:2" x14ac:dyDescent="0.25">
      <c r="B2948" s="1"/>
    </row>
    <row r="2949" spans="2:2" x14ac:dyDescent="0.25">
      <c r="B2949" s="1"/>
    </row>
    <row r="2950" spans="2:2" x14ac:dyDescent="0.25">
      <c r="B2950" s="1"/>
    </row>
    <row r="2951" spans="2:2" x14ac:dyDescent="0.25">
      <c r="B2951" s="1"/>
    </row>
    <row r="2952" spans="2:2" x14ac:dyDescent="0.25">
      <c r="B2952" s="1"/>
    </row>
    <row r="2953" spans="2:2" x14ac:dyDescent="0.25">
      <c r="B2953" s="1"/>
    </row>
    <row r="2954" spans="2:2" x14ac:dyDescent="0.25">
      <c r="B2954" s="1"/>
    </row>
    <row r="2955" spans="2:2" x14ac:dyDescent="0.25">
      <c r="B2955" s="1"/>
    </row>
    <row r="2956" spans="2:2" x14ac:dyDescent="0.25">
      <c r="B2956" s="1"/>
    </row>
    <row r="2957" spans="2:2" x14ac:dyDescent="0.25">
      <c r="B2957" s="1"/>
    </row>
    <row r="2958" spans="2:2" x14ac:dyDescent="0.25">
      <c r="B2958" s="1"/>
    </row>
    <row r="2959" spans="2:2" x14ac:dyDescent="0.25">
      <c r="B2959" s="1"/>
    </row>
    <row r="2960" spans="2:2" x14ac:dyDescent="0.25">
      <c r="B2960" s="1"/>
    </row>
    <row r="2961" spans="2:2" x14ac:dyDescent="0.25">
      <c r="B2961" s="1"/>
    </row>
    <row r="2962" spans="2:2" x14ac:dyDescent="0.25">
      <c r="B2962" s="1"/>
    </row>
    <row r="2963" spans="2:2" x14ac:dyDescent="0.25">
      <c r="B2963" s="1"/>
    </row>
    <row r="2964" spans="2:2" x14ac:dyDescent="0.25">
      <c r="B2964" s="1"/>
    </row>
    <row r="2965" spans="2:2" x14ac:dyDescent="0.25">
      <c r="B2965" s="1"/>
    </row>
    <row r="2966" spans="2:2" x14ac:dyDescent="0.25">
      <c r="B2966" s="1"/>
    </row>
    <row r="2967" spans="2:2" x14ac:dyDescent="0.25">
      <c r="B2967" s="1"/>
    </row>
    <row r="2968" spans="2:2" x14ac:dyDescent="0.25">
      <c r="B2968" s="1"/>
    </row>
    <row r="2969" spans="2:2" x14ac:dyDescent="0.25">
      <c r="B2969" s="1"/>
    </row>
    <row r="2970" spans="2:2" x14ac:dyDescent="0.25">
      <c r="B2970" s="1"/>
    </row>
    <row r="2971" spans="2:2" x14ac:dyDescent="0.25">
      <c r="B2971" s="1"/>
    </row>
    <row r="2972" spans="2:2" x14ac:dyDescent="0.25">
      <c r="B2972" s="1"/>
    </row>
    <row r="2973" spans="2:2" x14ac:dyDescent="0.25">
      <c r="B2973" s="1"/>
    </row>
    <row r="2974" spans="2:2" x14ac:dyDescent="0.25">
      <c r="B2974" s="1"/>
    </row>
    <row r="2975" spans="2:2" x14ac:dyDescent="0.25">
      <c r="B2975" s="1"/>
    </row>
    <row r="2976" spans="2:2" x14ac:dyDescent="0.25">
      <c r="B2976" s="1"/>
    </row>
    <row r="2977" spans="2:2" x14ac:dyDescent="0.25">
      <c r="B2977" s="1"/>
    </row>
    <row r="2978" spans="2:2" x14ac:dyDescent="0.25">
      <c r="B2978" s="1"/>
    </row>
    <row r="2979" spans="2:2" x14ac:dyDescent="0.25">
      <c r="B2979" s="1"/>
    </row>
    <row r="2980" spans="2:2" x14ac:dyDescent="0.25">
      <c r="B2980" s="1"/>
    </row>
    <row r="2981" spans="2:2" x14ac:dyDescent="0.25">
      <c r="B2981" s="1"/>
    </row>
    <row r="2982" spans="2:2" x14ac:dyDescent="0.25">
      <c r="B2982" s="1"/>
    </row>
    <row r="2983" spans="2:2" x14ac:dyDescent="0.25">
      <c r="B2983" s="1"/>
    </row>
    <row r="2984" spans="2:2" x14ac:dyDescent="0.25">
      <c r="B2984" s="1"/>
    </row>
    <row r="2985" spans="2:2" x14ac:dyDescent="0.25">
      <c r="B2985" s="1"/>
    </row>
    <row r="2986" spans="2:2" x14ac:dyDescent="0.25">
      <c r="B2986" s="1"/>
    </row>
    <row r="2987" spans="2:2" x14ac:dyDescent="0.25">
      <c r="B2987" s="1"/>
    </row>
    <row r="2988" spans="2:2" x14ac:dyDescent="0.25">
      <c r="B2988" s="1"/>
    </row>
    <row r="2989" spans="2:2" x14ac:dyDescent="0.25">
      <c r="B2989" s="1"/>
    </row>
    <row r="2990" spans="2:2" x14ac:dyDescent="0.25">
      <c r="B2990" s="1"/>
    </row>
    <row r="2991" spans="2:2" x14ac:dyDescent="0.25">
      <c r="B2991" s="1"/>
    </row>
    <row r="2992" spans="2:2" x14ac:dyDescent="0.25">
      <c r="B2992" s="1"/>
    </row>
    <row r="2993" spans="2:2" x14ac:dyDescent="0.25">
      <c r="B2993" s="1"/>
    </row>
    <row r="2994" spans="2:2" x14ac:dyDescent="0.25">
      <c r="B2994" s="1"/>
    </row>
    <row r="2995" spans="2:2" x14ac:dyDescent="0.25">
      <c r="B2995" s="1"/>
    </row>
    <row r="2996" spans="2:2" x14ac:dyDescent="0.25">
      <c r="B2996" s="1"/>
    </row>
    <row r="2997" spans="2:2" x14ac:dyDescent="0.25">
      <c r="B2997" s="1"/>
    </row>
    <row r="2998" spans="2:2" x14ac:dyDescent="0.25">
      <c r="B2998" s="1"/>
    </row>
    <row r="2999" spans="2:2" x14ac:dyDescent="0.25">
      <c r="B2999" s="1"/>
    </row>
    <row r="3000" spans="2:2" x14ac:dyDescent="0.25">
      <c r="B3000" s="1"/>
    </row>
    <row r="3001" spans="2:2" x14ac:dyDescent="0.25">
      <c r="B3001" s="1"/>
    </row>
    <row r="3002" spans="2:2" x14ac:dyDescent="0.25">
      <c r="B3002" s="1"/>
    </row>
    <row r="3003" spans="2:2" x14ac:dyDescent="0.25">
      <c r="B3003" s="1"/>
    </row>
    <row r="3004" spans="2:2" x14ac:dyDescent="0.25">
      <c r="B3004" s="1"/>
    </row>
    <row r="3005" spans="2:2" x14ac:dyDescent="0.25">
      <c r="B3005" s="1"/>
    </row>
    <row r="3006" spans="2:2" x14ac:dyDescent="0.25">
      <c r="B3006" s="1"/>
    </row>
    <row r="3007" spans="2:2" x14ac:dyDescent="0.25">
      <c r="B3007" s="1"/>
    </row>
    <row r="3008" spans="2:2" x14ac:dyDescent="0.25">
      <c r="B3008" s="1"/>
    </row>
    <row r="3009" spans="2:2" x14ac:dyDescent="0.25">
      <c r="B3009" s="1"/>
    </row>
    <row r="3010" spans="2:2" x14ac:dyDescent="0.25">
      <c r="B3010" s="1"/>
    </row>
    <row r="3011" spans="2:2" x14ac:dyDescent="0.25">
      <c r="B3011" s="1"/>
    </row>
    <row r="3012" spans="2:2" x14ac:dyDescent="0.25">
      <c r="B3012" s="1"/>
    </row>
    <row r="3013" spans="2:2" x14ac:dyDescent="0.25">
      <c r="B3013" s="1"/>
    </row>
    <row r="3014" spans="2:2" x14ac:dyDescent="0.25">
      <c r="B3014" s="1"/>
    </row>
    <row r="3015" spans="2:2" x14ac:dyDescent="0.25">
      <c r="B3015" s="1"/>
    </row>
    <row r="3016" spans="2:2" x14ac:dyDescent="0.25">
      <c r="B3016" s="1"/>
    </row>
    <row r="3017" spans="2:2" x14ac:dyDescent="0.25">
      <c r="B3017" s="1"/>
    </row>
    <row r="3018" spans="2:2" x14ac:dyDescent="0.25">
      <c r="B3018" s="1"/>
    </row>
    <row r="3019" spans="2:2" x14ac:dyDescent="0.25">
      <c r="B3019" s="1"/>
    </row>
    <row r="3020" spans="2:2" x14ac:dyDescent="0.25">
      <c r="B3020" s="1"/>
    </row>
    <row r="3021" spans="2:2" x14ac:dyDescent="0.25">
      <c r="B3021" s="1"/>
    </row>
    <row r="3022" spans="2:2" x14ac:dyDescent="0.25">
      <c r="B3022" s="1"/>
    </row>
    <row r="3023" spans="2:2" x14ac:dyDescent="0.25">
      <c r="B3023" s="1"/>
    </row>
    <row r="3024" spans="2:2" x14ac:dyDescent="0.25">
      <c r="B3024" s="1"/>
    </row>
    <row r="3025" spans="2:2" x14ac:dyDescent="0.25">
      <c r="B3025" s="1"/>
    </row>
    <row r="3026" spans="2:2" x14ac:dyDescent="0.25">
      <c r="B3026" s="1"/>
    </row>
    <row r="3027" spans="2:2" x14ac:dyDescent="0.25">
      <c r="B3027" s="1"/>
    </row>
    <row r="3028" spans="2:2" x14ac:dyDescent="0.25">
      <c r="B3028" s="1"/>
    </row>
    <row r="3029" spans="2:2" x14ac:dyDescent="0.25">
      <c r="B3029" s="1"/>
    </row>
    <row r="3030" spans="2:2" x14ac:dyDescent="0.25">
      <c r="B3030" s="1"/>
    </row>
    <row r="3031" spans="2:2" x14ac:dyDescent="0.25">
      <c r="B3031" s="1"/>
    </row>
    <row r="3032" spans="2:2" x14ac:dyDescent="0.25">
      <c r="B3032" s="1"/>
    </row>
    <row r="3033" spans="2:2" x14ac:dyDescent="0.25">
      <c r="B3033" s="1"/>
    </row>
    <row r="3034" spans="2:2" x14ac:dyDescent="0.25">
      <c r="B3034" s="1"/>
    </row>
    <row r="3035" spans="2:2" x14ac:dyDescent="0.25">
      <c r="B3035" s="1"/>
    </row>
    <row r="3036" spans="2:2" x14ac:dyDescent="0.25">
      <c r="B3036" s="1"/>
    </row>
    <row r="3037" spans="2:2" x14ac:dyDescent="0.25">
      <c r="B3037" s="1"/>
    </row>
    <row r="3038" spans="2:2" x14ac:dyDescent="0.25">
      <c r="B3038" s="1"/>
    </row>
    <row r="3039" spans="2:2" x14ac:dyDescent="0.25">
      <c r="B3039" s="1"/>
    </row>
    <row r="3040" spans="2:2" x14ac:dyDescent="0.25">
      <c r="B3040" s="1"/>
    </row>
    <row r="3041" spans="2:2" x14ac:dyDescent="0.25">
      <c r="B3041" s="1"/>
    </row>
    <row r="3042" spans="2:2" x14ac:dyDescent="0.25">
      <c r="B3042" s="1"/>
    </row>
    <row r="3043" spans="2:2" x14ac:dyDescent="0.25">
      <c r="B3043" s="1"/>
    </row>
    <row r="3044" spans="2:2" x14ac:dyDescent="0.25">
      <c r="B3044" s="1"/>
    </row>
    <row r="3045" spans="2:2" x14ac:dyDescent="0.25">
      <c r="B3045" s="1"/>
    </row>
    <row r="3046" spans="2:2" x14ac:dyDescent="0.25">
      <c r="B3046" s="1"/>
    </row>
    <row r="3047" spans="2:2" x14ac:dyDescent="0.25">
      <c r="B3047" s="1"/>
    </row>
    <row r="3048" spans="2:2" x14ac:dyDescent="0.25">
      <c r="B3048" s="1"/>
    </row>
    <row r="3049" spans="2:2" x14ac:dyDescent="0.25">
      <c r="B3049" s="1"/>
    </row>
    <row r="3050" spans="2:2" x14ac:dyDescent="0.25">
      <c r="B3050" s="1"/>
    </row>
    <row r="3051" spans="2:2" x14ac:dyDescent="0.25">
      <c r="B3051" s="1"/>
    </row>
    <row r="3052" spans="2:2" x14ac:dyDescent="0.25">
      <c r="B3052" s="1"/>
    </row>
    <row r="3053" spans="2:2" x14ac:dyDescent="0.25">
      <c r="B3053" s="1"/>
    </row>
    <row r="3054" spans="2:2" x14ac:dyDescent="0.25">
      <c r="B3054" s="1"/>
    </row>
    <row r="3055" spans="2:2" x14ac:dyDescent="0.25">
      <c r="B3055" s="1"/>
    </row>
    <row r="3056" spans="2:2" x14ac:dyDescent="0.25">
      <c r="B3056" s="1"/>
    </row>
    <row r="3057" spans="2:2" x14ac:dyDescent="0.25">
      <c r="B3057" s="1"/>
    </row>
    <row r="3058" spans="2:2" x14ac:dyDescent="0.25">
      <c r="B3058" s="1"/>
    </row>
    <row r="3059" spans="2:2" x14ac:dyDescent="0.25">
      <c r="B3059" s="1"/>
    </row>
    <row r="3060" spans="2:2" x14ac:dyDescent="0.25">
      <c r="B3060" s="1"/>
    </row>
    <row r="3061" spans="2:2" x14ac:dyDescent="0.25">
      <c r="B3061" s="1"/>
    </row>
    <row r="3062" spans="2:2" x14ac:dyDescent="0.25">
      <c r="B3062" s="1"/>
    </row>
    <row r="3063" spans="2:2" x14ac:dyDescent="0.25">
      <c r="B3063" s="1"/>
    </row>
    <row r="3064" spans="2:2" x14ac:dyDescent="0.25">
      <c r="B3064" s="1"/>
    </row>
    <row r="3065" spans="2:2" x14ac:dyDescent="0.25">
      <c r="B3065" s="1"/>
    </row>
    <row r="3066" spans="2:2" x14ac:dyDescent="0.25">
      <c r="B3066" s="1"/>
    </row>
    <row r="3067" spans="2:2" x14ac:dyDescent="0.25">
      <c r="B3067" s="1"/>
    </row>
    <row r="3068" spans="2:2" x14ac:dyDescent="0.25">
      <c r="B3068" s="1"/>
    </row>
    <row r="3069" spans="2:2" x14ac:dyDescent="0.25">
      <c r="B3069" s="1"/>
    </row>
    <row r="3070" spans="2:2" x14ac:dyDescent="0.25">
      <c r="B3070" s="1"/>
    </row>
    <row r="3071" spans="2:2" x14ac:dyDescent="0.25">
      <c r="B3071" s="1"/>
    </row>
    <row r="3072" spans="2:2" x14ac:dyDescent="0.25">
      <c r="B3072" s="1"/>
    </row>
    <row r="3073" spans="2:2" x14ac:dyDescent="0.25">
      <c r="B3073" s="1"/>
    </row>
    <row r="3074" spans="2:2" x14ac:dyDescent="0.25">
      <c r="B3074" s="1"/>
    </row>
    <row r="3075" spans="2:2" x14ac:dyDescent="0.25">
      <c r="B3075" s="1"/>
    </row>
    <row r="3076" spans="2:2" x14ac:dyDescent="0.25">
      <c r="B3076" s="1"/>
    </row>
    <row r="3077" spans="2:2" x14ac:dyDescent="0.25">
      <c r="B3077" s="1"/>
    </row>
    <row r="3078" spans="2:2" x14ac:dyDescent="0.25">
      <c r="B3078" s="1"/>
    </row>
    <row r="3079" spans="2:2" x14ac:dyDescent="0.25">
      <c r="B3079" s="1"/>
    </row>
    <row r="3080" spans="2:2" x14ac:dyDescent="0.25">
      <c r="B3080" s="1"/>
    </row>
    <row r="3081" spans="2:2" x14ac:dyDescent="0.25">
      <c r="B3081" s="1"/>
    </row>
    <row r="3082" spans="2:2" x14ac:dyDescent="0.25">
      <c r="B3082" s="1"/>
    </row>
    <row r="3083" spans="2:2" x14ac:dyDescent="0.25">
      <c r="B3083" s="1"/>
    </row>
    <row r="3084" spans="2:2" x14ac:dyDescent="0.25">
      <c r="B3084" s="1"/>
    </row>
    <row r="3085" spans="2:2" x14ac:dyDescent="0.25">
      <c r="B3085" s="1"/>
    </row>
    <row r="3086" spans="2:2" x14ac:dyDescent="0.25">
      <c r="B3086" s="1"/>
    </row>
    <row r="3087" spans="2:2" x14ac:dyDescent="0.25">
      <c r="B3087" s="1"/>
    </row>
    <row r="3088" spans="2:2" x14ac:dyDescent="0.25">
      <c r="B3088" s="1"/>
    </row>
    <row r="3089" spans="2:2" x14ac:dyDescent="0.25">
      <c r="B3089" s="1"/>
    </row>
    <row r="3090" spans="2:2" x14ac:dyDescent="0.25">
      <c r="B3090" s="1"/>
    </row>
    <row r="3091" spans="2:2" x14ac:dyDescent="0.25">
      <c r="B3091" s="1"/>
    </row>
    <row r="3092" spans="2:2" x14ac:dyDescent="0.25">
      <c r="B3092" s="1"/>
    </row>
    <row r="3093" spans="2:2" x14ac:dyDescent="0.25">
      <c r="B3093" s="1"/>
    </row>
    <row r="3094" spans="2:2" x14ac:dyDescent="0.25">
      <c r="B3094" s="1"/>
    </row>
    <row r="3095" spans="2:2" x14ac:dyDescent="0.25">
      <c r="B3095" s="1"/>
    </row>
    <row r="3096" spans="2:2" x14ac:dyDescent="0.25">
      <c r="B3096" s="1"/>
    </row>
    <row r="3097" spans="2:2" x14ac:dyDescent="0.25">
      <c r="B3097" s="1"/>
    </row>
    <row r="3098" spans="2:2" x14ac:dyDescent="0.25">
      <c r="B3098" s="1"/>
    </row>
    <row r="3099" spans="2:2" x14ac:dyDescent="0.25">
      <c r="B3099" s="1"/>
    </row>
    <row r="3100" spans="2:2" x14ac:dyDescent="0.25">
      <c r="B3100" s="1"/>
    </row>
    <row r="3101" spans="2:2" x14ac:dyDescent="0.25">
      <c r="B3101" s="1"/>
    </row>
    <row r="3102" spans="2:2" x14ac:dyDescent="0.25">
      <c r="B3102" s="1"/>
    </row>
    <row r="3103" spans="2:2" x14ac:dyDescent="0.25">
      <c r="B3103" s="1"/>
    </row>
    <row r="3104" spans="2:2" x14ac:dyDescent="0.25">
      <c r="B3104" s="1"/>
    </row>
    <row r="3105" spans="2:2" x14ac:dyDescent="0.25">
      <c r="B3105" s="1"/>
    </row>
    <row r="3106" spans="2:2" x14ac:dyDescent="0.25">
      <c r="B3106" s="1"/>
    </row>
    <row r="3107" spans="2:2" x14ac:dyDescent="0.25">
      <c r="B3107" s="1"/>
    </row>
    <row r="3108" spans="2:2" x14ac:dyDescent="0.25">
      <c r="B3108" s="1"/>
    </row>
    <row r="3109" spans="2:2" x14ac:dyDescent="0.25">
      <c r="B3109" s="1"/>
    </row>
    <row r="3110" spans="2:2" x14ac:dyDescent="0.25">
      <c r="B3110" s="1"/>
    </row>
    <row r="3111" spans="2:2" x14ac:dyDescent="0.25">
      <c r="B3111" s="1"/>
    </row>
    <row r="3112" spans="2:2" x14ac:dyDescent="0.25">
      <c r="B3112" s="1"/>
    </row>
    <row r="3113" spans="2:2" x14ac:dyDescent="0.25">
      <c r="B3113" s="1"/>
    </row>
    <row r="3114" spans="2:2" x14ac:dyDescent="0.25">
      <c r="B3114" s="1"/>
    </row>
    <row r="3115" spans="2:2" x14ac:dyDescent="0.25">
      <c r="B3115" s="1"/>
    </row>
    <row r="3116" spans="2:2" x14ac:dyDescent="0.25">
      <c r="B3116" s="1"/>
    </row>
    <row r="3117" spans="2:2" x14ac:dyDescent="0.25">
      <c r="B3117" s="1"/>
    </row>
    <row r="3118" spans="2:2" x14ac:dyDescent="0.25">
      <c r="B3118" s="1"/>
    </row>
    <row r="3119" spans="2:2" x14ac:dyDescent="0.25">
      <c r="B3119" s="1"/>
    </row>
    <row r="3120" spans="2:2" x14ac:dyDescent="0.25">
      <c r="B3120" s="1"/>
    </row>
    <row r="3121" spans="2:2" x14ac:dyDescent="0.25">
      <c r="B3121" s="1"/>
    </row>
    <row r="3122" spans="2:2" x14ac:dyDescent="0.25">
      <c r="B3122" s="1"/>
    </row>
    <row r="3123" spans="2:2" x14ac:dyDescent="0.25">
      <c r="B3123" s="1"/>
    </row>
    <row r="3124" spans="2:2" x14ac:dyDescent="0.25">
      <c r="B3124" s="1"/>
    </row>
    <row r="3125" spans="2:2" x14ac:dyDescent="0.25">
      <c r="B3125" s="1"/>
    </row>
    <row r="3126" spans="2:2" x14ac:dyDescent="0.25">
      <c r="B3126" s="1"/>
    </row>
    <row r="3127" spans="2:2" x14ac:dyDescent="0.25">
      <c r="B3127" s="1"/>
    </row>
    <row r="3128" spans="2:2" x14ac:dyDescent="0.25">
      <c r="B3128" s="1"/>
    </row>
    <row r="3129" spans="2:2" x14ac:dyDescent="0.25">
      <c r="B3129" s="1"/>
    </row>
    <row r="3130" spans="2:2" x14ac:dyDescent="0.25">
      <c r="B3130" s="1"/>
    </row>
    <row r="3131" spans="2:2" x14ac:dyDescent="0.25">
      <c r="B3131" s="1"/>
    </row>
    <row r="3132" spans="2:2" x14ac:dyDescent="0.25">
      <c r="B3132" s="1"/>
    </row>
    <row r="3133" spans="2:2" x14ac:dyDescent="0.25">
      <c r="B3133" s="1"/>
    </row>
    <row r="3134" spans="2:2" x14ac:dyDescent="0.25">
      <c r="B3134" s="1"/>
    </row>
    <row r="3135" spans="2:2" x14ac:dyDescent="0.25">
      <c r="B3135" s="1"/>
    </row>
    <row r="3136" spans="2:2" x14ac:dyDescent="0.25">
      <c r="B3136" s="1"/>
    </row>
    <row r="3137" spans="2:2" x14ac:dyDescent="0.25">
      <c r="B3137" s="1"/>
    </row>
    <row r="3138" spans="2:2" x14ac:dyDescent="0.25">
      <c r="B3138" s="1"/>
    </row>
    <row r="3139" spans="2:2" x14ac:dyDescent="0.25">
      <c r="B3139" s="1"/>
    </row>
    <row r="3140" spans="2:2" x14ac:dyDescent="0.25">
      <c r="B3140" s="1"/>
    </row>
    <row r="3141" spans="2:2" x14ac:dyDescent="0.25">
      <c r="B3141" s="1"/>
    </row>
    <row r="3142" spans="2:2" x14ac:dyDescent="0.25">
      <c r="B3142" s="1"/>
    </row>
    <row r="3143" spans="2:2" x14ac:dyDescent="0.25">
      <c r="B3143" s="1"/>
    </row>
    <row r="3144" spans="2:2" x14ac:dyDescent="0.25">
      <c r="B3144" s="1"/>
    </row>
    <row r="3145" spans="2:2" x14ac:dyDescent="0.25">
      <c r="B3145" s="1"/>
    </row>
    <row r="3146" spans="2:2" x14ac:dyDescent="0.25">
      <c r="B3146" s="1"/>
    </row>
    <row r="3147" spans="2:2" x14ac:dyDescent="0.25">
      <c r="B3147" s="1"/>
    </row>
    <row r="3148" spans="2:2" x14ac:dyDescent="0.25">
      <c r="B3148" s="1"/>
    </row>
    <row r="3149" spans="2:2" x14ac:dyDescent="0.25">
      <c r="B3149" s="1"/>
    </row>
    <row r="3150" spans="2:2" x14ac:dyDescent="0.25">
      <c r="B3150" s="1"/>
    </row>
    <row r="3151" spans="2:2" x14ac:dyDescent="0.25">
      <c r="B3151" s="1"/>
    </row>
    <row r="3152" spans="2:2" x14ac:dyDescent="0.25">
      <c r="B3152" s="1"/>
    </row>
    <row r="3153" spans="2:2" x14ac:dyDescent="0.25">
      <c r="B3153" s="1"/>
    </row>
    <row r="3154" spans="2:2" x14ac:dyDescent="0.25">
      <c r="B3154" s="1"/>
    </row>
    <row r="3155" spans="2:2" x14ac:dyDescent="0.25">
      <c r="B3155" s="1"/>
    </row>
    <row r="3156" spans="2:2" x14ac:dyDescent="0.25">
      <c r="B3156" s="1"/>
    </row>
    <row r="3157" spans="2:2" x14ac:dyDescent="0.25">
      <c r="B3157" s="1"/>
    </row>
    <row r="3158" spans="2:2" x14ac:dyDescent="0.25">
      <c r="B3158" s="1"/>
    </row>
    <row r="3159" spans="2:2" x14ac:dyDescent="0.25">
      <c r="B3159" s="1"/>
    </row>
    <row r="3160" spans="2:2" x14ac:dyDescent="0.25">
      <c r="B3160" s="1"/>
    </row>
    <row r="3161" spans="2:2" x14ac:dyDescent="0.25">
      <c r="B3161" s="1"/>
    </row>
    <row r="3162" spans="2:2" x14ac:dyDescent="0.25">
      <c r="B3162" s="1"/>
    </row>
    <row r="3163" spans="2:2" x14ac:dyDescent="0.25">
      <c r="B3163" s="1"/>
    </row>
    <row r="3164" spans="2:2" x14ac:dyDescent="0.25">
      <c r="B3164" s="1"/>
    </row>
    <row r="3165" spans="2:2" x14ac:dyDescent="0.25">
      <c r="B3165" s="1"/>
    </row>
    <row r="3166" spans="2:2" x14ac:dyDescent="0.25">
      <c r="B3166" s="1"/>
    </row>
    <row r="3167" spans="2:2" x14ac:dyDescent="0.25">
      <c r="B3167" s="1"/>
    </row>
    <row r="3168" spans="2:2" x14ac:dyDescent="0.25">
      <c r="B3168" s="1"/>
    </row>
    <row r="3169" spans="2:2" x14ac:dyDescent="0.25">
      <c r="B3169" s="1"/>
    </row>
    <row r="3170" spans="2:2" x14ac:dyDescent="0.25">
      <c r="B3170" s="1"/>
    </row>
    <row r="3171" spans="2:2" x14ac:dyDescent="0.25">
      <c r="B3171" s="1"/>
    </row>
    <row r="3172" spans="2:2" x14ac:dyDescent="0.25">
      <c r="B3172" s="1"/>
    </row>
    <row r="3173" spans="2:2" x14ac:dyDescent="0.25">
      <c r="B3173" s="1"/>
    </row>
    <row r="3174" spans="2:2" x14ac:dyDescent="0.25">
      <c r="B3174" s="1"/>
    </row>
    <row r="3175" spans="2:2" x14ac:dyDescent="0.25">
      <c r="B3175" s="1"/>
    </row>
    <row r="3176" spans="2:2" x14ac:dyDescent="0.25">
      <c r="B3176" s="1"/>
    </row>
    <row r="3177" spans="2:2" x14ac:dyDescent="0.25">
      <c r="B3177" s="1"/>
    </row>
    <row r="3178" spans="2:2" x14ac:dyDescent="0.25">
      <c r="B3178" s="1"/>
    </row>
    <row r="3179" spans="2:2" x14ac:dyDescent="0.25">
      <c r="B3179" s="1"/>
    </row>
    <row r="3180" spans="2:2" x14ac:dyDescent="0.25">
      <c r="B3180" s="1"/>
    </row>
    <row r="3181" spans="2:2" x14ac:dyDescent="0.25">
      <c r="B3181" s="1"/>
    </row>
    <row r="3182" spans="2:2" x14ac:dyDescent="0.25">
      <c r="B3182" s="1"/>
    </row>
    <row r="3183" spans="2:2" x14ac:dyDescent="0.25">
      <c r="B3183" s="1"/>
    </row>
    <row r="3184" spans="2:2" x14ac:dyDescent="0.25">
      <c r="B3184" s="1"/>
    </row>
    <row r="3185" spans="2:2" x14ac:dyDescent="0.25">
      <c r="B3185" s="1"/>
    </row>
    <row r="3186" spans="2:2" x14ac:dyDescent="0.25">
      <c r="B3186" s="1"/>
    </row>
    <row r="3187" spans="2:2" x14ac:dyDescent="0.25">
      <c r="B3187" s="1"/>
    </row>
    <row r="3188" spans="2:2" x14ac:dyDescent="0.25">
      <c r="B3188" s="1"/>
    </row>
    <row r="3189" spans="2:2" x14ac:dyDescent="0.25">
      <c r="B3189" s="1"/>
    </row>
    <row r="3190" spans="2:2" x14ac:dyDescent="0.25">
      <c r="B3190" s="1"/>
    </row>
    <row r="3191" spans="2:2" x14ac:dyDescent="0.25">
      <c r="B3191" s="1"/>
    </row>
    <row r="3192" spans="2:2" x14ac:dyDescent="0.25">
      <c r="B3192" s="1"/>
    </row>
    <row r="3193" spans="2:2" x14ac:dyDescent="0.25">
      <c r="B3193" s="1"/>
    </row>
    <row r="3194" spans="2:2" x14ac:dyDescent="0.25">
      <c r="B3194" s="1"/>
    </row>
    <row r="3195" spans="2:2" x14ac:dyDescent="0.25">
      <c r="B3195" s="1"/>
    </row>
    <row r="3196" spans="2:2" x14ac:dyDescent="0.25">
      <c r="B3196" s="1"/>
    </row>
    <row r="3197" spans="2:2" x14ac:dyDescent="0.25">
      <c r="B3197" s="1"/>
    </row>
    <row r="3198" spans="2:2" x14ac:dyDescent="0.25">
      <c r="B3198" s="1"/>
    </row>
    <row r="3199" spans="2:2" x14ac:dyDescent="0.25">
      <c r="B3199" s="1"/>
    </row>
    <row r="3200" spans="2:2" x14ac:dyDescent="0.25">
      <c r="B3200" s="1"/>
    </row>
    <row r="3201" spans="2:2" x14ac:dyDescent="0.25">
      <c r="B3201" s="1"/>
    </row>
    <row r="3202" spans="2:2" x14ac:dyDescent="0.25">
      <c r="B3202" s="1"/>
    </row>
    <row r="3203" spans="2:2" x14ac:dyDescent="0.25">
      <c r="B3203" s="1"/>
    </row>
    <row r="3204" spans="2:2" x14ac:dyDescent="0.25">
      <c r="B3204" s="1"/>
    </row>
    <row r="3205" spans="2:2" x14ac:dyDescent="0.25">
      <c r="B3205" s="1"/>
    </row>
    <row r="3206" spans="2:2" x14ac:dyDescent="0.25">
      <c r="B3206" s="1"/>
    </row>
    <row r="3207" spans="2:2" x14ac:dyDescent="0.25">
      <c r="B3207" s="1"/>
    </row>
    <row r="3208" spans="2:2" x14ac:dyDescent="0.25">
      <c r="B3208" s="1"/>
    </row>
    <row r="3209" spans="2:2" x14ac:dyDescent="0.25">
      <c r="B3209" s="1"/>
    </row>
    <row r="3210" spans="2:2" x14ac:dyDescent="0.25">
      <c r="B3210" s="1"/>
    </row>
    <row r="3211" spans="2:2" x14ac:dyDescent="0.25">
      <c r="B3211" s="1"/>
    </row>
    <row r="3212" spans="2:2" x14ac:dyDescent="0.25">
      <c r="B3212" s="1"/>
    </row>
    <row r="3213" spans="2:2" x14ac:dyDescent="0.25">
      <c r="B3213" s="1"/>
    </row>
    <row r="3214" spans="2:2" x14ac:dyDescent="0.25">
      <c r="B3214" s="1"/>
    </row>
    <row r="3215" spans="2:2" x14ac:dyDescent="0.25">
      <c r="B3215" s="1"/>
    </row>
    <row r="3216" spans="2:2" x14ac:dyDescent="0.25">
      <c r="B3216" s="1"/>
    </row>
    <row r="3217" spans="2:2" x14ac:dyDescent="0.25">
      <c r="B3217" s="1"/>
    </row>
    <row r="3218" spans="2:2" x14ac:dyDescent="0.25">
      <c r="B3218" s="1"/>
    </row>
    <row r="3219" spans="2:2" x14ac:dyDescent="0.25">
      <c r="B3219" s="1"/>
    </row>
    <row r="3220" spans="2:2" x14ac:dyDescent="0.25">
      <c r="B3220" s="1"/>
    </row>
    <row r="3221" spans="2:2" x14ac:dyDescent="0.25">
      <c r="B3221" s="1"/>
    </row>
    <row r="3222" spans="2:2" x14ac:dyDescent="0.25">
      <c r="B3222" s="1"/>
    </row>
    <row r="3223" spans="2:2" x14ac:dyDescent="0.25">
      <c r="B3223" s="1"/>
    </row>
    <row r="3224" spans="2:2" x14ac:dyDescent="0.25">
      <c r="B3224" s="1"/>
    </row>
    <row r="3225" spans="2:2" x14ac:dyDescent="0.25">
      <c r="B3225" s="1"/>
    </row>
    <row r="3226" spans="2:2" x14ac:dyDescent="0.25">
      <c r="B3226" s="1"/>
    </row>
    <row r="3227" spans="2:2" x14ac:dyDescent="0.25">
      <c r="B3227" s="1"/>
    </row>
    <row r="3228" spans="2:2" x14ac:dyDescent="0.25">
      <c r="B3228" s="1"/>
    </row>
    <row r="3229" spans="2:2" x14ac:dyDescent="0.25">
      <c r="B3229" s="1"/>
    </row>
    <row r="3230" spans="2:2" x14ac:dyDescent="0.25">
      <c r="B3230" s="1"/>
    </row>
    <row r="3231" spans="2:2" x14ac:dyDescent="0.25">
      <c r="B3231" s="1"/>
    </row>
    <row r="3232" spans="2:2" x14ac:dyDescent="0.25">
      <c r="B3232" s="1"/>
    </row>
    <row r="3233" spans="2:2" x14ac:dyDescent="0.25">
      <c r="B3233" s="1"/>
    </row>
    <row r="3234" spans="2:2" x14ac:dyDescent="0.25">
      <c r="B3234" s="1"/>
    </row>
    <row r="3235" spans="2:2" x14ac:dyDescent="0.25">
      <c r="B3235" s="1"/>
    </row>
    <row r="3236" spans="2:2" x14ac:dyDescent="0.25">
      <c r="B3236" s="1"/>
    </row>
    <row r="3237" spans="2:2" x14ac:dyDescent="0.25">
      <c r="B3237" s="1"/>
    </row>
    <row r="3238" spans="2:2" x14ac:dyDescent="0.25">
      <c r="B3238" s="1"/>
    </row>
    <row r="3239" spans="2:2" x14ac:dyDescent="0.25">
      <c r="B3239" s="1"/>
    </row>
    <row r="3240" spans="2:2" x14ac:dyDescent="0.25">
      <c r="B3240" s="1"/>
    </row>
    <row r="3241" spans="2:2" x14ac:dyDescent="0.25">
      <c r="B3241" s="1"/>
    </row>
    <row r="3242" spans="2:2" x14ac:dyDescent="0.25">
      <c r="B3242" s="1"/>
    </row>
    <row r="3243" spans="2:2" x14ac:dyDescent="0.25">
      <c r="B3243" s="1"/>
    </row>
    <row r="3244" spans="2:2" x14ac:dyDescent="0.25">
      <c r="B3244" s="1"/>
    </row>
    <row r="3245" spans="2:2" x14ac:dyDescent="0.25">
      <c r="B3245" s="1"/>
    </row>
    <row r="3246" spans="2:2" x14ac:dyDescent="0.25">
      <c r="B3246" s="1"/>
    </row>
    <row r="3247" spans="2:2" x14ac:dyDescent="0.25">
      <c r="B3247" s="1"/>
    </row>
    <row r="3248" spans="2:2" x14ac:dyDescent="0.25">
      <c r="B3248" s="1"/>
    </row>
    <row r="3249" spans="2:2" x14ac:dyDescent="0.25">
      <c r="B3249" s="1"/>
    </row>
    <row r="3250" spans="2:2" x14ac:dyDescent="0.25">
      <c r="B3250" s="1"/>
    </row>
    <row r="3251" spans="2:2" x14ac:dyDescent="0.25">
      <c r="B3251" s="1"/>
    </row>
    <row r="3252" spans="2:2" x14ac:dyDescent="0.25">
      <c r="B3252" s="1"/>
    </row>
    <row r="3253" spans="2:2" x14ac:dyDescent="0.25">
      <c r="B3253" s="1"/>
    </row>
    <row r="3254" spans="2:2" x14ac:dyDescent="0.25">
      <c r="B3254" s="1"/>
    </row>
    <row r="3255" spans="2:2" x14ac:dyDescent="0.25">
      <c r="B3255" s="1"/>
    </row>
    <row r="3256" spans="2:2" x14ac:dyDescent="0.25">
      <c r="B3256" s="1"/>
    </row>
    <row r="3257" spans="2:2" x14ac:dyDescent="0.25">
      <c r="B3257" s="1"/>
    </row>
    <row r="3258" spans="2:2" x14ac:dyDescent="0.25">
      <c r="B3258" s="1"/>
    </row>
    <row r="3259" spans="2:2" x14ac:dyDescent="0.25">
      <c r="B3259" s="1"/>
    </row>
    <row r="3260" spans="2:2" x14ac:dyDescent="0.25">
      <c r="B3260" s="1"/>
    </row>
    <row r="3261" spans="2:2" x14ac:dyDescent="0.25">
      <c r="B3261" s="1"/>
    </row>
    <row r="3262" spans="2:2" x14ac:dyDescent="0.25">
      <c r="B3262" s="1"/>
    </row>
    <row r="3263" spans="2:2" x14ac:dyDescent="0.25">
      <c r="B3263" s="1"/>
    </row>
    <row r="3264" spans="2:2" x14ac:dyDescent="0.25">
      <c r="B3264" s="1"/>
    </row>
    <row r="3265" spans="2:2" x14ac:dyDescent="0.25">
      <c r="B3265" s="1"/>
    </row>
    <row r="3266" spans="2:2" x14ac:dyDescent="0.25">
      <c r="B3266" s="1"/>
    </row>
    <row r="3267" spans="2:2" x14ac:dyDescent="0.25">
      <c r="B3267" s="1"/>
    </row>
    <row r="3268" spans="2:2" x14ac:dyDescent="0.25">
      <c r="B3268" s="1"/>
    </row>
    <row r="3269" spans="2:2" x14ac:dyDescent="0.25">
      <c r="B3269" s="1"/>
    </row>
    <row r="3270" spans="2:2" x14ac:dyDescent="0.25">
      <c r="B3270" s="1"/>
    </row>
    <row r="3271" spans="2:2" x14ac:dyDescent="0.25">
      <c r="B3271" s="1"/>
    </row>
    <row r="3272" spans="2:2" x14ac:dyDescent="0.25">
      <c r="B3272" s="1"/>
    </row>
    <row r="3273" spans="2:2" x14ac:dyDescent="0.25">
      <c r="B3273" s="1"/>
    </row>
    <row r="3274" spans="2:2" x14ac:dyDescent="0.25">
      <c r="B3274" s="1"/>
    </row>
    <row r="3275" spans="2:2" x14ac:dyDescent="0.25">
      <c r="B3275" s="1"/>
    </row>
    <row r="3276" spans="2:2" x14ac:dyDescent="0.25">
      <c r="B3276" s="1"/>
    </row>
    <row r="3277" spans="2:2" x14ac:dyDescent="0.25">
      <c r="B3277" s="1"/>
    </row>
    <row r="3278" spans="2:2" x14ac:dyDescent="0.25">
      <c r="B3278" s="1"/>
    </row>
    <row r="3279" spans="2:2" x14ac:dyDescent="0.25">
      <c r="B3279" s="1"/>
    </row>
    <row r="3280" spans="2:2" x14ac:dyDescent="0.25">
      <c r="B3280" s="1"/>
    </row>
    <row r="3281" spans="2:2" x14ac:dyDescent="0.25">
      <c r="B3281" s="1"/>
    </row>
    <row r="3282" spans="2:2" x14ac:dyDescent="0.25">
      <c r="B3282" s="1"/>
    </row>
    <row r="3283" spans="2:2" x14ac:dyDescent="0.25">
      <c r="B3283" s="1"/>
    </row>
    <row r="3284" spans="2:2" x14ac:dyDescent="0.25">
      <c r="B3284" s="1"/>
    </row>
    <row r="3285" spans="2:2" x14ac:dyDescent="0.25">
      <c r="B3285" s="1"/>
    </row>
    <row r="3286" spans="2:2" x14ac:dyDescent="0.25">
      <c r="B3286" s="1"/>
    </row>
    <row r="3287" spans="2:2" x14ac:dyDescent="0.25">
      <c r="B3287" s="1"/>
    </row>
    <row r="3288" spans="2:2" x14ac:dyDescent="0.25">
      <c r="B3288" s="1"/>
    </row>
    <row r="3289" spans="2:2" x14ac:dyDescent="0.25">
      <c r="B3289" s="1"/>
    </row>
    <row r="3290" spans="2:2" x14ac:dyDescent="0.25">
      <c r="B3290" s="1"/>
    </row>
    <row r="3291" spans="2:2" x14ac:dyDescent="0.25">
      <c r="B3291" s="1"/>
    </row>
    <row r="3292" spans="2:2" x14ac:dyDescent="0.25">
      <c r="B3292" s="1"/>
    </row>
    <row r="3293" spans="2:2" x14ac:dyDescent="0.25">
      <c r="B3293" s="1"/>
    </row>
    <row r="3294" spans="2:2" x14ac:dyDescent="0.25">
      <c r="B3294" s="1"/>
    </row>
    <row r="3295" spans="2:2" x14ac:dyDescent="0.25">
      <c r="B3295" s="1"/>
    </row>
    <row r="3296" spans="2:2" x14ac:dyDescent="0.25">
      <c r="B3296" s="1"/>
    </row>
    <row r="3297" spans="2:2" x14ac:dyDescent="0.25">
      <c r="B3297" s="1"/>
    </row>
    <row r="3298" spans="2:2" x14ac:dyDescent="0.25">
      <c r="B3298" s="1"/>
    </row>
    <row r="3299" spans="2:2" x14ac:dyDescent="0.25">
      <c r="B3299" s="1"/>
    </row>
    <row r="3300" spans="2:2" x14ac:dyDescent="0.25">
      <c r="B3300" s="1"/>
    </row>
    <row r="3301" spans="2:2" x14ac:dyDescent="0.25">
      <c r="B3301" s="1"/>
    </row>
    <row r="3302" spans="2:2" x14ac:dyDescent="0.25">
      <c r="B3302" s="1"/>
    </row>
    <row r="3303" spans="2:2" x14ac:dyDescent="0.25">
      <c r="B3303" s="1"/>
    </row>
    <row r="3304" spans="2:2" x14ac:dyDescent="0.25">
      <c r="B3304" s="1"/>
    </row>
    <row r="3305" spans="2:2" x14ac:dyDescent="0.25">
      <c r="B3305" s="1"/>
    </row>
    <row r="3306" spans="2:2" x14ac:dyDescent="0.25">
      <c r="B3306" s="1"/>
    </row>
    <row r="3307" spans="2:2" x14ac:dyDescent="0.25">
      <c r="B3307" s="1"/>
    </row>
    <row r="3308" spans="2:2" x14ac:dyDescent="0.25">
      <c r="B3308" s="1"/>
    </row>
    <row r="3309" spans="2:2" x14ac:dyDescent="0.25">
      <c r="B3309" s="1"/>
    </row>
    <row r="3310" spans="2:2" x14ac:dyDescent="0.25">
      <c r="B3310" s="1"/>
    </row>
    <row r="3311" spans="2:2" x14ac:dyDescent="0.25">
      <c r="B3311" s="1"/>
    </row>
    <row r="3312" spans="2:2" x14ac:dyDescent="0.25">
      <c r="B3312" s="1"/>
    </row>
    <row r="3313" spans="2:2" x14ac:dyDescent="0.25">
      <c r="B3313" s="1"/>
    </row>
    <row r="3314" spans="2:2" x14ac:dyDescent="0.25">
      <c r="B3314" s="1"/>
    </row>
    <row r="3315" spans="2:2" x14ac:dyDescent="0.25">
      <c r="B3315" s="1"/>
    </row>
    <row r="3316" spans="2:2" x14ac:dyDescent="0.25">
      <c r="B3316" s="1"/>
    </row>
    <row r="3317" spans="2:2" x14ac:dyDescent="0.25">
      <c r="B3317" s="1"/>
    </row>
    <row r="3318" spans="2:2" x14ac:dyDescent="0.25">
      <c r="B3318" s="1"/>
    </row>
    <row r="3319" spans="2:2" x14ac:dyDescent="0.25">
      <c r="B3319" s="1"/>
    </row>
    <row r="3320" spans="2:2" x14ac:dyDescent="0.25">
      <c r="B3320" s="1"/>
    </row>
    <row r="3321" spans="2:2" x14ac:dyDescent="0.25">
      <c r="B3321" s="1"/>
    </row>
    <row r="3322" spans="2:2" x14ac:dyDescent="0.25">
      <c r="B3322" s="1"/>
    </row>
    <row r="3323" spans="2:2" x14ac:dyDescent="0.25">
      <c r="B3323" s="1"/>
    </row>
    <row r="3324" spans="2:2" x14ac:dyDescent="0.25">
      <c r="B3324" s="1"/>
    </row>
    <row r="3325" spans="2:2" x14ac:dyDescent="0.25">
      <c r="B3325" s="1"/>
    </row>
    <row r="3326" spans="2:2" x14ac:dyDescent="0.25">
      <c r="B3326" s="1"/>
    </row>
    <row r="3327" spans="2:2" x14ac:dyDescent="0.25">
      <c r="B3327" s="1"/>
    </row>
    <row r="3328" spans="2:2" x14ac:dyDescent="0.25">
      <c r="B3328" s="1"/>
    </row>
    <row r="3329" spans="2:2" x14ac:dyDescent="0.25">
      <c r="B3329" s="1"/>
    </row>
    <row r="3330" spans="2:2" x14ac:dyDescent="0.25">
      <c r="B3330" s="1"/>
    </row>
    <row r="3331" spans="2:2" x14ac:dyDescent="0.25">
      <c r="B3331" s="1"/>
    </row>
    <row r="3332" spans="2:2" x14ac:dyDescent="0.25">
      <c r="B3332" s="1"/>
    </row>
    <row r="3333" spans="2:2" x14ac:dyDescent="0.25">
      <c r="B3333" s="1"/>
    </row>
    <row r="3334" spans="2:2" x14ac:dyDescent="0.25">
      <c r="B3334" s="1"/>
    </row>
    <row r="3335" spans="2:2" x14ac:dyDescent="0.25">
      <c r="B3335" s="1"/>
    </row>
    <row r="3336" spans="2:2" x14ac:dyDescent="0.25">
      <c r="B3336" s="1"/>
    </row>
    <row r="3337" spans="2:2" x14ac:dyDescent="0.25">
      <c r="B3337" s="1"/>
    </row>
    <row r="3338" spans="2:2" x14ac:dyDescent="0.25">
      <c r="B3338" s="1"/>
    </row>
    <row r="3339" spans="2:2" x14ac:dyDescent="0.25">
      <c r="B3339" s="1"/>
    </row>
    <row r="3340" spans="2:2" x14ac:dyDescent="0.25">
      <c r="B3340" s="1"/>
    </row>
    <row r="3341" spans="2:2" x14ac:dyDescent="0.25">
      <c r="B3341" s="1"/>
    </row>
    <row r="3342" spans="2:2" x14ac:dyDescent="0.25">
      <c r="B3342" s="1"/>
    </row>
    <row r="3343" spans="2:2" x14ac:dyDescent="0.25">
      <c r="B3343" s="1"/>
    </row>
    <row r="3344" spans="2:2" x14ac:dyDescent="0.25">
      <c r="B3344" s="1"/>
    </row>
    <row r="3345" spans="2:2" x14ac:dyDescent="0.25">
      <c r="B3345" s="1"/>
    </row>
    <row r="3346" spans="2:2" x14ac:dyDescent="0.25">
      <c r="B3346" s="1"/>
    </row>
    <row r="3347" spans="2:2" x14ac:dyDescent="0.25">
      <c r="B3347" s="1"/>
    </row>
    <row r="3348" spans="2:2" x14ac:dyDescent="0.25">
      <c r="B3348" s="1"/>
    </row>
    <row r="3349" spans="2:2" x14ac:dyDescent="0.25">
      <c r="B3349" s="1"/>
    </row>
    <row r="3350" spans="2:2" x14ac:dyDescent="0.25">
      <c r="B3350" s="1"/>
    </row>
    <row r="3351" spans="2:2" x14ac:dyDescent="0.25">
      <c r="B3351" s="1"/>
    </row>
    <row r="3352" spans="2:2" x14ac:dyDescent="0.25">
      <c r="B3352" s="1"/>
    </row>
    <row r="3353" spans="2:2" x14ac:dyDescent="0.25">
      <c r="B3353" s="1"/>
    </row>
    <row r="3354" spans="2:2" x14ac:dyDescent="0.25">
      <c r="B3354" s="1"/>
    </row>
    <row r="3355" spans="2:2" x14ac:dyDescent="0.25">
      <c r="B3355" s="1"/>
    </row>
    <row r="3356" spans="2:2" x14ac:dyDescent="0.25">
      <c r="B3356" s="1"/>
    </row>
    <row r="3357" spans="2:2" x14ac:dyDescent="0.25">
      <c r="B3357" s="1"/>
    </row>
    <row r="3358" spans="2:2" x14ac:dyDescent="0.25">
      <c r="B3358" s="1"/>
    </row>
    <row r="3359" spans="2:2" x14ac:dyDescent="0.25">
      <c r="B3359" s="1"/>
    </row>
    <row r="3360" spans="2:2" x14ac:dyDescent="0.25">
      <c r="B3360" s="1"/>
    </row>
    <row r="3361" spans="2:2" x14ac:dyDescent="0.25">
      <c r="B3361" s="1"/>
    </row>
    <row r="3362" spans="2:2" x14ac:dyDescent="0.25">
      <c r="B3362" s="1"/>
    </row>
    <row r="3363" spans="2:2" x14ac:dyDescent="0.25">
      <c r="B3363" s="1"/>
    </row>
    <row r="3364" spans="2:2" x14ac:dyDescent="0.25">
      <c r="B3364" s="1"/>
    </row>
    <row r="3365" spans="2:2" x14ac:dyDescent="0.25">
      <c r="B3365" s="1"/>
    </row>
    <row r="3366" spans="2:2" x14ac:dyDescent="0.25">
      <c r="B3366" s="1"/>
    </row>
    <row r="3367" spans="2:2" x14ac:dyDescent="0.25">
      <c r="B3367" s="1"/>
    </row>
    <row r="3368" spans="2:2" x14ac:dyDescent="0.25">
      <c r="B3368" s="1"/>
    </row>
    <row r="3369" spans="2:2" x14ac:dyDescent="0.25">
      <c r="B3369" s="1"/>
    </row>
    <row r="3370" spans="2:2" x14ac:dyDescent="0.25">
      <c r="B3370" s="1"/>
    </row>
    <row r="3371" spans="2:2" x14ac:dyDescent="0.25">
      <c r="B3371" s="1"/>
    </row>
    <row r="3372" spans="2:2" x14ac:dyDescent="0.25">
      <c r="B3372" s="1"/>
    </row>
    <row r="3373" spans="2:2" x14ac:dyDescent="0.25">
      <c r="B3373" s="1"/>
    </row>
    <row r="3374" spans="2:2" x14ac:dyDescent="0.25">
      <c r="B3374" s="1"/>
    </row>
    <row r="3375" spans="2:2" x14ac:dyDescent="0.25">
      <c r="B3375" s="1"/>
    </row>
    <row r="3376" spans="2:2" x14ac:dyDescent="0.25">
      <c r="B3376" s="1"/>
    </row>
    <row r="3377" spans="2:2" x14ac:dyDescent="0.25">
      <c r="B3377" s="1"/>
    </row>
    <row r="3378" spans="2:2" x14ac:dyDescent="0.25">
      <c r="B3378" s="1"/>
    </row>
    <row r="3379" spans="2:2" x14ac:dyDescent="0.25">
      <c r="B3379" s="1"/>
    </row>
    <row r="3380" spans="2:2" x14ac:dyDescent="0.25">
      <c r="B3380" s="1"/>
    </row>
    <row r="3381" spans="2:2" x14ac:dyDescent="0.25">
      <c r="B3381" s="1"/>
    </row>
    <row r="3382" spans="2:2" x14ac:dyDescent="0.25">
      <c r="B3382" s="1"/>
    </row>
    <row r="3383" spans="2:2" x14ac:dyDescent="0.25">
      <c r="B3383" s="1"/>
    </row>
    <row r="3384" spans="2:2" x14ac:dyDescent="0.25">
      <c r="B3384" s="1"/>
    </row>
    <row r="3385" spans="2:2" x14ac:dyDescent="0.25">
      <c r="B3385" s="1"/>
    </row>
    <row r="3386" spans="2:2" x14ac:dyDescent="0.25">
      <c r="B3386" s="1"/>
    </row>
    <row r="3387" spans="2:2" x14ac:dyDescent="0.25">
      <c r="B3387" s="1"/>
    </row>
    <row r="3388" spans="2:2" x14ac:dyDescent="0.25">
      <c r="B3388" s="1"/>
    </row>
    <row r="3389" spans="2:2" x14ac:dyDescent="0.25">
      <c r="B3389" s="1"/>
    </row>
    <row r="3390" spans="2:2" x14ac:dyDescent="0.25">
      <c r="B3390" s="1"/>
    </row>
    <row r="3391" spans="2:2" x14ac:dyDescent="0.25">
      <c r="B3391" s="1"/>
    </row>
    <row r="3392" spans="2:2" x14ac:dyDescent="0.25">
      <c r="B3392" s="1"/>
    </row>
    <row r="3393" spans="2:2" x14ac:dyDescent="0.25">
      <c r="B3393" s="1"/>
    </row>
    <row r="3394" spans="2:2" x14ac:dyDescent="0.25">
      <c r="B3394" s="1"/>
    </row>
    <row r="3395" spans="2:2" x14ac:dyDescent="0.25">
      <c r="B3395" s="1"/>
    </row>
    <row r="3396" spans="2:2" x14ac:dyDescent="0.25">
      <c r="B3396" s="1"/>
    </row>
    <row r="3397" spans="2:2" x14ac:dyDescent="0.25">
      <c r="B3397" s="1"/>
    </row>
    <row r="3398" spans="2:2" x14ac:dyDescent="0.25">
      <c r="B3398" s="1"/>
    </row>
    <row r="3399" spans="2:2" x14ac:dyDescent="0.25">
      <c r="B3399" s="1"/>
    </row>
    <row r="3400" spans="2:2" x14ac:dyDescent="0.25">
      <c r="B3400" s="1"/>
    </row>
    <row r="3401" spans="2:2" x14ac:dyDescent="0.25">
      <c r="B3401" s="1"/>
    </row>
    <row r="3402" spans="2:2" x14ac:dyDescent="0.25">
      <c r="B3402" s="1"/>
    </row>
    <row r="3403" spans="2:2" x14ac:dyDescent="0.25">
      <c r="B3403" s="1"/>
    </row>
    <row r="3404" spans="2:2" x14ac:dyDescent="0.25">
      <c r="B3404" s="1"/>
    </row>
    <row r="3405" spans="2:2" x14ac:dyDescent="0.25">
      <c r="B3405" s="1"/>
    </row>
    <row r="3406" spans="2:2" x14ac:dyDescent="0.25">
      <c r="B3406" s="1"/>
    </row>
    <row r="3407" spans="2:2" x14ac:dyDescent="0.25">
      <c r="B3407" s="1"/>
    </row>
    <row r="3408" spans="2:2" x14ac:dyDescent="0.25">
      <c r="B3408" s="1"/>
    </row>
    <row r="3409" spans="2:2" x14ac:dyDescent="0.25">
      <c r="B3409" s="1"/>
    </row>
    <row r="3410" spans="2:2" x14ac:dyDescent="0.25">
      <c r="B3410" s="1"/>
    </row>
    <row r="3411" spans="2:2" x14ac:dyDescent="0.25">
      <c r="B3411" s="1"/>
    </row>
    <row r="3412" spans="2:2" x14ac:dyDescent="0.25">
      <c r="B3412" s="1"/>
    </row>
    <row r="3413" spans="2:2" x14ac:dyDescent="0.25">
      <c r="B3413" s="1"/>
    </row>
    <row r="3414" spans="2:2" x14ac:dyDescent="0.25">
      <c r="B3414" s="1"/>
    </row>
    <row r="3415" spans="2:2" x14ac:dyDescent="0.25">
      <c r="B3415" s="1"/>
    </row>
    <row r="3416" spans="2:2" x14ac:dyDescent="0.25">
      <c r="B3416" s="1"/>
    </row>
    <row r="3417" spans="2:2" x14ac:dyDescent="0.25">
      <c r="B3417" s="1"/>
    </row>
    <row r="3418" spans="2:2" x14ac:dyDescent="0.25">
      <c r="B3418" s="1"/>
    </row>
    <row r="3419" spans="2:2" x14ac:dyDescent="0.25">
      <c r="B3419" s="1"/>
    </row>
    <row r="3420" spans="2:2" x14ac:dyDescent="0.25">
      <c r="B3420" s="1"/>
    </row>
    <row r="3421" spans="2:2" x14ac:dyDescent="0.25">
      <c r="B3421" s="1"/>
    </row>
    <row r="3422" spans="2:2" x14ac:dyDescent="0.25">
      <c r="B3422" s="1"/>
    </row>
    <row r="3423" spans="2:2" x14ac:dyDescent="0.25">
      <c r="B3423" s="1"/>
    </row>
    <row r="3424" spans="2:2" x14ac:dyDescent="0.25">
      <c r="B3424" s="1"/>
    </row>
    <row r="3425" spans="2:2" x14ac:dyDescent="0.25">
      <c r="B3425" s="1"/>
    </row>
    <row r="3426" spans="2:2" x14ac:dyDescent="0.25">
      <c r="B3426" s="1"/>
    </row>
    <row r="3427" spans="2:2" x14ac:dyDescent="0.25">
      <c r="B3427" s="1"/>
    </row>
    <row r="3428" spans="2:2" x14ac:dyDescent="0.25">
      <c r="B3428" s="1"/>
    </row>
    <row r="3429" spans="2:2" x14ac:dyDescent="0.25">
      <c r="B3429" s="1"/>
    </row>
    <row r="3430" spans="2:2" x14ac:dyDescent="0.25">
      <c r="B3430" s="1"/>
    </row>
    <row r="3431" spans="2:2" x14ac:dyDescent="0.25">
      <c r="B3431" s="1"/>
    </row>
    <row r="3432" spans="2:2" x14ac:dyDescent="0.25">
      <c r="B3432" s="1"/>
    </row>
    <row r="3433" spans="2:2" x14ac:dyDescent="0.25">
      <c r="B3433" s="1"/>
    </row>
    <row r="3434" spans="2:2" x14ac:dyDescent="0.25">
      <c r="B3434" s="1"/>
    </row>
    <row r="3435" spans="2:2" x14ac:dyDescent="0.25">
      <c r="B3435" s="1"/>
    </row>
    <row r="3436" spans="2:2" x14ac:dyDescent="0.25">
      <c r="B3436" s="1"/>
    </row>
    <row r="3437" spans="2:2" x14ac:dyDescent="0.25">
      <c r="B3437" s="1"/>
    </row>
    <row r="3438" spans="2:2" x14ac:dyDescent="0.25">
      <c r="B3438" s="1"/>
    </row>
    <row r="3439" spans="2:2" x14ac:dyDescent="0.25">
      <c r="B3439" s="1"/>
    </row>
    <row r="3440" spans="2:2" x14ac:dyDescent="0.25">
      <c r="B3440" s="1"/>
    </row>
    <row r="3441" spans="2:2" x14ac:dyDescent="0.25">
      <c r="B3441" s="1"/>
    </row>
    <row r="3442" spans="2:2" x14ac:dyDescent="0.25">
      <c r="B3442" s="1"/>
    </row>
    <row r="3443" spans="2:2" x14ac:dyDescent="0.25">
      <c r="B3443" s="1"/>
    </row>
    <row r="3444" spans="2:2" x14ac:dyDescent="0.25">
      <c r="B3444" s="1"/>
    </row>
    <row r="3445" spans="2:2" x14ac:dyDescent="0.25">
      <c r="B3445" s="1"/>
    </row>
    <row r="3446" spans="2:2" x14ac:dyDescent="0.25">
      <c r="B3446" s="1"/>
    </row>
    <row r="3447" spans="2:2" x14ac:dyDescent="0.25">
      <c r="B3447" s="1"/>
    </row>
    <row r="3448" spans="2:2" x14ac:dyDescent="0.25">
      <c r="B3448" s="1"/>
    </row>
    <row r="3449" spans="2:2" x14ac:dyDescent="0.25">
      <c r="B3449" s="1"/>
    </row>
    <row r="3450" spans="2:2" x14ac:dyDescent="0.25">
      <c r="B3450" s="1"/>
    </row>
    <row r="3451" spans="2:2" x14ac:dyDescent="0.25">
      <c r="B3451" s="1"/>
    </row>
    <row r="3452" spans="2:2" x14ac:dyDescent="0.25">
      <c r="B3452" s="1"/>
    </row>
    <row r="3453" spans="2:2" x14ac:dyDescent="0.25">
      <c r="B3453" s="1"/>
    </row>
    <row r="3454" spans="2:2" x14ac:dyDescent="0.25">
      <c r="B3454" s="1"/>
    </row>
    <row r="3455" spans="2:2" x14ac:dyDescent="0.25">
      <c r="B3455" s="1"/>
    </row>
    <row r="3456" spans="2:2" x14ac:dyDescent="0.25">
      <c r="B3456" s="1"/>
    </row>
    <row r="3457" spans="2:2" x14ac:dyDescent="0.25">
      <c r="B3457" s="1"/>
    </row>
    <row r="3458" spans="2:2" x14ac:dyDescent="0.25">
      <c r="B3458" s="1"/>
    </row>
    <row r="3459" spans="2:2" x14ac:dyDescent="0.25">
      <c r="B3459" s="1"/>
    </row>
    <row r="3460" spans="2:2" x14ac:dyDescent="0.25">
      <c r="B3460" s="1"/>
    </row>
    <row r="3461" spans="2:2" x14ac:dyDescent="0.25">
      <c r="B3461" s="1"/>
    </row>
    <row r="3462" spans="2:2" x14ac:dyDescent="0.25">
      <c r="B3462" s="1"/>
    </row>
    <row r="3463" spans="2:2" x14ac:dyDescent="0.25">
      <c r="B3463" s="1"/>
    </row>
    <row r="3464" spans="2:2" x14ac:dyDescent="0.25">
      <c r="B3464" s="1"/>
    </row>
    <row r="3465" spans="2:2" x14ac:dyDescent="0.25">
      <c r="B3465" s="1"/>
    </row>
    <row r="3466" spans="2:2" x14ac:dyDescent="0.25">
      <c r="B3466" s="1"/>
    </row>
    <row r="3467" spans="2:2" x14ac:dyDescent="0.25">
      <c r="B3467" s="1"/>
    </row>
    <row r="3468" spans="2:2" x14ac:dyDescent="0.25">
      <c r="B3468" s="1"/>
    </row>
    <row r="3469" spans="2:2" x14ac:dyDescent="0.25">
      <c r="B3469" s="1"/>
    </row>
    <row r="3470" spans="2:2" x14ac:dyDescent="0.25">
      <c r="B3470" s="1"/>
    </row>
    <row r="3471" spans="2:2" x14ac:dyDescent="0.25">
      <c r="B3471" s="1"/>
    </row>
    <row r="3472" spans="2:2" x14ac:dyDescent="0.25">
      <c r="B3472" s="1"/>
    </row>
    <row r="3473" spans="2:2" x14ac:dyDescent="0.25">
      <c r="B3473" s="1"/>
    </row>
    <row r="3474" spans="2:2" x14ac:dyDescent="0.25">
      <c r="B3474" s="1"/>
    </row>
    <row r="3475" spans="2:2" x14ac:dyDescent="0.25">
      <c r="B3475" s="1"/>
    </row>
    <row r="3476" spans="2:2" x14ac:dyDescent="0.25">
      <c r="B3476" s="1"/>
    </row>
    <row r="3477" spans="2:2" x14ac:dyDescent="0.25">
      <c r="B3477" s="1"/>
    </row>
    <row r="3478" spans="2:2" x14ac:dyDescent="0.25">
      <c r="B3478" s="1"/>
    </row>
    <row r="3479" spans="2:2" x14ac:dyDescent="0.25">
      <c r="B3479" s="1"/>
    </row>
    <row r="3480" spans="2:2" x14ac:dyDescent="0.25">
      <c r="B3480" s="1"/>
    </row>
    <row r="3481" spans="2:2" x14ac:dyDescent="0.25">
      <c r="B3481" s="1"/>
    </row>
    <row r="3482" spans="2:2" x14ac:dyDescent="0.25">
      <c r="B3482" s="1"/>
    </row>
    <row r="3483" spans="2:2" x14ac:dyDescent="0.25">
      <c r="B3483" s="1"/>
    </row>
    <row r="3484" spans="2:2" x14ac:dyDescent="0.25">
      <c r="B3484" s="1"/>
    </row>
    <row r="3485" spans="2:2" x14ac:dyDescent="0.25">
      <c r="B3485" s="1"/>
    </row>
    <row r="3486" spans="2:2" x14ac:dyDescent="0.25">
      <c r="B3486" s="1"/>
    </row>
    <row r="3487" spans="2:2" x14ac:dyDescent="0.25">
      <c r="B3487" s="1"/>
    </row>
    <row r="3488" spans="2:2" x14ac:dyDescent="0.25">
      <c r="B3488" s="1"/>
    </row>
    <row r="3489" spans="2:2" x14ac:dyDescent="0.25">
      <c r="B3489" s="1"/>
    </row>
    <row r="3490" spans="2:2" x14ac:dyDescent="0.25">
      <c r="B3490" s="1"/>
    </row>
    <row r="3491" spans="2:2" x14ac:dyDescent="0.25">
      <c r="B3491" s="1"/>
    </row>
    <row r="3492" spans="2:2" x14ac:dyDescent="0.25">
      <c r="B3492" s="1"/>
    </row>
    <row r="3493" spans="2:2" x14ac:dyDescent="0.25">
      <c r="B3493" s="1"/>
    </row>
    <row r="3494" spans="2:2" x14ac:dyDescent="0.25">
      <c r="B3494" s="1"/>
    </row>
    <row r="3495" spans="2:2" x14ac:dyDescent="0.25">
      <c r="B3495" s="1"/>
    </row>
    <row r="3496" spans="2:2" x14ac:dyDescent="0.25">
      <c r="B3496" s="1"/>
    </row>
    <row r="3497" spans="2:2" x14ac:dyDescent="0.25">
      <c r="B3497" s="1"/>
    </row>
    <row r="3498" spans="2:2" x14ac:dyDescent="0.25">
      <c r="B3498" s="1"/>
    </row>
    <row r="3499" spans="2:2" x14ac:dyDescent="0.25">
      <c r="B3499" s="1"/>
    </row>
    <row r="3500" spans="2:2" x14ac:dyDescent="0.25">
      <c r="B3500" s="1"/>
    </row>
    <row r="3501" spans="2:2" x14ac:dyDescent="0.25">
      <c r="B3501" s="1"/>
    </row>
    <row r="3502" spans="2:2" x14ac:dyDescent="0.25">
      <c r="B3502" s="1"/>
    </row>
    <row r="3503" spans="2:2" x14ac:dyDescent="0.25">
      <c r="B3503" s="1"/>
    </row>
    <row r="3504" spans="2:2" x14ac:dyDescent="0.25">
      <c r="B3504" s="1"/>
    </row>
    <row r="3505" spans="2:2" x14ac:dyDescent="0.25">
      <c r="B3505" s="1"/>
    </row>
    <row r="3506" spans="2:2" x14ac:dyDescent="0.25">
      <c r="B3506" s="1"/>
    </row>
    <row r="3507" spans="2:2" x14ac:dyDescent="0.25">
      <c r="B3507" s="1"/>
    </row>
    <row r="3508" spans="2:2" x14ac:dyDescent="0.25">
      <c r="B3508" s="1"/>
    </row>
    <row r="3509" spans="2:2" x14ac:dyDescent="0.25">
      <c r="B3509" s="1"/>
    </row>
    <row r="3510" spans="2:2" x14ac:dyDescent="0.25">
      <c r="B3510" s="1"/>
    </row>
    <row r="3511" spans="2:2" x14ac:dyDescent="0.25">
      <c r="B3511" s="1"/>
    </row>
    <row r="3512" spans="2:2" x14ac:dyDescent="0.25">
      <c r="B3512" s="1"/>
    </row>
    <row r="3513" spans="2:2" x14ac:dyDescent="0.25">
      <c r="B3513" s="1"/>
    </row>
    <row r="3514" spans="2:2" x14ac:dyDescent="0.25">
      <c r="B3514" s="1"/>
    </row>
    <row r="3515" spans="2:2" x14ac:dyDescent="0.25">
      <c r="B3515" s="1"/>
    </row>
    <row r="3516" spans="2:2" x14ac:dyDescent="0.25">
      <c r="B3516" s="1"/>
    </row>
    <row r="3517" spans="2:2" x14ac:dyDescent="0.25">
      <c r="B3517" s="1"/>
    </row>
    <row r="3518" spans="2:2" x14ac:dyDescent="0.25">
      <c r="B3518" s="1"/>
    </row>
    <row r="3519" spans="2:2" x14ac:dyDescent="0.25">
      <c r="B3519" s="1"/>
    </row>
    <row r="3520" spans="2:2" x14ac:dyDescent="0.25">
      <c r="B3520" s="1"/>
    </row>
    <row r="3521" spans="2:2" x14ac:dyDescent="0.25">
      <c r="B3521" s="1"/>
    </row>
    <row r="3522" spans="2:2" x14ac:dyDescent="0.25">
      <c r="B3522" s="1"/>
    </row>
    <row r="3523" spans="2:2" x14ac:dyDescent="0.25">
      <c r="B3523" s="1"/>
    </row>
    <row r="3524" spans="2:2" x14ac:dyDescent="0.25">
      <c r="B3524" s="1"/>
    </row>
    <row r="3525" spans="2:2" x14ac:dyDescent="0.25">
      <c r="B3525" s="1"/>
    </row>
    <row r="3526" spans="2:2" x14ac:dyDescent="0.25">
      <c r="B3526" s="1"/>
    </row>
    <row r="3527" spans="2:2" x14ac:dyDescent="0.25">
      <c r="B3527" s="1"/>
    </row>
    <row r="3528" spans="2:2" x14ac:dyDescent="0.25">
      <c r="B3528" s="1"/>
    </row>
    <row r="3529" spans="2:2" x14ac:dyDescent="0.25">
      <c r="B3529" s="1"/>
    </row>
    <row r="3530" spans="2:2" x14ac:dyDescent="0.25">
      <c r="B3530" s="1"/>
    </row>
    <row r="3531" spans="2:2" x14ac:dyDescent="0.25">
      <c r="B3531" s="1"/>
    </row>
    <row r="3532" spans="2:2" x14ac:dyDescent="0.25">
      <c r="B3532" s="1"/>
    </row>
    <row r="3533" spans="2:2" x14ac:dyDescent="0.25">
      <c r="B3533" s="1"/>
    </row>
    <row r="3534" spans="2:2" x14ac:dyDescent="0.25">
      <c r="B3534" s="1"/>
    </row>
    <row r="3535" spans="2:2" x14ac:dyDescent="0.25">
      <c r="B3535" s="1"/>
    </row>
    <row r="3536" spans="2:2" x14ac:dyDescent="0.25">
      <c r="B3536" s="1"/>
    </row>
    <row r="3537" spans="2:2" x14ac:dyDescent="0.25">
      <c r="B3537" s="1"/>
    </row>
    <row r="3538" spans="2:2" x14ac:dyDescent="0.25">
      <c r="B3538" s="1"/>
    </row>
    <row r="3539" spans="2:2" x14ac:dyDescent="0.25">
      <c r="B3539" s="1"/>
    </row>
    <row r="3540" spans="2:2" x14ac:dyDescent="0.25">
      <c r="B3540" s="1"/>
    </row>
    <row r="3541" spans="2:2" x14ac:dyDescent="0.25">
      <c r="B3541" s="1"/>
    </row>
    <row r="3542" spans="2:2" x14ac:dyDescent="0.25">
      <c r="B3542" s="1"/>
    </row>
    <row r="3543" spans="2:2" x14ac:dyDescent="0.25">
      <c r="B3543" s="1"/>
    </row>
    <row r="3544" spans="2:2" x14ac:dyDescent="0.25">
      <c r="B3544" s="1"/>
    </row>
    <row r="3545" spans="2:2" x14ac:dyDescent="0.25">
      <c r="B3545" s="1"/>
    </row>
    <row r="3546" spans="2:2" x14ac:dyDescent="0.25">
      <c r="B3546" s="1"/>
    </row>
    <row r="3547" spans="2:2" x14ac:dyDescent="0.25">
      <c r="B3547" s="1"/>
    </row>
    <row r="3548" spans="2:2" x14ac:dyDescent="0.25">
      <c r="B3548" s="1"/>
    </row>
    <row r="3549" spans="2:2" x14ac:dyDescent="0.25">
      <c r="B3549" s="1"/>
    </row>
    <row r="3550" spans="2:2" x14ac:dyDescent="0.25">
      <c r="B3550" s="1"/>
    </row>
    <row r="3551" spans="2:2" x14ac:dyDescent="0.25">
      <c r="B3551" s="1"/>
    </row>
    <row r="3552" spans="2:2" x14ac:dyDescent="0.25">
      <c r="B3552" s="1"/>
    </row>
    <row r="3553" spans="2:2" x14ac:dyDescent="0.25">
      <c r="B3553" s="1"/>
    </row>
    <row r="3554" spans="2:2" x14ac:dyDescent="0.25">
      <c r="B3554" s="1"/>
    </row>
    <row r="3555" spans="2:2" x14ac:dyDescent="0.25">
      <c r="B3555" s="1"/>
    </row>
    <row r="3556" spans="2:2" x14ac:dyDescent="0.25">
      <c r="B3556" s="1"/>
    </row>
    <row r="3557" spans="2:2" x14ac:dyDescent="0.25">
      <c r="B3557" s="1"/>
    </row>
    <row r="3558" spans="2:2" x14ac:dyDescent="0.25">
      <c r="B3558" s="1"/>
    </row>
    <row r="3559" spans="2:2" x14ac:dyDescent="0.25">
      <c r="B3559" s="1"/>
    </row>
    <row r="3560" spans="2:2" x14ac:dyDescent="0.25">
      <c r="B3560" s="1"/>
    </row>
    <row r="3561" spans="2:2" x14ac:dyDescent="0.25">
      <c r="B3561" s="1"/>
    </row>
    <row r="3562" spans="2:2" x14ac:dyDescent="0.25">
      <c r="B3562" s="1"/>
    </row>
    <row r="3563" spans="2:2" x14ac:dyDescent="0.25">
      <c r="B3563" s="1"/>
    </row>
    <row r="3564" spans="2:2" x14ac:dyDescent="0.25">
      <c r="B3564" s="1"/>
    </row>
    <row r="3565" spans="2:2" x14ac:dyDescent="0.25">
      <c r="B3565" s="1"/>
    </row>
    <row r="3566" spans="2:2" x14ac:dyDescent="0.25">
      <c r="B3566" s="1"/>
    </row>
    <row r="3567" spans="2:2" x14ac:dyDescent="0.25">
      <c r="B3567" s="1"/>
    </row>
    <row r="3568" spans="2:2" x14ac:dyDescent="0.25">
      <c r="B3568" s="1"/>
    </row>
    <row r="3569" spans="2:2" x14ac:dyDescent="0.25">
      <c r="B3569" s="1"/>
    </row>
    <row r="3570" spans="2:2" x14ac:dyDescent="0.25">
      <c r="B3570" s="1"/>
    </row>
    <row r="3571" spans="2:2" x14ac:dyDescent="0.25">
      <c r="B3571" s="1"/>
    </row>
    <row r="3572" spans="2:2" x14ac:dyDescent="0.25">
      <c r="B3572" s="1"/>
    </row>
    <row r="3573" spans="2:2" x14ac:dyDescent="0.25">
      <c r="B3573" s="1"/>
    </row>
    <row r="3574" spans="2:2" x14ac:dyDescent="0.25">
      <c r="B3574" s="1"/>
    </row>
    <row r="3575" spans="2:2" x14ac:dyDescent="0.25">
      <c r="B3575" s="1"/>
    </row>
    <row r="3576" spans="2:2" x14ac:dyDescent="0.25">
      <c r="B3576" s="1"/>
    </row>
    <row r="3577" spans="2:2" x14ac:dyDescent="0.25">
      <c r="B3577" s="1"/>
    </row>
    <row r="3578" spans="2:2" x14ac:dyDescent="0.25">
      <c r="B3578" s="1"/>
    </row>
    <row r="3579" spans="2:2" x14ac:dyDescent="0.25">
      <c r="B3579" s="1"/>
    </row>
    <row r="3580" spans="2:2" x14ac:dyDescent="0.25">
      <c r="B3580" s="1"/>
    </row>
    <row r="3581" spans="2:2" x14ac:dyDescent="0.25">
      <c r="B3581" s="1"/>
    </row>
    <row r="3582" spans="2:2" x14ac:dyDescent="0.25">
      <c r="B3582" s="1"/>
    </row>
    <row r="3583" spans="2:2" x14ac:dyDescent="0.25">
      <c r="B3583" s="1"/>
    </row>
    <row r="3584" spans="2:2" x14ac:dyDescent="0.25">
      <c r="B3584" s="1"/>
    </row>
    <row r="3585" spans="2:2" x14ac:dyDescent="0.25">
      <c r="B3585" s="1"/>
    </row>
    <row r="3586" spans="2:2" x14ac:dyDescent="0.25">
      <c r="B3586" s="1"/>
    </row>
    <row r="3587" spans="2:2" x14ac:dyDescent="0.25">
      <c r="B3587" s="1"/>
    </row>
    <row r="3588" spans="2:2" x14ac:dyDescent="0.25">
      <c r="B3588" s="1"/>
    </row>
    <row r="3589" spans="2:2" x14ac:dyDescent="0.25">
      <c r="B3589" s="1"/>
    </row>
    <row r="3590" spans="2:2" x14ac:dyDescent="0.25">
      <c r="B3590" s="1"/>
    </row>
    <row r="3591" spans="2:2" x14ac:dyDescent="0.25">
      <c r="B3591" s="1"/>
    </row>
    <row r="3592" spans="2:2" x14ac:dyDescent="0.25">
      <c r="B3592" s="1"/>
    </row>
    <row r="3593" spans="2:2" x14ac:dyDescent="0.25">
      <c r="B3593" s="1"/>
    </row>
    <row r="3594" spans="2:2" x14ac:dyDescent="0.25">
      <c r="B3594" s="1"/>
    </row>
    <row r="3595" spans="2:2" x14ac:dyDescent="0.25">
      <c r="B3595" s="1"/>
    </row>
    <row r="3596" spans="2:2" x14ac:dyDescent="0.25">
      <c r="B3596" s="1"/>
    </row>
    <row r="3597" spans="2:2" x14ac:dyDescent="0.25">
      <c r="B3597" s="1"/>
    </row>
    <row r="3598" spans="2:2" x14ac:dyDescent="0.25">
      <c r="B3598" s="1"/>
    </row>
    <row r="3599" spans="2:2" x14ac:dyDescent="0.25">
      <c r="B3599" s="1"/>
    </row>
    <row r="3600" spans="2:2" x14ac:dyDescent="0.25">
      <c r="B3600" s="1"/>
    </row>
    <row r="3601" spans="2:2" x14ac:dyDescent="0.25">
      <c r="B3601" s="1"/>
    </row>
    <row r="3602" spans="2:2" x14ac:dyDescent="0.25">
      <c r="B3602" s="1"/>
    </row>
    <row r="3603" spans="2:2" x14ac:dyDescent="0.25">
      <c r="B3603" s="1"/>
    </row>
    <row r="3604" spans="2:2" x14ac:dyDescent="0.25">
      <c r="B3604" s="1"/>
    </row>
    <row r="3605" spans="2:2" x14ac:dyDescent="0.25">
      <c r="B3605" s="1"/>
    </row>
    <row r="3606" spans="2:2" x14ac:dyDescent="0.25">
      <c r="B3606" s="1"/>
    </row>
    <row r="3607" spans="2:2" x14ac:dyDescent="0.25">
      <c r="B3607" s="1"/>
    </row>
    <row r="3608" spans="2:2" x14ac:dyDescent="0.25">
      <c r="B3608" s="1"/>
    </row>
    <row r="3609" spans="2:2" x14ac:dyDescent="0.25">
      <c r="B3609" s="1"/>
    </row>
    <row r="3610" spans="2:2" x14ac:dyDescent="0.25">
      <c r="B3610" s="1"/>
    </row>
    <row r="3611" spans="2:2" x14ac:dyDescent="0.25">
      <c r="B3611" s="1"/>
    </row>
    <row r="3612" spans="2:2" x14ac:dyDescent="0.25">
      <c r="B3612" s="1"/>
    </row>
    <row r="3613" spans="2:2" x14ac:dyDescent="0.25">
      <c r="B3613" s="1"/>
    </row>
    <row r="3614" spans="2:2" x14ac:dyDescent="0.25">
      <c r="B3614" s="1"/>
    </row>
    <row r="3615" spans="2:2" x14ac:dyDescent="0.25">
      <c r="B3615" s="1"/>
    </row>
    <row r="3616" spans="2:2" x14ac:dyDescent="0.25">
      <c r="B3616" s="1"/>
    </row>
    <row r="3617" spans="2:2" x14ac:dyDescent="0.25">
      <c r="B3617" s="1"/>
    </row>
    <row r="3618" spans="2:2" x14ac:dyDescent="0.25">
      <c r="B3618" s="1"/>
    </row>
    <row r="3619" spans="2:2" x14ac:dyDescent="0.25">
      <c r="B3619" s="1"/>
    </row>
    <row r="3620" spans="2:2" x14ac:dyDescent="0.25">
      <c r="B3620" s="1"/>
    </row>
    <row r="3621" spans="2:2" x14ac:dyDescent="0.25">
      <c r="B3621" s="1"/>
    </row>
    <row r="3622" spans="2:2" x14ac:dyDescent="0.25">
      <c r="B3622" s="1"/>
    </row>
    <row r="3623" spans="2:2" x14ac:dyDescent="0.25">
      <c r="B3623" s="1"/>
    </row>
    <row r="3624" spans="2:2" x14ac:dyDescent="0.25">
      <c r="B3624" s="1"/>
    </row>
    <row r="3625" spans="2:2" x14ac:dyDescent="0.25">
      <c r="B3625" s="1"/>
    </row>
    <row r="3626" spans="2:2" x14ac:dyDescent="0.25">
      <c r="B3626" s="1"/>
    </row>
    <row r="3627" spans="2:2" x14ac:dyDescent="0.25">
      <c r="B3627" s="1"/>
    </row>
    <row r="3628" spans="2:2" x14ac:dyDescent="0.25">
      <c r="B3628" s="1"/>
    </row>
    <row r="3629" spans="2:2" x14ac:dyDescent="0.25">
      <c r="B3629" s="1"/>
    </row>
    <row r="3630" spans="2:2" x14ac:dyDescent="0.25">
      <c r="B3630" s="1"/>
    </row>
    <row r="3631" spans="2:2" x14ac:dyDescent="0.25">
      <c r="B3631" s="1"/>
    </row>
    <row r="3632" spans="2:2" x14ac:dyDescent="0.25">
      <c r="B3632" s="1"/>
    </row>
    <row r="3633" spans="2:2" x14ac:dyDescent="0.25">
      <c r="B3633" s="1"/>
    </row>
    <row r="3634" spans="2:2" x14ac:dyDescent="0.25">
      <c r="B3634" s="1"/>
    </row>
    <row r="3635" spans="2:2" x14ac:dyDescent="0.25">
      <c r="B3635" s="1"/>
    </row>
    <row r="3636" spans="2:2" x14ac:dyDescent="0.25">
      <c r="B3636" s="1"/>
    </row>
    <row r="3637" spans="2:2" x14ac:dyDescent="0.25">
      <c r="B3637" s="1"/>
    </row>
    <row r="3638" spans="2:2" x14ac:dyDescent="0.25">
      <c r="B3638" s="1"/>
    </row>
    <row r="3639" spans="2:2" x14ac:dyDescent="0.25">
      <c r="B3639" s="1"/>
    </row>
    <row r="3640" spans="2:2" x14ac:dyDescent="0.25">
      <c r="B3640" s="1"/>
    </row>
    <row r="3641" spans="2:2" x14ac:dyDescent="0.25">
      <c r="B3641" s="1"/>
    </row>
    <row r="3642" spans="2:2" x14ac:dyDescent="0.25">
      <c r="B3642" s="1"/>
    </row>
    <row r="3643" spans="2:2" x14ac:dyDescent="0.25">
      <c r="B3643" s="1"/>
    </row>
    <row r="3644" spans="2:2" x14ac:dyDescent="0.25">
      <c r="B3644" s="1"/>
    </row>
    <row r="3645" spans="2:2" x14ac:dyDescent="0.25">
      <c r="B3645" s="1"/>
    </row>
    <row r="3646" spans="2:2" x14ac:dyDescent="0.25">
      <c r="B3646" s="1"/>
    </row>
    <row r="3647" spans="2:2" x14ac:dyDescent="0.25">
      <c r="B3647" s="1"/>
    </row>
    <row r="3648" spans="2:2" x14ac:dyDescent="0.25">
      <c r="B3648" s="1"/>
    </row>
    <row r="3649" spans="2:2" x14ac:dyDescent="0.25">
      <c r="B3649" s="1"/>
    </row>
    <row r="3650" spans="2:2" x14ac:dyDescent="0.25">
      <c r="B3650" s="1"/>
    </row>
    <row r="3651" spans="2:2" x14ac:dyDescent="0.25">
      <c r="B3651" s="1"/>
    </row>
    <row r="3652" spans="2:2" x14ac:dyDescent="0.25">
      <c r="B3652" s="1"/>
    </row>
    <row r="3653" spans="2:2" x14ac:dyDescent="0.25">
      <c r="B3653" s="1"/>
    </row>
    <row r="3654" spans="2:2" x14ac:dyDescent="0.25">
      <c r="B3654" s="1"/>
    </row>
    <row r="3655" spans="2:2" x14ac:dyDescent="0.25">
      <c r="B3655" s="1"/>
    </row>
    <row r="3656" spans="2:2" x14ac:dyDescent="0.25">
      <c r="B3656" s="1"/>
    </row>
    <row r="3657" spans="2:2" x14ac:dyDescent="0.25">
      <c r="B3657" s="1"/>
    </row>
    <row r="3658" spans="2:2" x14ac:dyDescent="0.25">
      <c r="B3658" s="1"/>
    </row>
    <row r="3659" spans="2:2" x14ac:dyDescent="0.25">
      <c r="B3659" s="1"/>
    </row>
    <row r="3660" spans="2:2" x14ac:dyDescent="0.25">
      <c r="B3660" s="1"/>
    </row>
    <row r="3661" spans="2:2" x14ac:dyDescent="0.25">
      <c r="B3661" s="1"/>
    </row>
    <row r="3662" spans="2:2" x14ac:dyDescent="0.25">
      <c r="B3662" s="1"/>
    </row>
    <row r="3663" spans="2:2" x14ac:dyDescent="0.25">
      <c r="B3663" s="1"/>
    </row>
    <row r="3664" spans="2:2" x14ac:dyDescent="0.25">
      <c r="B3664" s="1"/>
    </row>
    <row r="3665" spans="2:2" x14ac:dyDescent="0.25">
      <c r="B3665" s="1"/>
    </row>
    <row r="3666" spans="2:2" x14ac:dyDescent="0.25">
      <c r="B3666" s="1"/>
    </row>
    <row r="3667" spans="2:2" x14ac:dyDescent="0.25">
      <c r="B3667" s="1"/>
    </row>
    <row r="3668" spans="2:2" x14ac:dyDescent="0.25">
      <c r="B3668" s="1"/>
    </row>
    <row r="3669" spans="2:2" x14ac:dyDescent="0.25">
      <c r="B3669" s="1"/>
    </row>
    <row r="3670" spans="2:2" x14ac:dyDescent="0.25">
      <c r="B3670" s="1"/>
    </row>
    <row r="3671" spans="2:2" x14ac:dyDescent="0.25">
      <c r="B3671" s="1"/>
    </row>
    <row r="3672" spans="2:2" x14ac:dyDescent="0.25">
      <c r="B3672" s="1"/>
    </row>
    <row r="3673" spans="2:2" x14ac:dyDescent="0.25">
      <c r="B3673" s="1"/>
    </row>
    <row r="3674" spans="2:2" x14ac:dyDescent="0.25">
      <c r="B3674" s="1"/>
    </row>
    <row r="3675" spans="2:2" x14ac:dyDescent="0.25">
      <c r="B3675" s="1"/>
    </row>
    <row r="3676" spans="2:2" x14ac:dyDescent="0.25">
      <c r="B3676" s="1"/>
    </row>
    <row r="3677" spans="2:2" x14ac:dyDescent="0.25">
      <c r="B3677" s="1"/>
    </row>
    <row r="3678" spans="2:2" x14ac:dyDescent="0.25">
      <c r="B3678" s="1"/>
    </row>
    <row r="3679" spans="2:2" x14ac:dyDescent="0.25">
      <c r="B3679" s="1"/>
    </row>
    <row r="3680" spans="2:2" x14ac:dyDescent="0.25">
      <c r="B3680" s="1"/>
    </row>
    <row r="3681" spans="2:2" x14ac:dyDescent="0.25">
      <c r="B3681" s="1"/>
    </row>
    <row r="3682" spans="2:2" x14ac:dyDescent="0.25">
      <c r="B3682" s="1"/>
    </row>
    <row r="3683" spans="2:2" x14ac:dyDescent="0.25">
      <c r="B3683" s="1"/>
    </row>
    <row r="3684" spans="2:2" x14ac:dyDescent="0.25">
      <c r="B3684" s="1"/>
    </row>
    <row r="3685" spans="2:2" x14ac:dyDescent="0.25">
      <c r="B3685" s="1"/>
    </row>
    <row r="3686" spans="2:2" x14ac:dyDescent="0.25">
      <c r="B3686" s="1"/>
    </row>
    <row r="3687" spans="2:2" x14ac:dyDescent="0.25">
      <c r="B3687" s="1"/>
    </row>
    <row r="3688" spans="2:2" x14ac:dyDescent="0.25">
      <c r="B3688" s="1"/>
    </row>
    <row r="3689" spans="2:2" x14ac:dyDescent="0.25">
      <c r="B3689" s="1"/>
    </row>
    <row r="3690" spans="2:2" x14ac:dyDescent="0.25">
      <c r="B3690" s="1"/>
    </row>
    <row r="3691" spans="2:2" x14ac:dyDescent="0.25">
      <c r="B3691" s="1"/>
    </row>
    <row r="3692" spans="2:2" x14ac:dyDescent="0.25">
      <c r="B3692" s="1"/>
    </row>
    <row r="3693" spans="2:2" x14ac:dyDescent="0.25">
      <c r="B3693" s="1"/>
    </row>
    <row r="3694" spans="2:2" x14ac:dyDescent="0.25">
      <c r="B3694" s="1"/>
    </row>
    <row r="3695" spans="2:2" x14ac:dyDescent="0.25">
      <c r="B3695" s="1"/>
    </row>
    <row r="3696" spans="2:2" x14ac:dyDescent="0.25">
      <c r="B3696" s="1"/>
    </row>
    <row r="3697" spans="2:2" x14ac:dyDescent="0.25">
      <c r="B3697" s="1"/>
    </row>
    <row r="3698" spans="2:2" x14ac:dyDescent="0.25">
      <c r="B3698" s="1"/>
    </row>
    <row r="3699" spans="2:2" x14ac:dyDescent="0.25">
      <c r="B3699" s="1"/>
    </row>
    <row r="3700" spans="2:2" x14ac:dyDescent="0.25">
      <c r="B3700" s="1"/>
    </row>
    <row r="3701" spans="2:2" x14ac:dyDescent="0.25">
      <c r="B3701" s="1"/>
    </row>
    <row r="3702" spans="2:2" x14ac:dyDescent="0.25">
      <c r="B3702" s="1"/>
    </row>
    <row r="3703" spans="2:2" x14ac:dyDescent="0.25">
      <c r="B3703" s="1"/>
    </row>
    <row r="3704" spans="2:2" x14ac:dyDescent="0.25">
      <c r="B3704" s="1"/>
    </row>
    <row r="3705" spans="2:2" x14ac:dyDescent="0.25">
      <c r="B3705" s="1"/>
    </row>
    <row r="3706" spans="2:2" x14ac:dyDescent="0.25">
      <c r="B3706" s="1"/>
    </row>
    <row r="3707" spans="2:2" x14ac:dyDescent="0.25">
      <c r="B3707" s="1"/>
    </row>
    <row r="3708" spans="2:2" x14ac:dyDescent="0.25">
      <c r="B3708" s="1"/>
    </row>
    <row r="3709" spans="2:2" x14ac:dyDescent="0.25">
      <c r="B3709" s="1"/>
    </row>
    <row r="3710" spans="2:2" x14ac:dyDescent="0.25">
      <c r="B3710" s="1"/>
    </row>
    <row r="3711" spans="2:2" x14ac:dyDescent="0.25">
      <c r="B3711" s="1"/>
    </row>
    <row r="3712" spans="2:2" x14ac:dyDescent="0.25">
      <c r="B3712" s="1"/>
    </row>
    <row r="3713" spans="2:2" x14ac:dyDescent="0.25">
      <c r="B3713" s="1"/>
    </row>
    <row r="3714" spans="2:2" x14ac:dyDescent="0.25">
      <c r="B3714" s="1"/>
    </row>
    <row r="3715" spans="2:2" x14ac:dyDescent="0.25">
      <c r="B3715" s="1"/>
    </row>
    <row r="3716" spans="2:2" x14ac:dyDescent="0.25">
      <c r="B3716" s="1"/>
    </row>
    <row r="3717" spans="2:2" x14ac:dyDescent="0.25">
      <c r="B3717" s="1"/>
    </row>
    <row r="3718" spans="2:2" x14ac:dyDescent="0.25">
      <c r="B3718" s="1"/>
    </row>
    <row r="3719" spans="2:2" x14ac:dyDescent="0.25">
      <c r="B3719" s="1"/>
    </row>
    <row r="3720" spans="2:2" x14ac:dyDescent="0.25">
      <c r="B3720" s="1"/>
    </row>
    <row r="3721" spans="2:2" x14ac:dyDescent="0.25">
      <c r="B3721" s="1"/>
    </row>
    <row r="3722" spans="2:2" x14ac:dyDescent="0.25">
      <c r="B3722" s="1"/>
    </row>
    <row r="3723" spans="2:2" x14ac:dyDescent="0.25">
      <c r="B3723" s="1"/>
    </row>
    <row r="3724" spans="2:2" x14ac:dyDescent="0.25">
      <c r="B3724" s="1"/>
    </row>
    <row r="3725" spans="2:2" x14ac:dyDescent="0.25">
      <c r="B3725" s="1"/>
    </row>
    <row r="3726" spans="2:2" x14ac:dyDescent="0.25">
      <c r="B3726" s="1"/>
    </row>
    <row r="3727" spans="2:2" x14ac:dyDescent="0.25">
      <c r="B3727" s="1"/>
    </row>
    <row r="3728" spans="2:2" x14ac:dyDescent="0.25">
      <c r="B3728" s="1"/>
    </row>
    <row r="3729" spans="2:2" x14ac:dyDescent="0.25">
      <c r="B3729" s="1"/>
    </row>
    <row r="3730" spans="2:2" x14ac:dyDescent="0.25">
      <c r="B3730" s="1"/>
    </row>
    <row r="3731" spans="2:2" x14ac:dyDescent="0.25">
      <c r="B3731" s="1"/>
    </row>
    <row r="3732" spans="2:2" x14ac:dyDescent="0.25">
      <c r="B3732" s="1"/>
    </row>
    <row r="3733" spans="2:2" x14ac:dyDescent="0.25">
      <c r="B3733" s="1"/>
    </row>
    <row r="3734" spans="2:2" x14ac:dyDescent="0.25">
      <c r="B3734" s="1"/>
    </row>
    <row r="3735" spans="2:2" x14ac:dyDescent="0.25">
      <c r="B3735" s="1"/>
    </row>
    <row r="3736" spans="2:2" x14ac:dyDescent="0.25">
      <c r="B3736" s="1"/>
    </row>
    <row r="3737" spans="2:2" x14ac:dyDescent="0.25">
      <c r="B3737" s="1"/>
    </row>
    <row r="3738" spans="2:2" x14ac:dyDescent="0.25">
      <c r="B3738" s="1"/>
    </row>
    <row r="3739" spans="2:2" x14ac:dyDescent="0.25">
      <c r="B3739" s="1"/>
    </row>
    <row r="3740" spans="2:2" x14ac:dyDescent="0.25">
      <c r="B3740" s="1"/>
    </row>
    <row r="3741" spans="2:2" x14ac:dyDescent="0.25">
      <c r="B3741" s="1"/>
    </row>
    <row r="3742" spans="2:2" x14ac:dyDescent="0.25">
      <c r="B3742" s="1"/>
    </row>
    <row r="3743" spans="2:2" x14ac:dyDescent="0.25">
      <c r="B3743" s="1"/>
    </row>
    <row r="3744" spans="2:2" x14ac:dyDescent="0.25">
      <c r="B3744" s="1"/>
    </row>
    <row r="3745" spans="2:2" x14ac:dyDescent="0.25">
      <c r="B3745" s="1"/>
    </row>
    <row r="3746" spans="2:2" x14ac:dyDescent="0.25">
      <c r="B3746" s="1"/>
    </row>
    <row r="3747" spans="2:2" x14ac:dyDescent="0.25">
      <c r="B3747" s="1"/>
    </row>
    <row r="3748" spans="2:2" x14ac:dyDescent="0.25">
      <c r="B3748" s="1"/>
    </row>
    <row r="3749" spans="2:2" x14ac:dyDescent="0.25">
      <c r="B3749" s="1"/>
    </row>
    <row r="3750" spans="2:2" x14ac:dyDescent="0.25">
      <c r="B3750" s="1"/>
    </row>
    <row r="3751" spans="2:2" x14ac:dyDescent="0.25">
      <c r="B3751" s="1"/>
    </row>
    <row r="3752" spans="2:2" x14ac:dyDescent="0.25">
      <c r="B3752" s="1"/>
    </row>
    <row r="3753" spans="2:2" x14ac:dyDescent="0.25">
      <c r="B3753" s="1"/>
    </row>
    <row r="3754" spans="2:2" x14ac:dyDescent="0.25">
      <c r="B3754" s="1"/>
    </row>
    <row r="3755" spans="2:2" x14ac:dyDescent="0.25">
      <c r="B3755" s="1"/>
    </row>
    <row r="3756" spans="2:2" x14ac:dyDescent="0.25">
      <c r="B3756" s="1"/>
    </row>
    <row r="3757" spans="2:2" x14ac:dyDescent="0.25">
      <c r="B3757" s="1"/>
    </row>
    <row r="3758" spans="2:2" x14ac:dyDescent="0.25">
      <c r="B3758" s="1"/>
    </row>
    <row r="3759" spans="2:2" x14ac:dyDescent="0.25">
      <c r="B3759" s="1"/>
    </row>
    <row r="3760" spans="2:2" x14ac:dyDescent="0.25">
      <c r="B3760" s="1"/>
    </row>
    <row r="3761" spans="2:2" x14ac:dyDescent="0.25">
      <c r="B3761" s="1"/>
    </row>
    <row r="3762" spans="2:2" x14ac:dyDescent="0.25">
      <c r="B3762" s="1"/>
    </row>
    <row r="3763" spans="2:2" x14ac:dyDescent="0.25">
      <c r="B3763" s="1"/>
    </row>
    <row r="3764" spans="2:2" x14ac:dyDescent="0.25">
      <c r="B3764" s="1"/>
    </row>
    <row r="3765" spans="2:2" x14ac:dyDescent="0.25">
      <c r="B3765" s="1"/>
    </row>
    <row r="3766" spans="2:2" x14ac:dyDescent="0.25">
      <c r="B3766" s="1"/>
    </row>
    <row r="3767" spans="2:2" x14ac:dyDescent="0.25">
      <c r="B3767" s="1"/>
    </row>
    <row r="3768" spans="2:2" x14ac:dyDescent="0.25">
      <c r="B3768" s="1"/>
    </row>
    <row r="3769" spans="2:2" x14ac:dyDescent="0.25">
      <c r="B3769" s="1"/>
    </row>
    <row r="3770" spans="2:2" x14ac:dyDescent="0.25">
      <c r="B3770" s="1"/>
    </row>
    <row r="3771" spans="2:2" x14ac:dyDescent="0.25">
      <c r="B3771" s="1"/>
    </row>
    <row r="3772" spans="2:2" x14ac:dyDescent="0.25">
      <c r="B3772" s="1"/>
    </row>
    <row r="3773" spans="2:2" x14ac:dyDescent="0.25">
      <c r="B3773" s="1"/>
    </row>
    <row r="3774" spans="2:2" x14ac:dyDescent="0.25">
      <c r="B3774" s="1"/>
    </row>
    <row r="3775" spans="2:2" x14ac:dyDescent="0.25">
      <c r="B3775" s="1"/>
    </row>
    <row r="3776" spans="2:2" x14ac:dyDescent="0.25">
      <c r="B3776" s="1"/>
    </row>
    <row r="3777" spans="2:2" x14ac:dyDescent="0.25">
      <c r="B3777" s="1"/>
    </row>
    <row r="3778" spans="2:2" x14ac:dyDescent="0.25">
      <c r="B3778" s="1"/>
    </row>
    <row r="3779" spans="2:2" x14ac:dyDescent="0.25">
      <c r="B3779" s="1"/>
    </row>
    <row r="3780" spans="2:2" x14ac:dyDescent="0.25">
      <c r="B3780" s="1"/>
    </row>
    <row r="3781" spans="2:2" x14ac:dyDescent="0.25">
      <c r="B3781" s="1"/>
    </row>
    <row r="3782" spans="2:2" x14ac:dyDescent="0.25">
      <c r="B3782" s="1"/>
    </row>
    <row r="3783" spans="2:2" x14ac:dyDescent="0.25">
      <c r="B3783" s="1"/>
    </row>
    <row r="3784" spans="2:2" x14ac:dyDescent="0.25">
      <c r="B3784" s="1"/>
    </row>
    <row r="3785" spans="2:2" x14ac:dyDescent="0.25">
      <c r="B3785" s="1"/>
    </row>
    <row r="3786" spans="2:2" x14ac:dyDescent="0.25">
      <c r="B3786" s="1"/>
    </row>
    <row r="3787" spans="2:2" x14ac:dyDescent="0.25">
      <c r="B3787" s="1"/>
    </row>
    <row r="3788" spans="2:2" x14ac:dyDescent="0.25">
      <c r="B3788" s="1"/>
    </row>
    <row r="3789" spans="2:2" x14ac:dyDescent="0.25">
      <c r="B3789" s="1"/>
    </row>
    <row r="3790" spans="2:2" x14ac:dyDescent="0.25">
      <c r="B3790" s="1"/>
    </row>
    <row r="3791" spans="2:2" x14ac:dyDescent="0.25">
      <c r="B3791" s="1"/>
    </row>
    <row r="3792" spans="2:2" x14ac:dyDescent="0.25">
      <c r="B3792" s="1"/>
    </row>
    <row r="3793" spans="2:2" x14ac:dyDescent="0.25">
      <c r="B3793" s="1"/>
    </row>
    <row r="3794" spans="2:2" x14ac:dyDescent="0.25">
      <c r="B3794" s="1"/>
    </row>
    <row r="3795" spans="2:2" x14ac:dyDescent="0.25">
      <c r="B3795" s="1"/>
    </row>
    <row r="3796" spans="2:2" x14ac:dyDescent="0.25">
      <c r="B3796" s="1"/>
    </row>
    <row r="3797" spans="2:2" x14ac:dyDescent="0.25">
      <c r="B3797" s="1"/>
    </row>
    <row r="3798" spans="2:2" x14ac:dyDescent="0.25">
      <c r="B3798" s="1"/>
    </row>
    <row r="3799" spans="2:2" x14ac:dyDescent="0.25">
      <c r="B3799" s="1"/>
    </row>
    <row r="3800" spans="2:2" x14ac:dyDescent="0.25">
      <c r="B3800" s="1"/>
    </row>
    <row r="3801" spans="2:2" x14ac:dyDescent="0.25">
      <c r="B3801" s="1"/>
    </row>
    <row r="3802" spans="2:2" x14ac:dyDescent="0.25">
      <c r="B3802" s="1"/>
    </row>
    <row r="3803" spans="2:2" x14ac:dyDescent="0.25">
      <c r="B3803" s="1"/>
    </row>
    <row r="3804" spans="2:2" x14ac:dyDescent="0.25">
      <c r="B3804" s="1"/>
    </row>
    <row r="3805" spans="2:2" x14ac:dyDescent="0.25">
      <c r="B3805" s="1"/>
    </row>
    <row r="3806" spans="2:2" x14ac:dyDescent="0.25">
      <c r="B3806" s="1"/>
    </row>
    <row r="3807" spans="2:2" x14ac:dyDescent="0.25">
      <c r="B3807" s="1"/>
    </row>
    <row r="3808" spans="2:2" x14ac:dyDescent="0.25">
      <c r="B3808" s="1"/>
    </row>
    <row r="3809" spans="2:2" x14ac:dyDescent="0.25">
      <c r="B3809" s="1"/>
    </row>
    <row r="3810" spans="2:2" x14ac:dyDescent="0.25">
      <c r="B3810" s="1"/>
    </row>
    <row r="3811" spans="2:2" x14ac:dyDescent="0.25">
      <c r="B3811" s="1"/>
    </row>
    <row r="3812" spans="2:2" x14ac:dyDescent="0.25">
      <c r="B3812" s="1"/>
    </row>
    <row r="3813" spans="2:2" x14ac:dyDescent="0.25">
      <c r="B3813" s="1"/>
    </row>
    <row r="3814" spans="2:2" x14ac:dyDescent="0.25">
      <c r="B3814" s="1"/>
    </row>
    <row r="3815" spans="2:2" x14ac:dyDescent="0.25">
      <c r="B3815" s="1"/>
    </row>
    <row r="3816" spans="2:2" x14ac:dyDescent="0.25">
      <c r="B3816" s="1"/>
    </row>
    <row r="3817" spans="2:2" x14ac:dyDescent="0.25">
      <c r="B3817" s="1"/>
    </row>
    <row r="3818" spans="2:2" x14ac:dyDescent="0.25">
      <c r="B3818" s="1"/>
    </row>
    <row r="3819" spans="2:2" x14ac:dyDescent="0.25">
      <c r="B3819" s="1"/>
    </row>
    <row r="3820" spans="2:2" x14ac:dyDescent="0.25">
      <c r="B3820" s="1"/>
    </row>
    <row r="3821" spans="2:2" x14ac:dyDescent="0.25">
      <c r="B3821" s="1"/>
    </row>
    <row r="3822" spans="2:2" x14ac:dyDescent="0.25">
      <c r="B3822" s="1"/>
    </row>
    <row r="3823" spans="2:2" x14ac:dyDescent="0.25">
      <c r="B3823" s="1"/>
    </row>
    <row r="3824" spans="2:2" x14ac:dyDescent="0.25">
      <c r="B3824" s="1"/>
    </row>
    <row r="3825" spans="2:2" x14ac:dyDescent="0.25">
      <c r="B3825" s="1"/>
    </row>
    <row r="3826" spans="2:2" x14ac:dyDescent="0.25">
      <c r="B3826" s="1"/>
    </row>
    <row r="3827" spans="2:2" x14ac:dyDescent="0.25">
      <c r="B3827" s="1"/>
    </row>
    <row r="3828" spans="2:2" x14ac:dyDescent="0.25">
      <c r="B3828" s="1"/>
    </row>
    <row r="3829" spans="2:2" x14ac:dyDescent="0.25">
      <c r="B3829" s="1"/>
    </row>
    <row r="3830" spans="2:2" x14ac:dyDescent="0.25">
      <c r="B3830" s="1"/>
    </row>
    <row r="3831" spans="2:2" x14ac:dyDescent="0.25">
      <c r="B3831" s="1"/>
    </row>
    <row r="3832" spans="2:2" x14ac:dyDescent="0.25">
      <c r="B3832" s="1"/>
    </row>
    <row r="3833" spans="2:2" x14ac:dyDescent="0.25">
      <c r="B3833" s="1"/>
    </row>
    <row r="3834" spans="2:2" x14ac:dyDescent="0.25">
      <c r="B3834" s="1"/>
    </row>
    <row r="3835" spans="2:2" x14ac:dyDescent="0.25">
      <c r="B3835" s="1"/>
    </row>
    <row r="3836" spans="2:2" x14ac:dyDescent="0.25">
      <c r="B3836" s="1"/>
    </row>
    <row r="3837" spans="2:2" x14ac:dyDescent="0.25">
      <c r="B3837" s="1"/>
    </row>
    <row r="3838" spans="2:2" x14ac:dyDescent="0.25">
      <c r="B3838" s="1"/>
    </row>
    <row r="3839" spans="2:2" x14ac:dyDescent="0.25">
      <c r="B3839" s="1"/>
    </row>
    <row r="3840" spans="2:2" x14ac:dyDescent="0.25">
      <c r="B3840" s="1"/>
    </row>
    <row r="3841" spans="2:2" x14ac:dyDescent="0.25">
      <c r="B3841" s="1"/>
    </row>
    <row r="3842" spans="2:2" x14ac:dyDescent="0.25">
      <c r="B3842" s="1"/>
    </row>
    <row r="3843" spans="2:2" x14ac:dyDescent="0.25">
      <c r="B3843" s="1"/>
    </row>
    <row r="3844" spans="2:2" x14ac:dyDescent="0.25">
      <c r="B3844" s="1"/>
    </row>
    <row r="3845" spans="2:2" x14ac:dyDescent="0.25">
      <c r="B3845" s="1"/>
    </row>
    <row r="3846" spans="2:2" x14ac:dyDescent="0.25">
      <c r="B3846" s="1"/>
    </row>
    <row r="3847" spans="2:2" x14ac:dyDescent="0.25">
      <c r="B3847" s="1"/>
    </row>
    <row r="3848" spans="2:2" x14ac:dyDescent="0.25">
      <c r="B3848" s="1"/>
    </row>
    <row r="3849" spans="2:2" x14ac:dyDescent="0.25">
      <c r="B3849" s="1"/>
    </row>
    <row r="3850" spans="2:2" x14ac:dyDescent="0.25">
      <c r="B3850" s="1"/>
    </row>
    <row r="3851" spans="2:2" x14ac:dyDescent="0.25">
      <c r="B3851" s="1"/>
    </row>
    <row r="3852" spans="2:2" x14ac:dyDescent="0.25">
      <c r="B3852" s="1"/>
    </row>
    <row r="3853" spans="2:2" x14ac:dyDescent="0.25">
      <c r="B3853" s="1"/>
    </row>
    <row r="3854" spans="2:2" x14ac:dyDescent="0.25">
      <c r="B3854" s="1"/>
    </row>
    <row r="3855" spans="2:2" x14ac:dyDescent="0.25">
      <c r="B3855" s="1"/>
    </row>
    <row r="3856" spans="2:2" x14ac:dyDescent="0.25">
      <c r="B3856" s="1"/>
    </row>
    <row r="3857" spans="2:2" x14ac:dyDescent="0.25">
      <c r="B3857" s="1"/>
    </row>
    <row r="3858" spans="2:2" x14ac:dyDescent="0.25">
      <c r="B3858" s="1"/>
    </row>
    <row r="3859" spans="2:2" x14ac:dyDescent="0.25">
      <c r="B3859" s="1"/>
    </row>
    <row r="3860" spans="2:2" x14ac:dyDescent="0.25">
      <c r="B3860" s="1"/>
    </row>
    <row r="3861" spans="2:2" x14ac:dyDescent="0.25">
      <c r="B3861" s="1"/>
    </row>
    <row r="3862" spans="2:2" x14ac:dyDescent="0.25">
      <c r="B3862" s="1"/>
    </row>
    <row r="3863" spans="2:2" x14ac:dyDescent="0.25">
      <c r="B3863" s="1"/>
    </row>
    <row r="3864" spans="2:2" x14ac:dyDescent="0.25">
      <c r="B3864" s="1"/>
    </row>
    <row r="3865" spans="2:2" x14ac:dyDescent="0.25">
      <c r="B3865" s="1"/>
    </row>
    <row r="3866" spans="2:2" x14ac:dyDescent="0.25">
      <c r="B3866" s="1"/>
    </row>
    <row r="3867" spans="2:2" x14ac:dyDescent="0.25">
      <c r="B3867" s="1"/>
    </row>
    <row r="3868" spans="2:2" x14ac:dyDescent="0.25">
      <c r="B3868" s="1"/>
    </row>
    <row r="3869" spans="2:2" x14ac:dyDescent="0.25">
      <c r="B3869" s="1"/>
    </row>
    <row r="3870" spans="2:2" x14ac:dyDescent="0.25">
      <c r="B3870" s="1"/>
    </row>
    <row r="3871" spans="2:2" x14ac:dyDescent="0.25">
      <c r="B3871" s="1"/>
    </row>
    <row r="3872" spans="2:2" x14ac:dyDescent="0.25">
      <c r="B3872" s="1"/>
    </row>
    <row r="3873" spans="2:2" x14ac:dyDescent="0.25">
      <c r="B3873" s="1"/>
    </row>
    <row r="3874" spans="2:2" x14ac:dyDescent="0.25">
      <c r="B3874" s="1"/>
    </row>
    <row r="3875" spans="2:2" x14ac:dyDescent="0.25">
      <c r="B3875" s="1"/>
    </row>
    <row r="3876" spans="2:2" x14ac:dyDescent="0.25">
      <c r="B3876" s="1"/>
    </row>
    <row r="3877" spans="2:2" x14ac:dyDescent="0.25">
      <c r="B3877" s="1"/>
    </row>
    <row r="3878" spans="2:2" x14ac:dyDescent="0.25">
      <c r="B3878" s="1"/>
    </row>
    <row r="3879" spans="2:2" x14ac:dyDescent="0.25">
      <c r="B3879" s="1"/>
    </row>
    <row r="3880" spans="2:2" x14ac:dyDescent="0.25">
      <c r="B3880" s="1"/>
    </row>
    <row r="3881" spans="2:2" x14ac:dyDescent="0.25">
      <c r="B3881" s="1"/>
    </row>
    <row r="3882" spans="2:2" x14ac:dyDescent="0.25">
      <c r="B3882" s="1"/>
    </row>
    <row r="3883" spans="2:2" x14ac:dyDescent="0.25">
      <c r="B3883" s="1"/>
    </row>
    <row r="3884" spans="2:2" x14ac:dyDescent="0.25">
      <c r="B3884" s="1"/>
    </row>
    <row r="3885" spans="2:2" x14ac:dyDescent="0.25">
      <c r="B3885" s="1"/>
    </row>
    <row r="3886" spans="2:2" x14ac:dyDescent="0.25">
      <c r="B3886" s="1"/>
    </row>
    <row r="3887" spans="2:2" x14ac:dyDescent="0.25">
      <c r="B3887" s="1"/>
    </row>
    <row r="3888" spans="2:2" x14ac:dyDescent="0.25">
      <c r="B3888" s="1"/>
    </row>
    <row r="3889" spans="2:2" x14ac:dyDescent="0.25">
      <c r="B3889" s="1"/>
    </row>
    <row r="3890" spans="2:2" x14ac:dyDescent="0.25">
      <c r="B3890" s="1"/>
    </row>
    <row r="3891" spans="2:2" x14ac:dyDescent="0.25">
      <c r="B3891" s="1"/>
    </row>
    <row r="3892" spans="2:2" x14ac:dyDescent="0.25">
      <c r="B3892" s="1"/>
    </row>
    <row r="3893" spans="2:2" x14ac:dyDescent="0.25">
      <c r="B3893" s="1"/>
    </row>
    <row r="3894" spans="2:2" x14ac:dyDescent="0.25">
      <c r="B3894" s="1"/>
    </row>
    <row r="3895" spans="2:2" x14ac:dyDescent="0.25">
      <c r="B3895" s="1"/>
    </row>
    <row r="3896" spans="2:2" x14ac:dyDescent="0.25">
      <c r="B3896" s="1"/>
    </row>
    <row r="3897" spans="2:2" x14ac:dyDescent="0.25">
      <c r="B3897" s="1"/>
    </row>
    <row r="3898" spans="2:2" x14ac:dyDescent="0.25">
      <c r="B3898" s="1"/>
    </row>
    <row r="3899" spans="2:2" x14ac:dyDescent="0.25">
      <c r="B3899" s="1"/>
    </row>
    <row r="3900" spans="2:2" x14ac:dyDescent="0.25">
      <c r="B3900" s="1"/>
    </row>
    <row r="3901" spans="2:2" x14ac:dyDescent="0.25">
      <c r="B3901" s="1"/>
    </row>
    <row r="3902" spans="2:2" x14ac:dyDescent="0.25">
      <c r="B3902" s="1"/>
    </row>
    <row r="3903" spans="2:2" x14ac:dyDescent="0.25">
      <c r="B3903" s="1"/>
    </row>
    <row r="3904" spans="2:2" x14ac:dyDescent="0.25">
      <c r="B3904" s="1"/>
    </row>
    <row r="3905" spans="2:2" x14ac:dyDescent="0.25">
      <c r="B3905" s="1"/>
    </row>
    <row r="3906" spans="2:2" x14ac:dyDescent="0.25">
      <c r="B3906" s="1"/>
    </row>
    <row r="3907" spans="2:2" x14ac:dyDescent="0.25">
      <c r="B3907" s="1"/>
    </row>
    <row r="3908" spans="2:2" x14ac:dyDescent="0.25">
      <c r="B3908" s="1"/>
    </row>
    <row r="3909" spans="2:2" x14ac:dyDescent="0.25">
      <c r="B3909" s="1"/>
    </row>
    <row r="3910" spans="2:2" x14ac:dyDescent="0.25">
      <c r="B3910" s="1"/>
    </row>
    <row r="3911" spans="2:2" x14ac:dyDescent="0.25">
      <c r="B3911" s="1"/>
    </row>
    <row r="3912" spans="2:2" x14ac:dyDescent="0.25">
      <c r="B3912" s="1"/>
    </row>
    <row r="3913" spans="2:2" x14ac:dyDescent="0.25">
      <c r="B3913" s="1"/>
    </row>
    <row r="3914" spans="2:2" x14ac:dyDescent="0.25">
      <c r="B3914" s="1"/>
    </row>
    <row r="3915" spans="2:2" x14ac:dyDescent="0.25">
      <c r="B3915" s="1"/>
    </row>
    <row r="3916" spans="2:2" x14ac:dyDescent="0.25">
      <c r="B3916" s="1"/>
    </row>
    <row r="3917" spans="2:2" x14ac:dyDescent="0.25">
      <c r="B3917" s="1"/>
    </row>
    <row r="3918" spans="2:2" x14ac:dyDescent="0.25">
      <c r="B3918" s="1"/>
    </row>
    <row r="3919" spans="2:2" x14ac:dyDescent="0.25">
      <c r="B3919" s="1"/>
    </row>
    <row r="3920" spans="2:2" x14ac:dyDescent="0.25">
      <c r="B3920" s="1"/>
    </row>
    <row r="3921" spans="2:2" x14ac:dyDescent="0.25">
      <c r="B3921" s="1"/>
    </row>
    <row r="3922" spans="2:2" x14ac:dyDescent="0.25">
      <c r="B3922" s="1"/>
    </row>
    <row r="3923" spans="2:2" x14ac:dyDescent="0.25">
      <c r="B3923" s="1"/>
    </row>
    <row r="3924" spans="2:2" x14ac:dyDescent="0.25">
      <c r="B3924" s="1"/>
    </row>
    <row r="3925" spans="2:2" x14ac:dyDescent="0.25">
      <c r="B3925" s="1"/>
    </row>
    <row r="3926" spans="2:2" x14ac:dyDescent="0.25">
      <c r="B3926" s="1"/>
    </row>
    <row r="3927" spans="2:2" x14ac:dyDescent="0.25">
      <c r="B3927" s="1"/>
    </row>
    <row r="3928" spans="2:2" x14ac:dyDescent="0.25">
      <c r="B3928" s="1"/>
    </row>
    <row r="3929" spans="2:2" x14ac:dyDescent="0.25">
      <c r="B3929" s="1"/>
    </row>
    <row r="3930" spans="2:2" x14ac:dyDescent="0.25">
      <c r="B3930" s="1"/>
    </row>
    <row r="3931" spans="2:2" x14ac:dyDescent="0.25">
      <c r="B3931" s="1"/>
    </row>
    <row r="3932" spans="2:2" x14ac:dyDescent="0.25">
      <c r="B3932" s="1"/>
    </row>
    <row r="3933" spans="2:2" x14ac:dyDescent="0.25">
      <c r="B3933" s="1"/>
    </row>
    <row r="3934" spans="2:2" x14ac:dyDescent="0.25">
      <c r="B3934" s="1"/>
    </row>
    <row r="3935" spans="2:2" x14ac:dyDescent="0.25">
      <c r="B3935" s="1"/>
    </row>
    <row r="3936" spans="2:2" x14ac:dyDescent="0.25">
      <c r="B3936" s="1"/>
    </row>
    <row r="3937" spans="2:2" x14ac:dyDescent="0.25">
      <c r="B3937" s="1"/>
    </row>
    <row r="3938" spans="2:2" x14ac:dyDescent="0.25">
      <c r="B3938" s="1"/>
    </row>
    <row r="3939" spans="2:2" x14ac:dyDescent="0.25">
      <c r="B3939" s="1"/>
    </row>
    <row r="3940" spans="2:2" x14ac:dyDescent="0.25">
      <c r="B3940" s="1"/>
    </row>
    <row r="3941" spans="2:2" x14ac:dyDescent="0.25">
      <c r="B3941" s="1"/>
    </row>
    <row r="3942" spans="2:2" x14ac:dyDescent="0.25">
      <c r="B3942" s="1"/>
    </row>
    <row r="3943" spans="2:2" x14ac:dyDescent="0.25">
      <c r="B3943" s="1"/>
    </row>
    <row r="3944" spans="2:2" x14ac:dyDescent="0.25">
      <c r="B3944" s="1"/>
    </row>
    <row r="3945" spans="2:2" x14ac:dyDescent="0.25">
      <c r="B3945" s="1"/>
    </row>
    <row r="3946" spans="2:2" x14ac:dyDescent="0.25">
      <c r="B3946" s="1"/>
    </row>
    <row r="3947" spans="2:2" x14ac:dyDescent="0.25">
      <c r="B3947" s="1"/>
    </row>
    <row r="3948" spans="2:2" x14ac:dyDescent="0.25">
      <c r="B3948" s="1"/>
    </row>
    <row r="3949" spans="2:2" x14ac:dyDescent="0.25">
      <c r="B3949" s="1"/>
    </row>
    <row r="3950" spans="2:2" x14ac:dyDescent="0.25">
      <c r="B3950" s="1"/>
    </row>
    <row r="3951" spans="2:2" x14ac:dyDescent="0.25">
      <c r="B3951" s="1"/>
    </row>
    <row r="3952" spans="2:2" x14ac:dyDescent="0.25">
      <c r="B3952" s="1"/>
    </row>
    <row r="3953" spans="2:2" x14ac:dyDescent="0.25">
      <c r="B3953" s="1"/>
    </row>
    <row r="3954" spans="2:2" x14ac:dyDescent="0.25">
      <c r="B3954" s="1"/>
    </row>
    <row r="3955" spans="2:2" x14ac:dyDescent="0.25">
      <c r="B3955" s="1"/>
    </row>
    <row r="3956" spans="2:2" x14ac:dyDescent="0.25">
      <c r="B3956" s="1"/>
    </row>
    <row r="3957" spans="2:2" x14ac:dyDescent="0.25">
      <c r="B3957" s="1"/>
    </row>
    <row r="3958" spans="2:2" x14ac:dyDescent="0.25">
      <c r="B3958" s="1"/>
    </row>
    <row r="3959" spans="2:2" x14ac:dyDescent="0.25">
      <c r="B3959" s="1"/>
    </row>
    <row r="3960" spans="2:2" x14ac:dyDescent="0.25">
      <c r="B3960" s="1"/>
    </row>
    <row r="3961" spans="2:2" x14ac:dyDescent="0.25">
      <c r="B3961" s="1"/>
    </row>
    <row r="3962" spans="2:2" x14ac:dyDescent="0.25">
      <c r="B3962" s="1"/>
    </row>
    <row r="3963" spans="2:2" x14ac:dyDescent="0.25">
      <c r="B3963" s="1"/>
    </row>
    <row r="3964" spans="2:2" x14ac:dyDescent="0.25">
      <c r="B3964" s="1"/>
    </row>
    <row r="3965" spans="2:2" x14ac:dyDescent="0.25">
      <c r="B3965" s="1"/>
    </row>
    <row r="3966" spans="2:2" x14ac:dyDescent="0.25">
      <c r="B3966" s="1"/>
    </row>
    <row r="3967" spans="2:2" x14ac:dyDescent="0.25">
      <c r="B3967" s="1"/>
    </row>
    <row r="3968" spans="2:2" x14ac:dyDescent="0.25">
      <c r="B3968" s="1"/>
    </row>
    <row r="3969" spans="2:2" x14ac:dyDescent="0.25">
      <c r="B3969" s="1"/>
    </row>
    <row r="3970" spans="2:2" x14ac:dyDescent="0.25">
      <c r="B3970" s="1"/>
    </row>
    <row r="3971" spans="2:2" x14ac:dyDescent="0.25">
      <c r="B3971" s="1"/>
    </row>
    <row r="3972" spans="2:2" x14ac:dyDescent="0.25">
      <c r="B3972" s="1"/>
    </row>
    <row r="3973" spans="2:2" x14ac:dyDescent="0.25">
      <c r="B3973" s="1"/>
    </row>
    <row r="3974" spans="2:2" x14ac:dyDescent="0.25">
      <c r="B3974" s="1"/>
    </row>
    <row r="3975" spans="2:2" x14ac:dyDescent="0.25">
      <c r="B3975" s="1"/>
    </row>
    <row r="3976" spans="2:2" x14ac:dyDescent="0.25">
      <c r="B3976" s="1"/>
    </row>
    <row r="3977" spans="2:2" x14ac:dyDescent="0.25">
      <c r="B3977" s="1"/>
    </row>
    <row r="3978" spans="2:2" x14ac:dyDescent="0.25">
      <c r="B3978" s="1"/>
    </row>
    <row r="3979" spans="2:2" x14ac:dyDescent="0.25">
      <c r="B3979" s="1"/>
    </row>
    <row r="3980" spans="2:2" x14ac:dyDescent="0.25">
      <c r="B3980" s="1"/>
    </row>
    <row r="3981" spans="2:2" x14ac:dyDescent="0.25">
      <c r="B3981" s="1"/>
    </row>
    <row r="3982" spans="2:2" x14ac:dyDescent="0.25">
      <c r="B3982" s="1"/>
    </row>
    <row r="3983" spans="2:2" x14ac:dyDescent="0.25">
      <c r="B3983" s="1"/>
    </row>
    <row r="3984" spans="2:2" x14ac:dyDescent="0.25">
      <c r="B3984" s="1"/>
    </row>
    <row r="3985" spans="2:2" x14ac:dyDescent="0.25">
      <c r="B3985" s="1"/>
    </row>
    <row r="3986" spans="2:2" x14ac:dyDescent="0.25">
      <c r="B3986" s="1"/>
    </row>
    <row r="3987" spans="2:2" x14ac:dyDescent="0.25">
      <c r="B3987" s="1"/>
    </row>
    <row r="3988" spans="2:2" x14ac:dyDescent="0.25">
      <c r="B3988" s="1"/>
    </row>
    <row r="3989" spans="2:2" x14ac:dyDescent="0.25">
      <c r="B3989" s="1"/>
    </row>
    <row r="3990" spans="2:2" x14ac:dyDescent="0.25">
      <c r="B3990" s="1"/>
    </row>
    <row r="3991" spans="2:2" x14ac:dyDescent="0.25">
      <c r="B3991" s="1"/>
    </row>
    <row r="3992" spans="2:2" x14ac:dyDescent="0.25">
      <c r="B3992" s="1"/>
    </row>
    <row r="3993" spans="2:2" x14ac:dyDescent="0.25">
      <c r="B3993" s="1"/>
    </row>
    <row r="3994" spans="2:2" x14ac:dyDescent="0.25">
      <c r="B3994" s="1"/>
    </row>
    <row r="3995" spans="2:2" x14ac:dyDescent="0.25">
      <c r="B3995" s="1"/>
    </row>
    <row r="3996" spans="2:2" x14ac:dyDescent="0.25">
      <c r="B3996" s="1"/>
    </row>
    <row r="3997" spans="2:2" x14ac:dyDescent="0.25">
      <c r="B3997" s="1"/>
    </row>
    <row r="3998" spans="2:2" x14ac:dyDescent="0.25">
      <c r="B3998" s="1"/>
    </row>
    <row r="3999" spans="2:2" x14ac:dyDescent="0.25">
      <c r="B3999" s="1"/>
    </row>
    <row r="4000" spans="2:2" x14ac:dyDescent="0.25">
      <c r="B4000" s="1"/>
    </row>
    <row r="4001" spans="2:2" x14ac:dyDescent="0.25">
      <c r="B4001" s="1"/>
    </row>
    <row r="4002" spans="2:2" x14ac:dyDescent="0.25">
      <c r="B4002" s="1"/>
    </row>
    <row r="4003" spans="2:2" x14ac:dyDescent="0.25">
      <c r="B4003" s="1"/>
    </row>
    <row r="4004" spans="2:2" x14ac:dyDescent="0.25">
      <c r="B4004" s="1"/>
    </row>
    <row r="4005" spans="2:2" x14ac:dyDescent="0.25">
      <c r="B4005" s="1"/>
    </row>
    <row r="4006" spans="2:2" x14ac:dyDescent="0.25">
      <c r="B4006" s="1"/>
    </row>
    <row r="4007" spans="2:2" x14ac:dyDescent="0.25">
      <c r="B4007" s="1"/>
    </row>
    <row r="4008" spans="2:2" x14ac:dyDescent="0.25">
      <c r="B4008" s="1"/>
    </row>
    <row r="4009" spans="2:2" x14ac:dyDescent="0.25">
      <c r="B4009" s="1"/>
    </row>
    <row r="4010" spans="2:2" x14ac:dyDescent="0.25">
      <c r="B4010" s="1"/>
    </row>
    <row r="4011" spans="2:2" x14ac:dyDescent="0.25">
      <c r="B4011" s="1"/>
    </row>
    <row r="4012" spans="2:2" x14ac:dyDescent="0.25">
      <c r="B4012" s="1"/>
    </row>
    <row r="4013" spans="2:2" x14ac:dyDescent="0.25">
      <c r="B4013" s="1"/>
    </row>
    <row r="4014" spans="2:2" x14ac:dyDescent="0.25">
      <c r="B4014" s="1"/>
    </row>
    <row r="4015" spans="2:2" x14ac:dyDescent="0.25">
      <c r="B4015" s="1"/>
    </row>
    <row r="4016" spans="2:2" x14ac:dyDescent="0.25">
      <c r="B4016" s="1"/>
    </row>
    <row r="4017" spans="2:2" x14ac:dyDescent="0.25">
      <c r="B4017" s="1"/>
    </row>
    <row r="4018" spans="2:2" x14ac:dyDescent="0.25">
      <c r="B4018" s="1"/>
    </row>
    <row r="4019" spans="2:2" x14ac:dyDescent="0.25">
      <c r="B4019" s="1"/>
    </row>
    <row r="4020" spans="2:2" x14ac:dyDescent="0.25">
      <c r="B4020" s="1"/>
    </row>
    <row r="4021" spans="2:2" x14ac:dyDescent="0.25">
      <c r="B4021" s="1"/>
    </row>
    <row r="4022" spans="2:2" x14ac:dyDescent="0.25">
      <c r="B4022" s="1"/>
    </row>
    <row r="4023" spans="2:2" x14ac:dyDescent="0.25">
      <c r="B4023" s="1"/>
    </row>
    <row r="4024" spans="2:2" x14ac:dyDescent="0.25">
      <c r="B4024" s="1"/>
    </row>
    <row r="4025" spans="2:2" x14ac:dyDescent="0.25">
      <c r="B4025" s="1"/>
    </row>
    <row r="4026" spans="2:2" x14ac:dyDescent="0.25">
      <c r="B4026" s="1"/>
    </row>
    <row r="4027" spans="2:2" x14ac:dyDescent="0.25">
      <c r="B4027" s="1"/>
    </row>
    <row r="4028" spans="2:2" x14ac:dyDescent="0.25">
      <c r="B4028" s="1"/>
    </row>
    <row r="4029" spans="2:2" x14ac:dyDescent="0.25">
      <c r="B4029" s="1"/>
    </row>
    <row r="4030" spans="2:2" x14ac:dyDescent="0.25">
      <c r="B4030" s="1"/>
    </row>
    <row r="4031" spans="2:2" x14ac:dyDescent="0.25">
      <c r="B4031" s="1"/>
    </row>
    <row r="4032" spans="2:2" x14ac:dyDescent="0.25">
      <c r="B4032" s="1"/>
    </row>
    <row r="4033" spans="2:2" x14ac:dyDescent="0.25">
      <c r="B4033" s="1"/>
    </row>
    <row r="4034" spans="2:2" x14ac:dyDescent="0.25">
      <c r="B4034" s="1"/>
    </row>
    <row r="4035" spans="2:2" x14ac:dyDescent="0.25">
      <c r="B4035" s="1"/>
    </row>
    <row r="4036" spans="2:2" x14ac:dyDescent="0.25">
      <c r="B4036" s="1"/>
    </row>
    <row r="4037" spans="2:2" x14ac:dyDescent="0.25">
      <c r="B4037" s="1"/>
    </row>
    <row r="4038" spans="2:2" x14ac:dyDescent="0.25">
      <c r="B4038" s="1"/>
    </row>
    <row r="4039" spans="2:2" x14ac:dyDescent="0.25">
      <c r="B4039" s="1"/>
    </row>
    <row r="4040" spans="2:2" x14ac:dyDescent="0.25">
      <c r="B4040" s="1"/>
    </row>
    <row r="4041" spans="2:2" x14ac:dyDescent="0.25">
      <c r="B4041" s="1"/>
    </row>
    <row r="4042" spans="2:2" x14ac:dyDescent="0.25">
      <c r="B4042" s="1"/>
    </row>
    <row r="4043" spans="2:2" x14ac:dyDescent="0.25">
      <c r="B4043" s="1"/>
    </row>
    <row r="4044" spans="2:2" x14ac:dyDescent="0.25">
      <c r="B4044" s="1"/>
    </row>
    <row r="4045" spans="2:2" x14ac:dyDescent="0.25">
      <c r="B4045" s="1"/>
    </row>
    <row r="4046" spans="2:2" x14ac:dyDescent="0.25">
      <c r="B4046" s="1"/>
    </row>
    <row r="4047" spans="2:2" x14ac:dyDescent="0.25">
      <c r="B4047" s="1"/>
    </row>
    <row r="4048" spans="2:2" x14ac:dyDescent="0.25">
      <c r="B4048" s="1"/>
    </row>
    <row r="4049" spans="2:2" x14ac:dyDescent="0.25">
      <c r="B4049" s="1"/>
    </row>
    <row r="4050" spans="2:2" x14ac:dyDescent="0.25">
      <c r="B4050" s="1"/>
    </row>
    <row r="4051" spans="2:2" x14ac:dyDescent="0.25">
      <c r="B4051" s="1"/>
    </row>
    <row r="4052" spans="2:2" x14ac:dyDescent="0.25">
      <c r="B4052" s="1"/>
    </row>
    <row r="4053" spans="2:2" x14ac:dyDescent="0.25">
      <c r="B4053" s="1"/>
    </row>
    <row r="4054" spans="2:2" x14ac:dyDescent="0.25">
      <c r="B4054" s="1"/>
    </row>
    <row r="4055" spans="2:2" x14ac:dyDescent="0.25">
      <c r="B4055" s="1"/>
    </row>
    <row r="4056" spans="2:2" x14ac:dyDescent="0.25">
      <c r="B4056" s="1"/>
    </row>
    <row r="4057" spans="2:2" x14ac:dyDescent="0.25">
      <c r="B4057" s="1"/>
    </row>
    <row r="4058" spans="2:2" x14ac:dyDescent="0.25">
      <c r="B4058" s="1"/>
    </row>
    <row r="4059" spans="2:2" x14ac:dyDescent="0.25">
      <c r="B4059" s="1"/>
    </row>
    <row r="4060" spans="2:2" x14ac:dyDescent="0.25">
      <c r="B4060" s="1"/>
    </row>
    <row r="4061" spans="2:2" x14ac:dyDescent="0.25">
      <c r="B4061" s="1"/>
    </row>
    <row r="4062" spans="2:2" x14ac:dyDescent="0.25">
      <c r="B4062" s="1"/>
    </row>
    <row r="4063" spans="2:2" x14ac:dyDescent="0.25">
      <c r="B4063" s="1"/>
    </row>
    <row r="4064" spans="2:2" x14ac:dyDescent="0.25">
      <c r="B4064" s="1"/>
    </row>
    <row r="4065" spans="2:2" x14ac:dyDescent="0.25">
      <c r="B4065" s="1"/>
    </row>
    <row r="4066" spans="2:2" x14ac:dyDescent="0.25">
      <c r="B4066" s="1"/>
    </row>
    <row r="4067" spans="2:2" x14ac:dyDescent="0.25">
      <c r="B4067" s="1"/>
    </row>
    <row r="4068" spans="2:2" x14ac:dyDescent="0.25">
      <c r="B4068" s="1"/>
    </row>
    <row r="4069" spans="2:2" x14ac:dyDescent="0.25">
      <c r="B4069" s="1"/>
    </row>
    <row r="4070" spans="2:2" x14ac:dyDescent="0.25">
      <c r="B4070" s="1"/>
    </row>
    <row r="4071" spans="2:2" x14ac:dyDescent="0.25">
      <c r="B4071" s="1"/>
    </row>
    <row r="4072" spans="2:2" x14ac:dyDescent="0.25">
      <c r="B4072" s="1"/>
    </row>
    <row r="4073" spans="2:2" x14ac:dyDescent="0.25">
      <c r="B4073" s="1"/>
    </row>
    <row r="4074" spans="2:2" x14ac:dyDescent="0.25">
      <c r="B4074" s="1"/>
    </row>
    <row r="4075" spans="2:2" x14ac:dyDescent="0.25">
      <c r="B4075" s="1"/>
    </row>
    <row r="4076" spans="2:2" x14ac:dyDescent="0.25">
      <c r="B4076" s="1"/>
    </row>
    <row r="4077" spans="2:2" x14ac:dyDescent="0.25">
      <c r="B4077" s="1"/>
    </row>
    <row r="4078" spans="2:2" x14ac:dyDescent="0.25">
      <c r="B4078" s="1"/>
    </row>
    <row r="4079" spans="2:2" x14ac:dyDescent="0.25">
      <c r="B4079" s="1"/>
    </row>
    <row r="4080" spans="2:2" x14ac:dyDescent="0.25">
      <c r="B4080" s="1"/>
    </row>
    <row r="4081" spans="2:2" x14ac:dyDescent="0.25">
      <c r="B4081" s="1"/>
    </row>
    <row r="4082" spans="2:2" x14ac:dyDescent="0.25">
      <c r="B4082" s="1"/>
    </row>
    <row r="4083" spans="2:2" x14ac:dyDescent="0.25">
      <c r="B4083" s="1"/>
    </row>
    <row r="4084" spans="2:2" x14ac:dyDescent="0.25">
      <c r="B4084" s="1"/>
    </row>
    <row r="4085" spans="2:2" x14ac:dyDescent="0.25">
      <c r="B4085" s="1"/>
    </row>
    <row r="4086" spans="2:2" x14ac:dyDescent="0.25">
      <c r="B4086" s="1"/>
    </row>
    <row r="4087" spans="2:2" x14ac:dyDescent="0.25">
      <c r="B4087" s="1"/>
    </row>
    <row r="4088" spans="2:2" x14ac:dyDescent="0.25">
      <c r="B4088" s="1"/>
    </row>
    <row r="4089" spans="2:2" x14ac:dyDescent="0.25">
      <c r="B4089" s="1"/>
    </row>
    <row r="4090" spans="2:2" x14ac:dyDescent="0.25">
      <c r="B4090" s="1"/>
    </row>
    <row r="4091" spans="2:2" x14ac:dyDescent="0.25">
      <c r="B4091" s="1"/>
    </row>
    <row r="4092" spans="2:2" x14ac:dyDescent="0.25">
      <c r="B4092" s="1"/>
    </row>
    <row r="4093" spans="2:2" x14ac:dyDescent="0.25">
      <c r="B4093" s="1"/>
    </row>
    <row r="4094" spans="2:2" x14ac:dyDescent="0.25">
      <c r="B4094" s="1"/>
    </row>
    <row r="4095" spans="2:2" x14ac:dyDescent="0.25">
      <c r="B4095" s="1"/>
    </row>
    <row r="4096" spans="2:2" x14ac:dyDescent="0.25">
      <c r="B4096" s="1"/>
    </row>
    <row r="4097" spans="2:2" x14ac:dyDescent="0.25">
      <c r="B4097" s="1"/>
    </row>
    <row r="4098" spans="2:2" x14ac:dyDescent="0.25">
      <c r="B4098" s="1"/>
    </row>
    <row r="4099" spans="2:2" x14ac:dyDescent="0.25">
      <c r="B4099" s="1"/>
    </row>
    <row r="4100" spans="2:2" x14ac:dyDescent="0.25">
      <c r="B4100" s="1"/>
    </row>
    <row r="4101" spans="2:2" x14ac:dyDescent="0.25">
      <c r="B4101" s="1"/>
    </row>
    <row r="4102" spans="2:2" x14ac:dyDescent="0.25">
      <c r="B4102" s="1"/>
    </row>
    <row r="4103" spans="2:2" x14ac:dyDescent="0.25">
      <c r="B4103" s="1"/>
    </row>
    <row r="4104" spans="2:2" x14ac:dyDescent="0.25">
      <c r="B4104" s="1"/>
    </row>
    <row r="4105" spans="2:2" x14ac:dyDescent="0.25">
      <c r="B4105" s="1"/>
    </row>
    <row r="4106" spans="2:2" x14ac:dyDescent="0.25">
      <c r="B4106" s="1"/>
    </row>
    <row r="4107" spans="2:2" x14ac:dyDescent="0.25">
      <c r="B4107" s="1"/>
    </row>
    <row r="4108" spans="2:2" x14ac:dyDescent="0.25">
      <c r="B4108" s="1"/>
    </row>
    <row r="4109" spans="2:2" x14ac:dyDescent="0.25">
      <c r="B4109" s="1"/>
    </row>
    <row r="4110" spans="2:2" x14ac:dyDescent="0.25">
      <c r="B4110" s="1"/>
    </row>
    <row r="4111" spans="2:2" x14ac:dyDescent="0.25">
      <c r="B4111" s="1"/>
    </row>
    <row r="4112" spans="2:2" x14ac:dyDescent="0.25">
      <c r="B4112" s="1"/>
    </row>
    <row r="4113" spans="2:2" x14ac:dyDescent="0.25">
      <c r="B4113" s="1"/>
    </row>
    <row r="4114" spans="2:2" x14ac:dyDescent="0.25">
      <c r="B4114" s="1"/>
    </row>
    <row r="4115" spans="2:2" x14ac:dyDescent="0.25">
      <c r="B4115" s="1"/>
    </row>
    <row r="4116" spans="2:2" x14ac:dyDescent="0.25">
      <c r="B4116" s="1"/>
    </row>
    <row r="4117" spans="2:2" x14ac:dyDescent="0.25">
      <c r="B4117" s="1"/>
    </row>
    <row r="4118" spans="2:2" x14ac:dyDescent="0.25">
      <c r="B4118" s="1"/>
    </row>
    <row r="4119" spans="2:2" x14ac:dyDescent="0.25">
      <c r="B4119" s="1"/>
    </row>
    <row r="4120" spans="2:2" x14ac:dyDescent="0.25">
      <c r="B4120" s="1"/>
    </row>
    <row r="4121" spans="2:2" x14ac:dyDescent="0.25">
      <c r="B4121" s="1"/>
    </row>
    <row r="4122" spans="2:2" x14ac:dyDescent="0.25">
      <c r="B4122" s="1"/>
    </row>
    <row r="4123" spans="2:2" x14ac:dyDescent="0.25">
      <c r="B4123" s="1"/>
    </row>
    <row r="4124" spans="2:2" x14ac:dyDescent="0.25">
      <c r="B4124" s="1"/>
    </row>
    <row r="4125" spans="2:2" x14ac:dyDescent="0.25">
      <c r="B4125" s="1"/>
    </row>
    <row r="4126" spans="2:2" x14ac:dyDescent="0.25">
      <c r="B4126" s="1"/>
    </row>
    <row r="4127" spans="2:2" x14ac:dyDescent="0.25">
      <c r="B4127" s="1"/>
    </row>
    <row r="4128" spans="2:2" x14ac:dyDescent="0.25">
      <c r="B4128" s="1"/>
    </row>
    <row r="4129" spans="2:2" x14ac:dyDescent="0.25">
      <c r="B4129" s="1"/>
    </row>
    <row r="4130" spans="2:2" x14ac:dyDescent="0.25">
      <c r="B4130" s="1"/>
    </row>
    <row r="4131" spans="2:2" x14ac:dyDescent="0.25">
      <c r="B4131" s="1"/>
    </row>
    <row r="4132" spans="2:2" x14ac:dyDescent="0.25">
      <c r="B4132" s="1"/>
    </row>
    <row r="4133" spans="2:2" x14ac:dyDescent="0.25">
      <c r="B4133" s="1"/>
    </row>
    <row r="4134" spans="2:2" x14ac:dyDescent="0.25">
      <c r="B4134" s="1"/>
    </row>
    <row r="4135" spans="2:2" x14ac:dyDescent="0.25">
      <c r="B4135" s="1"/>
    </row>
    <row r="4136" spans="2:2" x14ac:dyDescent="0.25">
      <c r="B4136" s="1"/>
    </row>
    <row r="4137" spans="2:2" x14ac:dyDescent="0.25">
      <c r="B4137" s="1"/>
    </row>
    <row r="4138" spans="2:2" x14ac:dyDescent="0.25">
      <c r="B4138" s="1"/>
    </row>
    <row r="4139" spans="2:2" x14ac:dyDescent="0.25">
      <c r="B4139" s="1"/>
    </row>
    <row r="4140" spans="2:2" x14ac:dyDescent="0.25">
      <c r="B4140" s="1"/>
    </row>
    <row r="4141" spans="2:2" x14ac:dyDescent="0.25">
      <c r="B4141" s="1"/>
    </row>
    <row r="4142" spans="2:2" x14ac:dyDescent="0.25">
      <c r="B4142" s="1"/>
    </row>
    <row r="4143" spans="2:2" x14ac:dyDescent="0.25">
      <c r="B4143" s="1"/>
    </row>
    <row r="4144" spans="2:2" x14ac:dyDescent="0.25">
      <c r="B4144" s="1"/>
    </row>
    <row r="4145" spans="2:2" x14ac:dyDescent="0.25">
      <c r="B4145" s="1"/>
    </row>
    <row r="4146" spans="2:2" x14ac:dyDescent="0.25">
      <c r="B4146" s="1"/>
    </row>
    <row r="4147" spans="2:2" x14ac:dyDescent="0.25">
      <c r="B4147" s="1"/>
    </row>
    <row r="4148" spans="2:2" x14ac:dyDescent="0.25">
      <c r="B4148" s="1"/>
    </row>
    <row r="4149" spans="2:2" x14ac:dyDescent="0.25">
      <c r="B4149" s="1"/>
    </row>
    <row r="4150" spans="2:2" x14ac:dyDescent="0.25">
      <c r="B4150" s="1"/>
    </row>
    <row r="4151" spans="2:2" x14ac:dyDescent="0.25">
      <c r="B4151" s="1"/>
    </row>
    <row r="4152" spans="2:2" x14ac:dyDescent="0.25">
      <c r="B4152" s="1"/>
    </row>
    <row r="4153" spans="2:2" x14ac:dyDescent="0.25">
      <c r="B4153" s="1"/>
    </row>
    <row r="4154" spans="2:2" x14ac:dyDescent="0.25">
      <c r="B4154" s="1"/>
    </row>
    <row r="4155" spans="2:2" x14ac:dyDescent="0.25">
      <c r="B4155" s="1"/>
    </row>
    <row r="4156" spans="2:2" x14ac:dyDescent="0.25">
      <c r="B4156" s="1"/>
    </row>
    <row r="4157" spans="2:2" x14ac:dyDescent="0.25">
      <c r="B4157" s="1"/>
    </row>
    <row r="4158" spans="2:2" x14ac:dyDescent="0.25">
      <c r="B4158" s="1"/>
    </row>
    <row r="4159" spans="2:2" x14ac:dyDescent="0.25">
      <c r="B4159" s="1"/>
    </row>
    <row r="4160" spans="2:2" x14ac:dyDescent="0.25">
      <c r="B4160" s="1"/>
    </row>
    <row r="4161" spans="2:2" x14ac:dyDescent="0.25">
      <c r="B4161" s="1"/>
    </row>
    <row r="4162" spans="2:2" x14ac:dyDescent="0.25">
      <c r="B4162" s="1"/>
    </row>
    <row r="4163" spans="2:2" x14ac:dyDescent="0.25">
      <c r="B4163" s="1"/>
    </row>
    <row r="4164" spans="2:2" x14ac:dyDescent="0.25">
      <c r="B4164" s="1"/>
    </row>
    <row r="4165" spans="2:2" x14ac:dyDescent="0.25">
      <c r="B4165" s="1"/>
    </row>
    <row r="4166" spans="2:2" x14ac:dyDescent="0.25">
      <c r="B4166" s="1"/>
    </row>
    <row r="4167" spans="2:2" x14ac:dyDescent="0.25">
      <c r="B4167" s="1"/>
    </row>
    <row r="4168" spans="2:2" x14ac:dyDescent="0.25">
      <c r="B4168" s="1"/>
    </row>
    <row r="4169" spans="2:2" x14ac:dyDescent="0.25">
      <c r="B4169" s="1"/>
    </row>
    <row r="4170" spans="2:2" x14ac:dyDescent="0.25">
      <c r="B4170" s="1"/>
    </row>
    <row r="4171" spans="2:2" x14ac:dyDescent="0.25">
      <c r="B4171" s="1"/>
    </row>
    <row r="4172" spans="2:2" x14ac:dyDescent="0.25">
      <c r="B4172" s="1"/>
    </row>
    <row r="4173" spans="2:2" x14ac:dyDescent="0.25">
      <c r="B4173" s="1"/>
    </row>
    <row r="4174" spans="2:2" x14ac:dyDescent="0.25">
      <c r="B4174" s="1"/>
    </row>
    <row r="4175" spans="2:2" x14ac:dyDescent="0.25">
      <c r="B4175" s="1"/>
    </row>
    <row r="4176" spans="2:2" x14ac:dyDescent="0.25">
      <c r="B4176" s="1"/>
    </row>
    <row r="4177" spans="2:2" x14ac:dyDescent="0.25">
      <c r="B4177" s="1"/>
    </row>
    <row r="4178" spans="2:2" x14ac:dyDescent="0.25">
      <c r="B4178" s="1"/>
    </row>
    <row r="4179" spans="2:2" x14ac:dyDescent="0.25">
      <c r="B4179" s="1"/>
    </row>
    <row r="4180" spans="2:2" x14ac:dyDescent="0.25">
      <c r="B4180" s="1"/>
    </row>
    <row r="4181" spans="2:2" x14ac:dyDescent="0.25">
      <c r="B4181" s="1"/>
    </row>
    <row r="4182" spans="2:2" x14ac:dyDescent="0.25">
      <c r="B4182" s="1"/>
    </row>
    <row r="4183" spans="2:2" x14ac:dyDescent="0.25">
      <c r="B4183" s="1"/>
    </row>
    <row r="4184" spans="2:2" x14ac:dyDescent="0.25">
      <c r="B4184" s="1"/>
    </row>
    <row r="4185" spans="2:2" x14ac:dyDescent="0.25">
      <c r="B4185" s="1"/>
    </row>
    <row r="4186" spans="2:2" x14ac:dyDescent="0.25">
      <c r="B4186" s="1"/>
    </row>
    <row r="4187" spans="2:2" x14ac:dyDescent="0.25">
      <c r="B4187" s="1"/>
    </row>
    <row r="4188" spans="2:2" x14ac:dyDescent="0.25">
      <c r="B4188" s="1"/>
    </row>
    <row r="4189" spans="2:2" x14ac:dyDescent="0.25">
      <c r="B4189" s="1"/>
    </row>
    <row r="4190" spans="2:2" x14ac:dyDescent="0.25">
      <c r="B4190" s="1"/>
    </row>
    <row r="4191" spans="2:2" x14ac:dyDescent="0.25">
      <c r="B4191" s="1"/>
    </row>
    <row r="4192" spans="2:2" x14ac:dyDescent="0.25">
      <c r="B4192" s="1"/>
    </row>
    <row r="4193" spans="2:2" x14ac:dyDescent="0.25">
      <c r="B4193" s="1"/>
    </row>
    <row r="4194" spans="2:2" x14ac:dyDescent="0.25">
      <c r="B4194" s="1"/>
    </row>
    <row r="4195" spans="2:2" x14ac:dyDescent="0.25">
      <c r="B4195" s="1"/>
    </row>
    <row r="4196" spans="2:2" x14ac:dyDescent="0.25">
      <c r="B4196" s="1"/>
    </row>
    <row r="4197" spans="2:2" x14ac:dyDescent="0.25">
      <c r="B4197" s="1"/>
    </row>
    <row r="4198" spans="2:2" x14ac:dyDescent="0.25">
      <c r="B4198" s="1"/>
    </row>
    <row r="4199" spans="2:2" x14ac:dyDescent="0.25">
      <c r="B4199" s="1"/>
    </row>
    <row r="4200" spans="2:2" x14ac:dyDescent="0.25">
      <c r="B4200" s="1"/>
    </row>
    <row r="4201" spans="2:2" x14ac:dyDescent="0.25">
      <c r="B4201" s="1"/>
    </row>
    <row r="4202" spans="2:2" x14ac:dyDescent="0.25">
      <c r="B4202" s="1"/>
    </row>
    <row r="4203" spans="2:2" x14ac:dyDescent="0.25">
      <c r="B4203" s="1"/>
    </row>
    <row r="4204" spans="2:2" x14ac:dyDescent="0.25">
      <c r="B4204" s="1"/>
    </row>
    <row r="4205" spans="2:2" x14ac:dyDescent="0.25">
      <c r="B4205" s="1"/>
    </row>
    <row r="4206" spans="2:2" x14ac:dyDescent="0.25">
      <c r="B4206" s="1"/>
    </row>
    <row r="4207" spans="2:2" x14ac:dyDescent="0.25">
      <c r="B4207" s="1"/>
    </row>
    <row r="4208" spans="2:2" x14ac:dyDescent="0.25">
      <c r="B4208" s="1"/>
    </row>
    <row r="4209" spans="2:2" x14ac:dyDescent="0.25">
      <c r="B4209" s="1"/>
    </row>
    <row r="4210" spans="2:2" x14ac:dyDescent="0.25">
      <c r="B4210" s="1"/>
    </row>
    <row r="4211" spans="2:2" x14ac:dyDescent="0.25">
      <c r="B4211" s="1"/>
    </row>
    <row r="4212" spans="2:2" x14ac:dyDescent="0.25">
      <c r="B4212" s="1"/>
    </row>
    <row r="4213" spans="2:2" x14ac:dyDescent="0.25">
      <c r="B4213" s="1"/>
    </row>
    <row r="4214" spans="2:2" x14ac:dyDescent="0.25">
      <c r="B4214" s="1"/>
    </row>
    <row r="4215" spans="2:2" x14ac:dyDescent="0.25">
      <c r="B4215" s="1"/>
    </row>
    <row r="4216" spans="2:2" x14ac:dyDescent="0.25">
      <c r="B4216" s="1"/>
    </row>
    <row r="4217" spans="2:2" x14ac:dyDescent="0.25">
      <c r="B4217" s="1"/>
    </row>
    <row r="4218" spans="2:2" x14ac:dyDescent="0.25">
      <c r="B4218" s="1"/>
    </row>
    <row r="4219" spans="2:2" x14ac:dyDescent="0.25">
      <c r="B4219" s="1"/>
    </row>
    <row r="4220" spans="2:2" x14ac:dyDescent="0.25">
      <c r="B4220" s="1"/>
    </row>
    <row r="4221" spans="2:2" x14ac:dyDescent="0.25">
      <c r="B4221" s="1"/>
    </row>
    <row r="4222" spans="2:2" x14ac:dyDescent="0.25">
      <c r="B4222" s="1"/>
    </row>
    <row r="4223" spans="2:2" x14ac:dyDescent="0.25">
      <c r="B4223" s="1"/>
    </row>
    <row r="4224" spans="2:2" x14ac:dyDescent="0.25">
      <c r="B4224" s="1"/>
    </row>
    <row r="4225" spans="2:2" x14ac:dyDescent="0.25">
      <c r="B4225" s="1"/>
    </row>
    <row r="4226" spans="2:2" x14ac:dyDescent="0.25">
      <c r="B4226" s="1"/>
    </row>
    <row r="4227" spans="2:2" x14ac:dyDescent="0.25">
      <c r="B4227" s="1"/>
    </row>
    <row r="4228" spans="2:2" x14ac:dyDescent="0.25">
      <c r="B4228" s="1"/>
    </row>
    <row r="4229" spans="2:2" x14ac:dyDescent="0.25">
      <c r="B4229" s="1"/>
    </row>
    <row r="4230" spans="2:2" x14ac:dyDescent="0.25">
      <c r="B4230" s="1"/>
    </row>
    <row r="4231" spans="2:2" x14ac:dyDescent="0.25">
      <c r="B4231" s="1"/>
    </row>
    <row r="4232" spans="2:2" x14ac:dyDescent="0.25">
      <c r="B4232" s="1"/>
    </row>
    <row r="4233" spans="2:2" x14ac:dyDescent="0.25">
      <c r="B4233" s="1"/>
    </row>
    <row r="4234" spans="2:2" x14ac:dyDescent="0.25">
      <c r="B4234" s="1"/>
    </row>
    <row r="4235" spans="2:2" x14ac:dyDescent="0.25">
      <c r="B4235" s="1"/>
    </row>
    <row r="4236" spans="2:2" x14ac:dyDescent="0.25">
      <c r="B4236" s="1"/>
    </row>
    <row r="4237" spans="2:2" x14ac:dyDescent="0.25">
      <c r="B4237" s="1"/>
    </row>
    <row r="4238" spans="2:2" x14ac:dyDescent="0.25">
      <c r="B4238" s="1"/>
    </row>
    <row r="4239" spans="2:2" x14ac:dyDescent="0.25">
      <c r="B4239" s="1"/>
    </row>
    <row r="4240" spans="2:2" x14ac:dyDescent="0.25">
      <c r="B4240" s="1"/>
    </row>
    <row r="4241" spans="2:2" x14ac:dyDescent="0.25">
      <c r="B4241" s="1"/>
    </row>
    <row r="4242" spans="2:2" x14ac:dyDescent="0.25">
      <c r="B4242" s="1"/>
    </row>
    <row r="4243" spans="2:2" x14ac:dyDescent="0.25">
      <c r="B4243" s="1"/>
    </row>
    <row r="4244" spans="2:2" x14ac:dyDescent="0.25">
      <c r="B4244" s="1"/>
    </row>
    <row r="4245" spans="2:2" x14ac:dyDescent="0.25">
      <c r="B4245" s="1"/>
    </row>
    <row r="4246" spans="2:2" x14ac:dyDescent="0.25">
      <c r="B4246" s="1"/>
    </row>
    <row r="4247" spans="2:2" x14ac:dyDescent="0.25">
      <c r="B4247" s="1"/>
    </row>
    <row r="4248" spans="2:2" x14ac:dyDescent="0.25">
      <c r="B4248" s="1"/>
    </row>
    <row r="4249" spans="2:2" x14ac:dyDescent="0.25">
      <c r="B4249" s="1"/>
    </row>
    <row r="4250" spans="2:2" x14ac:dyDescent="0.25">
      <c r="B4250" s="1"/>
    </row>
    <row r="4251" spans="2:2" x14ac:dyDescent="0.25">
      <c r="B4251" s="1"/>
    </row>
    <row r="4252" spans="2:2" x14ac:dyDescent="0.25">
      <c r="B4252" s="1"/>
    </row>
    <row r="4253" spans="2:2" x14ac:dyDescent="0.25">
      <c r="B4253" s="1"/>
    </row>
    <row r="4254" spans="2:2" x14ac:dyDescent="0.25">
      <c r="B4254" s="1"/>
    </row>
    <row r="4255" spans="2:2" x14ac:dyDescent="0.25">
      <c r="B4255" s="1"/>
    </row>
    <row r="4256" spans="2:2" x14ac:dyDescent="0.25">
      <c r="B4256" s="1"/>
    </row>
    <row r="4257" spans="2:2" x14ac:dyDescent="0.25">
      <c r="B4257" s="1"/>
    </row>
    <row r="4258" spans="2:2" x14ac:dyDescent="0.25">
      <c r="B4258" s="1"/>
    </row>
    <row r="4259" spans="2:2" x14ac:dyDescent="0.25">
      <c r="B4259" s="1"/>
    </row>
    <row r="4260" spans="2:2" x14ac:dyDescent="0.25">
      <c r="B4260" s="1"/>
    </row>
    <row r="4261" spans="2:2" x14ac:dyDescent="0.25">
      <c r="B4261" s="1"/>
    </row>
    <row r="4262" spans="2:2" x14ac:dyDescent="0.25">
      <c r="B4262" s="1"/>
    </row>
    <row r="4263" spans="2:2" x14ac:dyDescent="0.25">
      <c r="B4263" s="1"/>
    </row>
    <row r="4264" spans="2:2" x14ac:dyDescent="0.25">
      <c r="B4264" s="1"/>
    </row>
    <row r="4265" spans="2:2" x14ac:dyDescent="0.25">
      <c r="B4265" s="1"/>
    </row>
    <row r="4266" spans="2:2" x14ac:dyDescent="0.25">
      <c r="B4266" s="1"/>
    </row>
    <row r="4267" spans="2:2" x14ac:dyDescent="0.25">
      <c r="B4267" s="1"/>
    </row>
    <row r="4268" spans="2:2" x14ac:dyDescent="0.25">
      <c r="B4268" s="1"/>
    </row>
    <row r="4269" spans="2:2" x14ac:dyDescent="0.25">
      <c r="B4269" s="1"/>
    </row>
    <row r="4270" spans="2:2" x14ac:dyDescent="0.25">
      <c r="B4270" s="1"/>
    </row>
    <row r="4271" spans="2:2" x14ac:dyDescent="0.25">
      <c r="B4271" s="1"/>
    </row>
    <row r="4272" spans="2:2" x14ac:dyDescent="0.25">
      <c r="B4272" s="1"/>
    </row>
    <row r="4273" spans="2:2" x14ac:dyDescent="0.25">
      <c r="B4273" s="1"/>
    </row>
    <row r="4274" spans="2:2" x14ac:dyDescent="0.25">
      <c r="B4274" s="1"/>
    </row>
    <row r="4275" spans="2:2" x14ac:dyDescent="0.25">
      <c r="B4275" s="1"/>
    </row>
    <row r="4276" spans="2:2" x14ac:dyDescent="0.25">
      <c r="B4276" s="1"/>
    </row>
    <row r="4277" spans="2:2" x14ac:dyDescent="0.25">
      <c r="B4277" s="1"/>
    </row>
    <row r="4278" spans="2:2" x14ac:dyDescent="0.25">
      <c r="B4278" s="1"/>
    </row>
    <row r="4279" spans="2:2" x14ac:dyDescent="0.25">
      <c r="B4279" s="1"/>
    </row>
    <row r="4280" spans="2:2" x14ac:dyDescent="0.25">
      <c r="B4280" s="1"/>
    </row>
    <row r="4281" spans="2:2" x14ac:dyDescent="0.25">
      <c r="B4281" s="1"/>
    </row>
    <row r="4282" spans="2:2" x14ac:dyDescent="0.25">
      <c r="B4282" s="1"/>
    </row>
    <row r="4283" spans="2:2" x14ac:dyDescent="0.25">
      <c r="B4283" s="1"/>
    </row>
    <row r="4284" spans="2:2" x14ac:dyDescent="0.25">
      <c r="B4284" s="1"/>
    </row>
    <row r="4285" spans="2:2" x14ac:dyDescent="0.25">
      <c r="B4285" s="1"/>
    </row>
    <row r="4286" spans="2:2" x14ac:dyDescent="0.25">
      <c r="B4286" s="1"/>
    </row>
    <row r="4287" spans="2:2" x14ac:dyDescent="0.25">
      <c r="B4287" s="1"/>
    </row>
    <row r="4288" spans="2:2" x14ac:dyDescent="0.25">
      <c r="B4288" s="1"/>
    </row>
    <row r="4289" spans="2:2" x14ac:dyDescent="0.25">
      <c r="B4289" s="1"/>
    </row>
    <row r="4290" spans="2:2" x14ac:dyDescent="0.25">
      <c r="B4290" s="1"/>
    </row>
    <row r="4291" spans="2:2" x14ac:dyDescent="0.25">
      <c r="B4291" s="1"/>
    </row>
    <row r="4292" spans="2:2" x14ac:dyDescent="0.25">
      <c r="B4292" s="1"/>
    </row>
    <row r="4293" spans="2:2" x14ac:dyDescent="0.25">
      <c r="B4293" s="1"/>
    </row>
    <row r="4294" spans="2:2" x14ac:dyDescent="0.25">
      <c r="B4294" s="1"/>
    </row>
    <row r="4295" spans="2:2" x14ac:dyDescent="0.25">
      <c r="B4295" s="1"/>
    </row>
    <row r="4296" spans="2:2" x14ac:dyDescent="0.25">
      <c r="B4296" s="1"/>
    </row>
    <row r="4297" spans="2:2" x14ac:dyDescent="0.25">
      <c r="B4297" s="1"/>
    </row>
    <row r="4298" spans="2:2" x14ac:dyDescent="0.25">
      <c r="B4298" s="1"/>
    </row>
    <row r="4299" spans="2:2" x14ac:dyDescent="0.25">
      <c r="B4299" s="1"/>
    </row>
    <row r="4300" spans="2:2" x14ac:dyDescent="0.25">
      <c r="B4300" s="1"/>
    </row>
    <row r="4301" spans="2:2" x14ac:dyDescent="0.25">
      <c r="B4301" s="1"/>
    </row>
    <row r="4302" spans="2:2" x14ac:dyDescent="0.25">
      <c r="B4302" s="1"/>
    </row>
    <row r="4303" spans="2:2" x14ac:dyDescent="0.25">
      <c r="B4303" s="1"/>
    </row>
    <row r="4304" spans="2:2" x14ac:dyDescent="0.25">
      <c r="B4304" s="1"/>
    </row>
    <row r="4305" spans="2:2" x14ac:dyDescent="0.25">
      <c r="B4305" s="1"/>
    </row>
    <row r="4306" spans="2:2" x14ac:dyDescent="0.25">
      <c r="B4306" s="1"/>
    </row>
    <row r="4307" spans="2:2" x14ac:dyDescent="0.25">
      <c r="B4307" s="1"/>
    </row>
    <row r="4308" spans="2:2" x14ac:dyDescent="0.25">
      <c r="B4308" s="1"/>
    </row>
    <row r="4309" spans="2:2" x14ac:dyDescent="0.25">
      <c r="B4309" s="1"/>
    </row>
    <row r="4310" spans="2:2" x14ac:dyDescent="0.25">
      <c r="B4310" s="1"/>
    </row>
    <row r="4311" spans="2:2" x14ac:dyDescent="0.25">
      <c r="B4311" s="1"/>
    </row>
    <row r="4312" spans="2:2" x14ac:dyDescent="0.25">
      <c r="B4312" s="1"/>
    </row>
    <row r="4313" spans="2:2" x14ac:dyDescent="0.25">
      <c r="B4313" s="1"/>
    </row>
    <row r="4314" spans="2:2" x14ac:dyDescent="0.25">
      <c r="B4314" s="1"/>
    </row>
    <row r="4315" spans="2:2" x14ac:dyDescent="0.25">
      <c r="B4315" s="1"/>
    </row>
    <row r="4316" spans="2:2" x14ac:dyDescent="0.25">
      <c r="B4316" s="1"/>
    </row>
    <row r="4317" spans="2:2" x14ac:dyDescent="0.25">
      <c r="B4317" s="1"/>
    </row>
    <row r="4318" spans="2:2" x14ac:dyDescent="0.25">
      <c r="B4318" s="1"/>
    </row>
    <row r="4319" spans="2:2" x14ac:dyDescent="0.25">
      <c r="B4319" s="1"/>
    </row>
    <row r="4320" spans="2:2" x14ac:dyDescent="0.25">
      <c r="B4320" s="1"/>
    </row>
    <row r="4321" spans="2:2" x14ac:dyDescent="0.25">
      <c r="B4321" s="1"/>
    </row>
    <row r="4322" spans="2:2" x14ac:dyDescent="0.25">
      <c r="B4322" s="1"/>
    </row>
    <row r="4323" spans="2:2" x14ac:dyDescent="0.25">
      <c r="B4323" s="1"/>
    </row>
    <row r="4324" spans="2:2" x14ac:dyDescent="0.25">
      <c r="B4324" s="1"/>
    </row>
    <row r="4325" spans="2:2" x14ac:dyDescent="0.25">
      <c r="B4325" s="1"/>
    </row>
    <row r="4326" spans="2:2" x14ac:dyDescent="0.25">
      <c r="B4326" s="1"/>
    </row>
    <row r="4327" spans="2:2" x14ac:dyDescent="0.25">
      <c r="B4327" s="1"/>
    </row>
    <row r="4328" spans="2:2" x14ac:dyDescent="0.25">
      <c r="B4328" s="1"/>
    </row>
    <row r="4329" spans="2:2" x14ac:dyDescent="0.25">
      <c r="B4329" s="1"/>
    </row>
    <row r="4330" spans="2:2" x14ac:dyDescent="0.25">
      <c r="B4330" s="1"/>
    </row>
    <row r="4331" spans="2:2" x14ac:dyDescent="0.25">
      <c r="B4331" s="1"/>
    </row>
    <row r="4332" spans="2:2" x14ac:dyDescent="0.25">
      <c r="B4332" s="1"/>
    </row>
    <row r="4333" spans="2:2" x14ac:dyDescent="0.25">
      <c r="B4333" s="1"/>
    </row>
    <row r="4334" spans="2:2" x14ac:dyDescent="0.25">
      <c r="B4334" s="1"/>
    </row>
    <row r="4335" spans="2:2" x14ac:dyDescent="0.25">
      <c r="B4335" s="1"/>
    </row>
    <row r="4336" spans="2:2" x14ac:dyDescent="0.25">
      <c r="B4336" s="1"/>
    </row>
    <row r="4337" spans="2:2" x14ac:dyDescent="0.25">
      <c r="B4337" s="1"/>
    </row>
    <row r="4338" spans="2:2" x14ac:dyDescent="0.25">
      <c r="B4338" s="1"/>
    </row>
    <row r="4339" spans="2:2" x14ac:dyDescent="0.25">
      <c r="B4339" s="1"/>
    </row>
    <row r="4340" spans="2:2" x14ac:dyDescent="0.25">
      <c r="B4340" s="1"/>
    </row>
    <row r="4341" spans="2:2" x14ac:dyDescent="0.25">
      <c r="B4341" s="1"/>
    </row>
    <row r="4342" spans="2:2" x14ac:dyDescent="0.25">
      <c r="B4342" s="1"/>
    </row>
    <row r="4343" spans="2:2" x14ac:dyDescent="0.25">
      <c r="B4343" s="1"/>
    </row>
    <row r="4344" spans="2:2" x14ac:dyDescent="0.25">
      <c r="B4344" s="1"/>
    </row>
    <row r="4345" spans="2:2" x14ac:dyDescent="0.25">
      <c r="B4345" s="1"/>
    </row>
    <row r="4346" spans="2:2" x14ac:dyDescent="0.25">
      <c r="B4346" s="1"/>
    </row>
    <row r="4347" spans="2:2" x14ac:dyDescent="0.25">
      <c r="B4347" s="1"/>
    </row>
    <row r="4348" spans="2:2" x14ac:dyDescent="0.25">
      <c r="B4348" s="1"/>
    </row>
    <row r="4349" spans="2:2" x14ac:dyDescent="0.25">
      <c r="B4349" s="1"/>
    </row>
    <row r="4350" spans="2:2" x14ac:dyDescent="0.25">
      <c r="B4350" s="1"/>
    </row>
    <row r="4351" spans="2:2" x14ac:dyDescent="0.25">
      <c r="B4351" s="1"/>
    </row>
    <row r="4352" spans="2:2" x14ac:dyDescent="0.25">
      <c r="B4352" s="1"/>
    </row>
    <row r="4353" spans="2:2" x14ac:dyDescent="0.25">
      <c r="B4353" s="1"/>
    </row>
    <row r="4354" spans="2:2" x14ac:dyDescent="0.25">
      <c r="B4354" s="1"/>
    </row>
    <row r="4355" spans="2:2" x14ac:dyDescent="0.25">
      <c r="B4355" s="1"/>
    </row>
    <row r="4356" spans="2:2" x14ac:dyDescent="0.25">
      <c r="B4356" s="1"/>
    </row>
    <row r="4357" spans="2:2" x14ac:dyDescent="0.25">
      <c r="B4357" s="1"/>
    </row>
    <row r="4358" spans="2:2" x14ac:dyDescent="0.25">
      <c r="B4358" s="1"/>
    </row>
    <row r="4359" spans="2:2" x14ac:dyDescent="0.25">
      <c r="B4359" s="1"/>
    </row>
    <row r="4360" spans="2:2" x14ac:dyDescent="0.25">
      <c r="B4360" s="1"/>
    </row>
    <row r="4361" spans="2:2" x14ac:dyDescent="0.25">
      <c r="B4361" s="1"/>
    </row>
    <row r="4362" spans="2:2" x14ac:dyDescent="0.25">
      <c r="B4362" s="1"/>
    </row>
    <row r="4363" spans="2:2" x14ac:dyDescent="0.25">
      <c r="B4363" s="1"/>
    </row>
    <row r="4364" spans="2:2" x14ac:dyDescent="0.25">
      <c r="B4364" s="1"/>
    </row>
    <row r="4365" spans="2:2" x14ac:dyDescent="0.25">
      <c r="B4365" s="1"/>
    </row>
    <row r="4366" spans="2:2" x14ac:dyDescent="0.25">
      <c r="B4366" s="1"/>
    </row>
    <row r="4367" spans="2:2" x14ac:dyDescent="0.25">
      <c r="B4367" s="1"/>
    </row>
    <row r="4368" spans="2:2" x14ac:dyDescent="0.25">
      <c r="B4368" s="1"/>
    </row>
    <row r="4369" spans="2:2" x14ac:dyDescent="0.25">
      <c r="B4369" s="1"/>
    </row>
    <row r="4370" spans="2:2" x14ac:dyDescent="0.25">
      <c r="B4370" s="1"/>
    </row>
    <row r="4371" spans="2:2" x14ac:dyDescent="0.25">
      <c r="B4371" s="1"/>
    </row>
    <row r="4372" spans="2:2" x14ac:dyDescent="0.25">
      <c r="B4372" s="1"/>
    </row>
    <row r="4373" spans="2:2" x14ac:dyDescent="0.25">
      <c r="B4373" s="1"/>
    </row>
    <row r="4374" spans="2:2" x14ac:dyDescent="0.25">
      <c r="B4374" s="1"/>
    </row>
    <row r="4375" spans="2:2" x14ac:dyDescent="0.25">
      <c r="B4375" s="1"/>
    </row>
    <row r="4376" spans="2:2" x14ac:dyDescent="0.25">
      <c r="B4376" s="1"/>
    </row>
    <row r="4377" spans="2:2" x14ac:dyDescent="0.25">
      <c r="B4377" s="1"/>
    </row>
    <row r="4378" spans="2:2" x14ac:dyDescent="0.25">
      <c r="B4378" s="1"/>
    </row>
    <row r="4379" spans="2:2" x14ac:dyDescent="0.25">
      <c r="B4379" s="1"/>
    </row>
    <row r="4380" spans="2:2" x14ac:dyDescent="0.25">
      <c r="B4380" s="1"/>
    </row>
    <row r="4381" spans="2:2" x14ac:dyDescent="0.25">
      <c r="B4381" s="1"/>
    </row>
    <row r="4382" spans="2:2" x14ac:dyDescent="0.25">
      <c r="B4382" s="1"/>
    </row>
    <row r="4383" spans="2:2" x14ac:dyDescent="0.25">
      <c r="B4383" s="1"/>
    </row>
    <row r="4384" spans="2:2" x14ac:dyDescent="0.25">
      <c r="B4384" s="1"/>
    </row>
    <row r="4385" spans="2:2" x14ac:dyDescent="0.25">
      <c r="B4385" s="1"/>
    </row>
    <row r="4386" spans="2:2" x14ac:dyDescent="0.25">
      <c r="B4386" s="1"/>
    </row>
    <row r="4387" spans="2:2" x14ac:dyDescent="0.25">
      <c r="B4387" s="1"/>
    </row>
    <row r="4388" spans="2:2" x14ac:dyDescent="0.25">
      <c r="B4388" s="1"/>
    </row>
    <row r="4389" spans="2:2" x14ac:dyDescent="0.25">
      <c r="B4389" s="1"/>
    </row>
    <row r="4390" spans="2:2" x14ac:dyDescent="0.25">
      <c r="B4390" s="1"/>
    </row>
    <row r="4391" spans="2:2" x14ac:dyDescent="0.25">
      <c r="B4391" s="1"/>
    </row>
    <row r="4392" spans="2:2" x14ac:dyDescent="0.25">
      <c r="B4392" s="1"/>
    </row>
    <row r="4393" spans="2:2" x14ac:dyDescent="0.25">
      <c r="B4393" s="1"/>
    </row>
    <row r="4394" spans="2:2" x14ac:dyDescent="0.25">
      <c r="B4394" s="1"/>
    </row>
    <row r="4395" spans="2:2" x14ac:dyDescent="0.25">
      <c r="B4395" s="1"/>
    </row>
    <row r="4396" spans="2:2" x14ac:dyDescent="0.25">
      <c r="B4396" s="1"/>
    </row>
    <row r="4397" spans="2:2" x14ac:dyDescent="0.25">
      <c r="B4397" s="1"/>
    </row>
    <row r="4398" spans="2:2" x14ac:dyDescent="0.25">
      <c r="B4398" s="1"/>
    </row>
    <row r="4399" spans="2:2" x14ac:dyDescent="0.25">
      <c r="B4399" s="1"/>
    </row>
    <row r="4400" spans="2:2" x14ac:dyDescent="0.25">
      <c r="B4400" s="1"/>
    </row>
    <row r="4401" spans="2:2" x14ac:dyDescent="0.25">
      <c r="B4401" s="1"/>
    </row>
    <row r="4402" spans="2:2" x14ac:dyDescent="0.25">
      <c r="B4402" s="1"/>
    </row>
    <row r="4403" spans="2:2" x14ac:dyDescent="0.25">
      <c r="B4403" s="1"/>
    </row>
    <row r="4404" spans="2:2" x14ac:dyDescent="0.25">
      <c r="B4404" s="1"/>
    </row>
    <row r="4405" spans="2:2" x14ac:dyDescent="0.25">
      <c r="B4405" s="1"/>
    </row>
    <row r="4406" spans="2:2" x14ac:dyDescent="0.25">
      <c r="B4406" s="1"/>
    </row>
    <row r="4407" spans="2:2" x14ac:dyDescent="0.25">
      <c r="B4407" s="1"/>
    </row>
    <row r="4408" spans="2:2" x14ac:dyDescent="0.25">
      <c r="B4408" s="1"/>
    </row>
    <row r="4409" spans="2:2" x14ac:dyDescent="0.25">
      <c r="B4409" s="1"/>
    </row>
    <row r="4410" spans="2:2" x14ac:dyDescent="0.25">
      <c r="B4410" s="1"/>
    </row>
    <row r="4411" spans="2:2" x14ac:dyDescent="0.25">
      <c r="B4411" s="1"/>
    </row>
    <row r="4412" spans="2:2" x14ac:dyDescent="0.25">
      <c r="B4412" s="1"/>
    </row>
    <row r="4413" spans="2:2" x14ac:dyDescent="0.25">
      <c r="B4413" s="1"/>
    </row>
    <row r="4414" spans="2:2" x14ac:dyDescent="0.25">
      <c r="B4414" s="1"/>
    </row>
    <row r="4415" spans="2:2" x14ac:dyDescent="0.25">
      <c r="B4415" s="1"/>
    </row>
    <row r="4416" spans="2:2" x14ac:dyDescent="0.25">
      <c r="B4416" s="1"/>
    </row>
    <row r="4417" spans="2:2" x14ac:dyDescent="0.25">
      <c r="B4417" s="1"/>
    </row>
    <row r="4418" spans="2:2" x14ac:dyDescent="0.25">
      <c r="B4418" s="1"/>
    </row>
    <row r="4419" spans="2:2" x14ac:dyDescent="0.25">
      <c r="B4419" s="1"/>
    </row>
    <row r="4420" spans="2:2" x14ac:dyDescent="0.25">
      <c r="B4420" s="1"/>
    </row>
    <row r="4421" spans="2:2" x14ac:dyDescent="0.25">
      <c r="B4421" s="1"/>
    </row>
    <row r="4422" spans="2:2" x14ac:dyDescent="0.25">
      <c r="B4422" s="1"/>
    </row>
    <row r="4423" spans="2:2" x14ac:dyDescent="0.25">
      <c r="B4423" s="1"/>
    </row>
    <row r="4424" spans="2:2" x14ac:dyDescent="0.25">
      <c r="B4424" s="1"/>
    </row>
    <row r="4425" spans="2:2" x14ac:dyDescent="0.25">
      <c r="B4425" s="1"/>
    </row>
    <row r="4426" spans="2:2" x14ac:dyDescent="0.25">
      <c r="B4426" s="1"/>
    </row>
    <row r="4427" spans="2:2" x14ac:dyDescent="0.25">
      <c r="B4427" s="1"/>
    </row>
    <row r="4428" spans="2:2" x14ac:dyDescent="0.25">
      <c r="B4428" s="1"/>
    </row>
    <row r="4429" spans="2:2" x14ac:dyDescent="0.25">
      <c r="B4429" s="1"/>
    </row>
    <row r="4430" spans="2:2" x14ac:dyDescent="0.25">
      <c r="B4430" s="1"/>
    </row>
    <row r="4431" spans="2:2" x14ac:dyDescent="0.25">
      <c r="B4431" s="1"/>
    </row>
    <row r="4432" spans="2:2" x14ac:dyDescent="0.25">
      <c r="B4432" s="1"/>
    </row>
    <row r="4433" spans="2:2" x14ac:dyDescent="0.25">
      <c r="B4433" s="1"/>
    </row>
    <row r="4434" spans="2:2" x14ac:dyDescent="0.25">
      <c r="B4434" s="1"/>
    </row>
    <row r="4435" spans="2:2" x14ac:dyDescent="0.25">
      <c r="B4435" s="1"/>
    </row>
    <row r="4436" spans="2:2" x14ac:dyDescent="0.25">
      <c r="B4436" s="1"/>
    </row>
    <row r="4437" spans="2:2" x14ac:dyDescent="0.25">
      <c r="B4437" s="1"/>
    </row>
    <row r="4438" spans="2:2" x14ac:dyDescent="0.25">
      <c r="B4438" s="1"/>
    </row>
    <row r="4439" spans="2:2" x14ac:dyDescent="0.25">
      <c r="B4439" s="1"/>
    </row>
    <row r="4440" spans="2:2" x14ac:dyDescent="0.25">
      <c r="B4440" s="1"/>
    </row>
    <row r="4441" spans="2:2" x14ac:dyDescent="0.25">
      <c r="B4441" s="1"/>
    </row>
    <row r="4442" spans="2:2" x14ac:dyDescent="0.25">
      <c r="B4442" s="1"/>
    </row>
    <row r="4443" spans="2:2" x14ac:dyDescent="0.25">
      <c r="B4443" s="1"/>
    </row>
    <row r="4444" spans="2:2" x14ac:dyDescent="0.25">
      <c r="B4444" s="1"/>
    </row>
    <row r="4445" spans="2:2" x14ac:dyDescent="0.25">
      <c r="B4445" s="1"/>
    </row>
    <row r="4446" spans="2:2" x14ac:dyDescent="0.25">
      <c r="B4446" s="1"/>
    </row>
    <row r="4447" spans="2:2" x14ac:dyDescent="0.25">
      <c r="B4447" s="1"/>
    </row>
    <row r="4448" spans="2:2" x14ac:dyDescent="0.25">
      <c r="B4448" s="1"/>
    </row>
    <row r="4449" spans="2:2" x14ac:dyDescent="0.25">
      <c r="B4449" s="1"/>
    </row>
    <row r="4450" spans="2:2" x14ac:dyDescent="0.25">
      <c r="B4450" s="1"/>
    </row>
    <row r="4451" spans="2:2" x14ac:dyDescent="0.25">
      <c r="B4451" s="1"/>
    </row>
    <row r="4452" spans="2:2" x14ac:dyDescent="0.25">
      <c r="B4452" s="1"/>
    </row>
    <row r="4453" spans="2:2" x14ac:dyDescent="0.25">
      <c r="B4453" s="1"/>
    </row>
    <row r="4454" spans="2:2" x14ac:dyDescent="0.25">
      <c r="B4454" s="1"/>
    </row>
    <row r="4455" spans="2:2" x14ac:dyDescent="0.25">
      <c r="B4455" s="1"/>
    </row>
    <row r="4456" spans="2:2" x14ac:dyDescent="0.25">
      <c r="B4456" s="1"/>
    </row>
    <row r="4457" spans="2:2" x14ac:dyDescent="0.25">
      <c r="B4457" s="1"/>
    </row>
    <row r="4458" spans="2:2" x14ac:dyDescent="0.25">
      <c r="B4458" s="1"/>
    </row>
    <row r="4459" spans="2:2" x14ac:dyDescent="0.25">
      <c r="B4459" s="1"/>
    </row>
    <row r="4460" spans="2:2" x14ac:dyDescent="0.25">
      <c r="B4460" s="1"/>
    </row>
    <row r="4461" spans="2:2" x14ac:dyDescent="0.25">
      <c r="B4461" s="1"/>
    </row>
    <row r="4462" spans="2:2" x14ac:dyDescent="0.25">
      <c r="B4462" s="1"/>
    </row>
    <row r="4463" spans="2:2" x14ac:dyDescent="0.25">
      <c r="B4463" s="1"/>
    </row>
    <row r="4464" spans="2:2" x14ac:dyDescent="0.25">
      <c r="B4464" s="1"/>
    </row>
    <row r="4465" spans="2:2" x14ac:dyDescent="0.25">
      <c r="B4465" s="1"/>
    </row>
    <row r="4466" spans="2:2" x14ac:dyDescent="0.25">
      <c r="B4466" s="1"/>
    </row>
    <row r="4467" spans="2:2" x14ac:dyDescent="0.25">
      <c r="B4467" s="1"/>
    </row>
    <row r="4468" spans="2:2" x14ac:dyDescent="0.25">
      <c r="B4468" s="1"/>
    </row>
    <row r="4469" spans="2:2" x14ac:dyDescent="0.25">
      <c r="B4469" s="1"/>
    </row>
    <row r="4470" spans="2:2" x14ac:dyDescent="0.25">
      <c r="B4470" s="1"/>
    </row>
    <row r="4471" spans="2:2" x14ac:dyDescent="0.25">
      <c r="B4471" s="1"/>
    </row>
    <row r="4472" spans="2:2" x14ac:dyDescent="0.25">
      <c r="B4472" s="1"/>
    </row>
    <row r="4473" spans="2:2" x14ac:dyDescent="0.25">
      <c r="B4473" s="1"/>
    </row>
    <row r="4474" spans="2:2" x14ac:dyDescent="0.25">
      <c r="B4474" s="1"/>
    </row>
    <row r="4475" spans="2:2" x14ac:dyDescent="0.25">
      <c r="B4475" s="1"/>
    </row>
    <row r="4476" spans="2:2" x14ac:dyDescent="0.25">
      <c r="B4476" s="1"/>
    </row>
    <row r="4477" spans="2:2" x14ac:dyDescent="0.25">
      <c r="B4477" s="1"/>
    </row>
    <row r="4478" spans="2:2" x14ac:dyDescent="0.25">
      <c r="B4478" s="1"/>
    </row>
    <row r="4479" spans="2:2" x14ac:dyDescent="0.25">
      <c r="B4479" s="1"/>
    </row>
    <row r="4480" spans="2:2" x14ac:dyDescent="0.25">
      <c r="B4480" s="1"/>
    </row>
    <row r="4481" spans="2:2" x14ac:dyDescent="0.25">
      <c r="B4481" s="1"/>
    </row>
    <row r="4482" spans="2:2" x14ac:dyDescent="0.25">
      <c r="B4482" s="1"/>
    </row>
    <row r="4483" spans="2:2" x14ac:dyDescent="0.25">
      <c r="B4483" s="1"/>
    </row>
    <row r="4484" spans="2:2" x14ac:dyDescent="0.25">
      <c r="B4484" s="1"/>
    </row>
    <row r="4485" spans="2:2" x14ac:dyDescent="0.25">
      <c r="B4485" s="1"/>
    </row>
    <row r="4486" spans="2:2" x14ac:dyDescent="0.25">
      <c r="B4486" s="1"/>
    </row>
    <row r="4487" spans="2:2" x14ac:dyDescent="0.25">
      <c r="B4487" s="1"/>
    </row>
    <row r="4488" spans="2:2" x14ac:dyDescent="0.25">
      <c r="B4488" s="1"/>
    </row>
    <row r="4489" spans="2:2" x14ac:dyDescent="0.25">
      <c r="B4489" s="1"/>
    </row>
    <row r="4490" spans="2:2" x14ac:dyDescent="0.25">
      <c r="B4490" s="1"/>
    </row>
    <row r="4491" spans="2:2" x14ac:dyDescent="0.25">
      <c r="B4491" s="1"/>
    </row>
    <row r="4492" spans="2:2" x14ac:dyDescent="0.25">
      <c r="B4492" s="1"/>
    </row>
    <row r="4493" spans="2:2" x14ac:dyDescent="0.25">
      <c r="B4493" s="1"/>
    </row>
    <row r="4494" spans="2:2" x14ac:dyDescent="0.25">
      <c r="B4494" s="1"/>
    </row>
    <row r="4495" spans="2:2" x14ac:dyDescent="0.25">
      <c r="B4495" s="1"/>
    </row>
    <row r="4496" spans="2:2" x14ac:dyDescent="0.25">
      <c r="B4496" s="1"/>
    </row>
    <row r="4497" spans="2:2" x14ac:dyDescent="0.25">
      <c r="B4497" s="1"/>
    </row>
    <row r="4498" spans="2:2" x14ac:dyDescent="0.25">
      <c r="B4498" s="1"/>
    </row>
    <row r="4499" spans="2:2" x14ac:dyDescent="0.25">
      <c r="B4499" s="1"/>
    </row>
    <row r="4500" spans="2:2" x14ac:dyDescent="0.25">
      <c r="B4500" s="1"/>
    </row>
    <row r="4501" spans="2:2" x14ac:dyDescent="0.25">
      <c r="B4501" s="1"/>
    </row>
    <row r="4502" spans="2:2" x14ac:dyDescent="0.25">
      <c r="B4502" s="1"/>
    </row>
    <row r="4503" spans="2:2" x14ac:dyDescent="0.25">
      <c r="B4503" s="1"/>
    </row>
    <row r="4504" spans="2:2" x14ac:dyDescent="0.25">
      <c r="B4504" s="1"/>
    </row>
    <row r="4505" spans="2:2" x14ac:dyDescent="0.25">
      <c r="B4505" s="1"/>
    </row>
    <row r="4506" spans="2:2" x14ac:dyDescent="0.25">
      <c r="B4506" s="1"/>
    </row>
    <row r="4507" spans="2:2" x14ac:dyDescent="0.25">
      <c r="B4507" s="1"/>
    </row>
    <row r="4508" spans="2:2" x14ac:dyDescent="0.25">
      <c r="B4508" s="1"/>
    </row>
    <row r="4509" spans="2:2" x14ac:dyDescent="0.25">
      <c r="B4509" s="1"/>
    </row>
    <row r="4510" spans="2:2" x14ac:dyDescent="0.25">
      <c r="B4510" s="1"/>
    </row>
    <row r="4511" spans="2:2" x14ac:dyDescent="0.25">
      <c r="B4511" s="1"/>
    </row>
    <row r="4512" spans="2:2" x14ac:dyDescent="0.25">
      <c r="B4512" s="1"/>
    </row>
    <row r="4513" spans="2:2" x14ac:dyDescent="0.25">
      <c r="B4513" s="1"/>
    </row>
    <row r="4514" spans="2:2" x14ac:dyDescent="0.25">
      <c r="B4514" s="1"/>
    </row>
    <row r="4515" spans="2:2" x14ac:dyDescent="0.25">
      <c r="B4515" s="1"/>
    </row>
    <row r="4516" spans="2:2" x14ac:dyDescent="0.25">
      <c r="B4516" s="1"/>
    </row>
    <row r="4517" spans="2:2" x14ac:dyDescent="0.25">
      <c r="B4517" s="1"/>
    </row>
    <row r="4518" spans="2:2" x14ac:dyDescent="0.25">
      <c r="B4518" s="1"/>
    </row>
    <row r="4519" spans="2:2" x14ac:dyDescent="0.25">
      <c r="B4519" s="1"/>
    </row>
    <row r="4520" spans="2:2" x14ac:dyDescent="0.25">
      <c r="B4520" s="1"/>
    </row>
    <row r="4521" spans="2:2" x14ac:dyDescent="0.25">
      <c r="B4521" s="1"/>
    </row>
    <row r="4522" spans="2:2" x14ac:dyDescent="0.25">
      <c r="B4522" s="1"/>
    </row>
    <row r="4523" spans="2:2" x14ac:dyDescent="0.25">
      <c r="B4523" s="1"/>
    </row>
    <row r="4524" spans="2:2" x14ac:dyDescent="0.25">
      <c r="B4524" s="1"/>
    </row>
    <row r="4525" spans="2:2" x14ac:dyDescent="0.25">
      <c r="B4525" s="1"/>
    </row>
    <row r="4526" spans="2:2" x14ac:dyDescent="0.25">
      <c r="B4526" s="1"/>
    </row>
    <row r="4527" spans="2:2" x14ac:dyDescent="0.25">
      <c r="B4527" s="1"/>
    </row>
    <row r="4528" spans="2:2" x14ac:dyDescent="0.25">
      <c r="B4528" s="1"/>
    </row>
    <row r="4529" spans="2:2" x14ac:dyDescent="0.25">
      <c r="B4529" s="1"/>
    </row>
    <row r="4530" spans="2:2" x14ac:dyDescent="0.25">
      <c r="B4530" s="1"/>
    </row>
    <row r="4531" spans="2:2" x14ac:dyDescent="0.25">
      <c r="B4531" s="1"/>
    </row>
    <row r="4532" spans="2:2" x14ac:dyDescent="0.25">
      <c r="B4532" s="1"/>
    </row>
    <row r="4533" spans="2:2" x14ac:dyDescent="0.25">
      <c r="B4533" s="1"/>
    </row>
    <row r="4534" spans="2:2" x14ac:dyDescent="0.25">
      <c r="B4534" s="1"/>
    </row>
    <row r="4535" spans="2:2" x14ac:dyDescent="0.25">
      <c r="B4535" s="1"/>
    </row>
    <row r="4536" spans="2:2" x14ac:dyDescent="0.25">
      <c r="B4536" s="1"/>
    </row>
    <row r="4537" spans="2:2" x14ac:dyDescent="0.25">
      <c r="B4537" s="1"/>
    </row>
    <row r="4538" spans="2:2" x14ac:dyDescent="0.25">
      <c r="B4538" s="1"/>
    </row>
    <row r="4539" spans="2:2" x14ac:dyDescent="0.25">
      <c r="B4539" s="1"/>
    </row>
    <row r="4540" spans="2:2" x14ac:dyDescent="0.25">
      <c r="B4540" s="1"/>
    </row>
    <row r="4541" spans="2:2" x14ac:dyDescent="0.25">
      <c r="B4541" s="1"/>
    </row>
    <row r="4542" spans="2:2" x14ac:dyDescent="0.25">
      <c r="B4542" s="1"/>
    </row>
    <row r="4543" spans="2:2" x14ac:dyDescent="0.25">
      <c r="B4543" s="1"/>
    </row>
    <row r="4544" spans="2:2" x14ac:dyDescent="0.25">
      <c r="B4544" s="1"/>
    </row>
    <row r="4545" spans="2:2" x14ac:dyDescent="0.25">
      <c r="B4545" s="1"/>
    </row>
    <row r="4546" spans="2:2" x14ac:dyDescent="0.25">
      <c r="B4546" s="1"/>
    </row>
    <row r="4547" spans="2:2" x14ac:dyDescent="0.25">
      <c r="B4547" s="1"/>
    </row>
    <row r="4548" spans="2:2" x14ac:dyDescent="0.25">
      <c r="B4548" s="1"/>
    </row>
    <row r="4549" spans="2:2" x14ac:dyDescent="0.25">
      <c r="B4549" s="1"/>
    </row>
    <row r="4550" spans="2:2" x14ac:dyDescent="0.25">
      <c r="B4550" s="1"/>
    </row>
    <row r="4551" spans="2:2" x14ac:dyDescent="0.25">
      <c r="B4551" s="1"/>
    </row>
    <row r="4552" spans="2:2" x14ac:dyDescent="0.25">
      <c r="B4552" s="1"/>
    </row>
    <row r="4553" spans="2:2" x14ac:dyDescent="0.25">
      <c r="B4553" s="1"/>
    </row>
    <row r="4554" spans="2:2" x14ac:dyDescent="0.25">
      <c r="B4554" s="1"/>
    </row>
    <row r="4555" spans="2:2" x14ac:dyDescent="0.25">
      <c r="B4555" s="1"/>
    </row>
    <row r="4556" spans="2:2" x14ac:dyDescent="0.25">
      <c r="B4556" s="1"/>
    </row>
    <row r="4557" spans="2:2" x14ac:dyDescent="0.25">
      <c r="B4557" s="1"/>
    </row>
    <row r="4558" spans="2:2" x14ac:dyDescent="0.25">
      <c r="B4558" s="1"/>
    </row>
    <row r="4559" spans="2:2" x14ac:dyDescent="0.25">
      <c r="B4559" s="1"/>
    </row>
    <row r="4560" spans="2:2" x14ac:dyDescent="0.25">
      <c r="B4560" s="1"/>
    </row>
    <row r="4561" spans="2:2" x14ac:dyDescent="0.25">
      <c r="B4561" s="1"/>
    </row>
    <row r="4562" spans="2:2" x14ac:dyDescent="0.25">
      <c r="B4562" s="1"/>
    </row>
    <row r="4563" spans="2:2" x14ac:dyDescent="0.25">
      <c r="B4563" s="1"/>
    </row>
    <row r="4564" spans="2:2" x14ac:dyDescent="0.25">
      <c r="B4564" s="1"/>
    </row>
    <row r="4565" spans="2:2" x14ac:dyDescent="0.25">
      <c r="B4565" s="1"/>
    </row>
    <row r="4566" spans="2:2" x14ac:dyDescent="0.25">
      <c r="B4566" s="1"/>
    </row>
    <row r="4567" spans="2:2" x14ac:dyDescent="0.25">
      <c r="B4567" s="1"/>
    </row>
    <row r="4568" spans="2:2" x14ac:dyDescent="0.25">
      <c r="B4568" s="1"/>
    </row>
    <row r="4569" spans="2:2" x14ac:dyDescent="0.25">
      <c r="B4569" s="1"/>
    </row>
    <row r="4570" spans="2:2" x14ac:dyDescent="0.25">
      <c r="B4570" s="1"/>
    </row>
    <row r="4571" spans="2:2" x14ac:dyDescent="0.25">
      <c r="B4571" s="1"/>
    </row>
    <row r="4572" spans="2:2" x14ac:dyDescent="0.25">
      <c r="B4572" s="1"/>
    </row>
    <row r="4573" spans="2:2" x14ac:dyDescent="0.25">
      <c r="B4573" s="1"/>
    </row>
    <row r="4574" spans="2:2" x14ac:dyDescent="0.25">
      <c r="B4574" s="1"/>
    </row>
    <row r="4575" spans="2:2" x14ac:dyDescent="0.25">
      <c r="B4575" s="1"/>
    </row>
    <row r="4576" spans="2:2" x14ac:dyDescent="0.25">
      <c r="B4576" s="1"/>
    </row>
    <row r="4577" spans="2:2" x14ac:dyDescent="0.25">
      <c r="B4577" s="1"/>
    </row>
    <row r="4578" spans="2:2" x14ac:dyDescent="0.25">
      <c r="B4578" s="1"/>
    </row>
    <row r="4579" spans="2:2" x14ac:dyDescent="0.25">
      <c r="B4579" s="1"/>
    </row>
    <row r="4580" spans="2:2" x14ac:dyDescent="0.25">
      <c r="B4580" s="1"/>
    </row>
    <row r="4581" spans="2:2" x14ac:dyDescent="0.25">
      <c r="B4581" s="1"/>
    </row>
    <row r="4582" spans="2:2" x14ac:dyDescent="0.25">
      <c r="B4582" s="1"/>
    </row>
    <row r="4583" spans="2:2" x14ac:dyDescent="0.25">
      <c r="B4583" s="1"/>
    </row>
    <row r="4584" spans="2:2" x14ac:dyDescent="0.25">
      <c r="B4584" s="1"/>
    </row>
    <row r="4585" spans="2:2" x14ac:dyDescent="0.25">
      <c r="B4585" s="1"/>
    </row>
    <row r="4586" spans="2:2" x14ac:dyDescent="0.25">
      <c r="B4586" s="1"/>
    </row>
    <row r="4587" spans="2:2" x14ac:dyDescent="0.25">
      <c r="B4587" s="1"/>
    </row>
    <row r="4588" spans="2:2" x14ac:dyDescent="0.25">
      <c r="B4588" s="1"/>
    </row>
    <row r="4589" spans="2:2" x14ac:dyDescent="0.25">
      <c r="B4589" s="1"/>
    </row>
    <row r="4590" spans="2:2" x14ac:dyDescent="0.25">
      <c r="B4590" s="1"/>
    </row>
    <row r="4591" spans="2:2" x14ac:dyDescent="0.25">
      <c r="B4591" s="1"/>
    </row>
    <row r="4592" spans="2:2" x14ac:dyDescent="0.25">
      <c r="B4592" s="1"/>
    </row>
    <row r="4593" spans="2:2" x14ac:dyDescent="0.25">
      <c r="B4593" s="1"/>
    </row>
    <row r="4594" spans="2:2" x14ac:dyDescent="0.25">
      <c r="B4594" s="1"/>
    </row>
    <row r="4595" spans="2:2" x14ac:dyDescent="0.25">
      <c r="B4595" s="1"/>
    </row>
    <row r="4596" spans="2:2" x14ac:dyDescent="0.25">
      <c r="B4596" s="1"/>
    </row>
    <row r="4597" spans="2:2" x14ac:dyDescent="0.25">
      <c r="B4597" s="1"/>
    </row>
    <row r="4598" spans="2:2" x14ac:dyDescent="0.25">
      <c r="B4598" s="1"/>
    </row>
    <row r="4599" spans="2:2" x14ac:dyDescent="0.25">
      <c r="B4599" s="1"/>
    </row>
    <row r="4600" spans="2:2" x14ac:dyDescent="0.25">
      <c r="B4600" s="1"/>
    </row>
    <row r="4601" spans="2:2" x14ac:dyDescent="0.25">
      <c r="B4601" s="1"/>
    </row>
    <row r="4602" spans="2:2" x14ac:dyDescent="0.25">
      <c r="B4602" s="1"/>
    </row>
    <row r="4603" spans="2:2" x14ac:dyDescent="0.25">
      <c r="B4603" s="1"/>
    </row>
    <row r="4604" spans="2:2" x14ac:dyDescent="0.25">
      <c r="B4604" s="1"/>
    </row>
    <row r="4605" spans="2:2" x14ac:dyDescent="0.25">
      <c r="B4605" s="1"/>
    </row>
    <row r="4606" spans="2:2" x14ac:dyDescent="0.25">
      <c r="B4606" s="1"/>
    </row>
    <row r="4607" spans="2:2" x14ac:dyDescent="0.25">
      <c r="B4607" s="1"/>
    </row>
    <row r="4608" spans="2:2" x14ac:dyDescent="0.25">
      <c r="B4608" s="1"/>
    </row>
    <row r="4609" spans="2:2" x14ac:dyDescent="0.25">
      <c r="B4609" s="1"/>
    </row>
    <row r="4610" spans="2:2" x14ac:dyDescent="0.25">
      <c r="B4610" s="1"/>
    </row>
    <row r="4611" spans="2:2" x14ac:dyDescent="0.25">
      <c r="B4611" s="1"/>
    </row>
    <row r="4612" spans="2:2" x14ac:dyDescent="0.25">
      <c r="B4612" s="1"/>
    </row>
    <row r="4613" spans="2:2" x14ac:dyDescent="0.25">
      <c r="B4613" s="1"/>
    </row>
    <row r="4614" spans="2:2" x14ac:dyDescent="0.25">
      <c r="B4614" s="1"/>
    </row>
    <row r="4615" spans="2:2" x14ac:dyDescent="0.25">
      <c r="B4615" s="1"/>
    </row>
    <row r="4616" spans="2:2" x14ac:dyDescent="0.25">
      <c r="B4616" s="1"/>
    </row>
    <row r="4617" spans="2:2" x14ac:dyDescent="0.25">
      <c r="B4617" s="1"/>
    </row>
    <row r="4618" spans="2:2" x14ac:dyDescent="0.25">
      <c r="B4618" s="1"/>
    </row>
    <row r="4619" spans="2:2" x14ac:dyDescent="0.25">
      <c r="B4619" s="1"/>
    </row>
    <row r="4620" spans="2:2" x14ac:dyDescent="0.25">
      <c r="B4620" s="1"/>
    </row>
    <row r="4621" spans="2:2" x14ac:dyDescent="0.25">
      <c r="B4621" s="1"/>
    </row>
    <row r="4622" spans="2:2" x14ac:dyDescent="0.25">
      <c r="B4622" s="1"/>
    </row>
    <row r="4623" spans="2:2" x14ac:dyDescent="0.25">
      <c r="B4623" s="1"/>
    </row>
    <row r="4624" spans="2:2" x14ac:dyDescent="0.25">
      <c r="B4624" s="1"/>
    </row>
    <row r="4625" spans="2:2" x14ac:dyDescent="0.25">
      <c r="B4625" s="1"/>
    </row>
    <row r="4626" spans="2:2" x14ac:dyDescent="0.25">
      <c r="B4626" s="1"/>
    </row>
    <row r="4627" spans="2:2" x14ac:dyDescent="0.25">
      <c r="B4627" s="1"/>
    </row>
    <row r="4628" spans="2:2" x14ac:dyDescent="0.25">
      <c r="B4628" s="1"/>
    </row>
    <row r="4629" spans="2:2" x14ac:dyDescent="0.25">
      <c r="B4629" s="1"/>
    </row>
    <row r="4630" spans="2:2" x14ac:dyDescent="0.25">
      <c r="B4630" s="1"/>
    </row>
    <row r="4631" spans="2:2" x14ac:dyDescent="0.25">
      <c r="B4631" s="1"/>
    </row>
    <row r="4632" spans="2:2" x14ac:dyDescent="0.25">
      <c r="B4632" s="1"/>
    </row>
    <row r="4633" spans="2:2" x14ac:dyDescent="0.25">
      <c r="B4633" s="1"/>
    </row>
    <row r="4634" spans="2:2" x14ac:dyDescent="0.25">
      <c r="B4634" s="1"/>
    </row>
    <row r="4635" spans="2:2" x14ac:dyDescent="0.25">
      <c r="B4635" s="1"/>
    </row>
    <row r="4636" spans="2:2" x14ac:dyDescent="0.25">
      <c r="B4636" s="1"/>
    </row>
    <row r="4637" spans="2:2" x14ac:dyDescent="0.25">
      <c r="B4637" s="1"/>
    </row>
    <row r="4638" spans="2:2" x14ac:dyDescent="0.25">
      <c r="B4638" s="1"/>
    </row>
    <row r="4639" spans="2:2" x14ac:dyDescent="0.25">
      <c r="B4639" s="1"/>
    </row>
    <row r="4640" spans="2:2" x14ac:dyDescent="0.25">
      <c r="B4640" s="1"/>
    </row>
    <row r="4641" spans="2:2" x14ac:dyDescent="0.25">
      <c r="B4641" s="1"/>
    </row>
    <row r="4642" spans="2:2" x14ac:dyDescent="0.25">
      <c r="B4642" s="1"/>
    </row>
    <row r="4643" spans="2:2" x14ac:dyDescent="0.25">
      <c r="B4643" s="1"/>
    </row>
    <row r="4644" spans="2:2" x14ac:dyDescent="0.25">
      <c r="B4644" s="1"/>
    </row>
    <row r="4645" spans="2:2" x14ac:dyDescent="0.25">
      <c r="B4645" s="1"/>
    </row>
    <row r="4646" spans="2:2" x14ac:dyDescent="0.25">
      <c r="B4646" s="1"/>
    </row>
    <row r="4647" spans="2:2" x14ac:dyDescent="0.25">
      <c r="B4647" s="1"/>
    </row>
    <row r="4648" spans="2:2" x14ac:dyDescent="0.25">
      <c r="B4648" s="1"/>
    </row>
    <row r="4649" spans="2:2" x14ac:dyDescent="0.25">
      <c r="B4649" s="1"/>
    </row>
    <row r="4650" spans="2:2" x14ac:dyDescent="0.25">
      <c r="B4650" s="1"/>
    </row>
    <row r="4651" spans="2:2" x14ac:dyDescent="0.25">
      <c r="B4651" s="1"/>
    </row>
    <row r="4652" spans="2:2" x14ac:dyDescent="0.25">
      <c r="B4652" s="1"/>
    </row>
    <row r="4653" spans="2:2" x14ac:dyDescent="0.25">
      <c r="B4653" s="1"/>
    </row>
    <row r="4654" spans="2:2" x14ac:dyDescent="0.25">
      <c r="B4654" s="1"/>
    </row>
    <row r="4655" spans="2:2" x14ac:dyDescent="0.25">
      <c r="B4655" s="1"/>
    </row>
    <row r="4656" spans="2:2" x14ac:dyDescent="0.25">
      <c r="B4656" s="1"/>
    </row>
    <row r="4657" spans="2:2" x14ac:dyDescent="0.25">
      <c r="B4657" s="1"/>
    </row>
    <row r="4658" spans="2:2" x14ac:dyDescent="0.25">
      <c r="B4658" s="1"/>
    </row>
    <row r="4659" spans="2:2" x14ac:dyDescent="0.25">
      <c r="B4659" s="1"/>
    </row>
    <row r="4660" spans="2:2" x14ac:dyDescent="0.25">
      <c r="B4660" s="1"/>
    </row>
    <row r="4661" spans="2:2" x14ac:dyDescent="0.25">
      <c r="B4661" s="1"/>
    </row>
    <row r="4662" spans="2:2" x14ac:dyDescent="0.25">
      <c r="B4662" s="1"/>
    </row>
    <row r="4663" spans="2:2" x14ac:dyDescent="0.25">
      <c r="B4663" s="1"/>
    </row>
    <row r="4664" spans="2:2" x14ac:dyDescent="0.25">
      <c r="B4664" s="1"/>
    </row>
    <row r="4665" spans="2:2" x14ac:dyDescent="0.25">
      <c r="B4665" s="1"/>
    </row>
    <row r="4666" spans="2:2" x14ac:dyDescent="0.25">
      <c r="B4666" s="1"/>
    </row>
    <row r="4667" spans="2:2" x14ac:dyDescent="0.25">
      <c r="B4667" s="1"/>
    </row>
    <row r="4668" spans="2:2" x14ac:dyDescent="0.25">
      <c r="B4668" s="1"/>
    </row>
    <row r="4669" spans="2:2" x14ac:dyDescent="0.25">
      <c r="B4669" s="1"/>
    </row>
    <row r="4670" spans="2:2" x14ac:dyDescent="0.25">
      <c r="B4670" s="1"/>
    </row>
    <row r="4671" spans="2:2" x14ac:dyDescent="0.25">
      <c r="B4671" s="1"/>
    </row>
    <row r="4672" spans="2:2" x14ac:dyDescent="0.25">
      <c r="B4672" s="1"/>
    </row>
    <row r="4673" spans="2:2" x14ac:dyDescent="0.25">
      <c r="B4673" s="1"/>
    </row>
    <row r="4674" spans="2:2" x14ac:dyDescent="0.25">
      <c r="B4674" s="1"/>
    </row>
    <row r="4675" spans="2:2" x14ac:dyDescent="0.25">
      <c r="B4675" s="1"/>
    </row>
    <row r="4676" spans="2:2" x14ac:dyDescent="0.25">
      <c r="B4676" s="1"/>
    </row>
    <row r="4677" spans="2:2" x14ac:dyDescent="0.25">
      <c r="B4677" s="1"/>
    </row>
    <row r="4678" spans="2:2" x14ac:dyDescent="0.25">
      <c r="B4678" s="1"/>
    </row>
    <row r="4679" spans="2:2" x14ac:dyDescent="0.25">
      <c r="B4679" s="1"/>
    </row>
    <row r="4680" spans="2:2" x14ac:dyDescent="0.25">
      <c r="B4680" s="1"/>
    </row>
    <row r="4681" spans="2:2" x14ac:dyDescent="0.25">
      <c r="B4681" s="1"/>
    </row>
    <row r="4682" spans="2:2" x14ac:dyDescent="0.25">
      <c r="B4682" s="1"/>
    </row>
    <row r="4683" spans="2:2" x14ac:dyDescent="0.25">
      <c r="B4683" s="1"/>
    </row>
    <row r="4684" spans="2:2" x14ac:dyDescent="0.25">
      <c r="B4684" s="1"/>
    </row>
    <row r="4685" spans="2:2" x14ac:dyDescent="0.25">
      <c r="B4685" s="1"/>
    </row>
    <row r="4686" spans="2:2" x14ac:dyDescent="0.25">
      <c r="B4686" s="1"/>
    </row>
    <row r="4687" spans="2:2" x14ac:dyDescent="0.25">
      <c r="B4687" s="1"/>
    </row>
    <row r="4688" spans="2:2" x14ac:dyDescent="0.25">
      <c r="B4688" s="1"/>
    </row>
    <row r="4689" spans="2:2" x14ac:dyDescent="0.25">
      <c r="B4689" s="1"/>
    </row>
    <row r="4690" spans="2:2" x14ac:dyDescent="0.25">
      <c r="B4690" s="1"/>
    </row>
    <row r="4691" spans="2:2" x14ac:dyDescent="0.25">
      <c r="B4691" s="1"/>
    </row>
    <row r="4692" spans="2:2" x14ac:dyDescent="0.25">
      <c r="B4692" s="1"/>
    </row>
    <row r="4693" spans="2:2" x14ac:dyDescent="0.25">
      <c r="B4693" s="1"/>
    </row>
    <row r="4694" spans="2:2" x14ac:dyDescent="0.25">
      <c r="B4694" s="1"/>
    </row>
    <row r="4695" spans="2:2" x14ac:dyDescent="0.25">
      <c r="B4695" s="1"/>
    </row>
    <row r="4696" spans="2:2" x14ac:dyDescent="0.25">
      <c r="B4696" s="1"/>
    </row>
    <row r="4697" spans="2:2" x14ac:dyDescent="0.25">
      <c r="B4697" s="1"/>
    </row>
    <row r="4698" spans="2:2" x14ac:dyDescent="0.25">
      <c r="B4698" s="1"/>
    </row>
    <row r="4699" spans="2:2" x14ac:dyDescent="0.25">
      <c r="B4699" s="1"/>
    </row>
    <row r="4700" spans="2:2" x14ac:dyDescent="0.25">
      <c r="B4700" s="1"/>
    </row>
    <row r="4701" spans="2:2" x14ac:dyDescent="0.25">
      <c r="B4701" s="1"/>
    </row>
    <row r="4702" spans="2:2" x14ac:dyDescent="0.25">
      <c r="B4702" s="1"/>
    </row>
    <row r="4703" spans="2:2" x14ac:dyDescent="0.25">
      <c r="B4703" s="1"/>
    </row>
    <row r="4704" spans="2:2" x14ac:dyDescent="0.25">
      <c r="B4704" s="1"/>
    </row>
    <row r="4705" spans="2:2" x14ac:dyDescent="0.25">
      <c r="B4705" s="1"/>
    </row>
    <row r="4706" spans="2:2" x14ac:dyDescent="0.25">
      <c r="B4706" s="1"/>
    </row>
    <row r="4707" spans="2:2" x14ac:dyDescent="0.25">
      <c r="B4707" s="1"/>
    </row>
    <row r="4708" spans="2:2" x14ac:dyDescent="0.25">
      <c r="B4708" s="1"/>
    </row>
    <row r="4709" spans="2:2" x14ac:dyDescent="0.25">
      <c r="B4709" s="1"/>
    </row>
    <row r="4710" spans="2:2" x14ac:dyDescent="0.25">
      <c r="B4710" s="1"/>
    </row>
    <row r="4711" spans="2:2" x14ac:dyDescent="0.25">
      <c r="B4711" s="1"/>
    </row>
    <row r="4712" spans="2:2" x14ac:dyDescent="0.25">
      <c r="B4712" s="1"/>
    </row>
    <row r="4713" spans="2:2" x14ac:dyDescent="0.25">
      <c r="B4713" s="1"/>
    </row>
    <row r="4714" spans="2:2" x14ac:dyDescent="0.25">
      <c r="B4714" s="1"/>
    </row>
    <row r="4715" spans="2:2" x14ac:dyDescent="0.25">
      <c r="B4715" s="1"/>
    </row>
    <row r="4716" spans="2:2" x14ac:dyDescent="0.25">
      <c r="B4716" s="1"/>
    </row>
    <row r="4717" spans="2:2" x14ac:dyDescent="0.25">
      <c r="B4717" s="1"/>
    </row>
    <row r="4718" spans="2:2" x14ac:dyDescent="0.25">
      <c r="B4718" s="1"/>
    </row>
    <row r="4719" spans="2:2" x14ac:dyDescent="0.25">
      <c r="B4719" s="1"/>
    </row>
    <row r="4720" spans="2:2" x14ac:dyDescent="0.25">
      <c r="B4720" s="1"/>
    </row>
    <row r="4721" spans="2:2" x14ac:dyDescent="0.25">
      <c r="B4721" s="1"/>
    </row>
    <row r="4722" spans="2:2" x14ac:dyDescent="0.25">
      <c r="B4722" s="1"/>
    </row>
    <row r="4723" spans="2:2" x14ac:dyDescent="0.25">
      <c r="B4723" s="1"/>
    </row>
    <row r="4724" spans="2:2" x14ac:dyDescent="0.25">
      <c r="B4724" s="1"/>
    </row>
    <row r="4725" spans="2:2" x14ac:dyDescent="0.25">
      <c r="B4725" s="1"/>
    </row>
    <row r="4726" spans="2:2" x14ac:dyDescent="0.25">
      <c r="B4726" s="1"/>
    </row>
    <row r="4727" spans="2:2" x14ac:dyDescent="0.25">
      <c r="B4727" s="1"/>
    </row>
    <row r="4728" spans="2:2" x14ac:dyDescent="0.25">
      <c r="B4728" s="1"/>
    </row>
    <row r="4729" spans="2:2" x14ac:dyDescent="0.25">
      <c r="B4729" s="1"/>
    </row>
    <row r="4730" spans="2:2" x14ac:dyDescent="0.25">
      <c r="B4730" s="1"/>
    </row>
    <row r="4731" spans="2:2" x14ac:dyDescent="0.25">
      <c r="B4731" s="1"/>
    </row>
    <row r="4732" spans="2:2" x14ac:dyDescent="0.25">
      <c r="B4732" s="1"/>
    </row>
    <row r="4733" spans="2:2" x14ac:dyDescent="0.25">
      <c r="B4733" s="1"/>
    </row>
    <row r="4734" spans="2:2" x14ac:dyDescent="0.25">
      <c r="B4734" s="1"/>
    </row>
    <row r="4735" spans="2:2" x14ac:dyDescent="0.25">
      <c r="B4735" s="1"/>
    </row>
    <row r="4736" spans="2:2" x14ac:dyDescent="0.25">
      <c r="B4736" s="1"/>
    </row>
    <row r="4737" spans="2:2" x14ac:dyDescent="0.25">
      <c r="B4737" s="1"/>
    </row>
    <row r="4738" spans="2:2" x14ac:dyDescent="0.25">
      <c r="B4738" s="1"/>
    </row>
    <row r="4739" spans="2:2" x14ac:dyDescent="0.25">
      <c r="B4739" s="1"/>
    </row>
    <row r="4740" spans="2:2" x14ac:dyDescent="0.25">
      <c r="B4740" s="1"/>
    </row>
    <row r="4741" spans="2:2" x14ac:dyDescent="0.25">
      <c r="B4741" s="1"/>
    </row>
    <row r="4742" spans="2:2" x14ac:dyDescent="0.25">
      <c r="B4742" s="1"/>
    </row>
    <row r="4743" spans="2:2" x14ac:dyDescent="0.25">
      <c r="B4743" s="1"/>
    </row>
    <row r="4744" spans="2:2" x14ac:dyDescent="0.25">
      <c r="B4744" s="1"/>
    </row>
    <row r="4745" spans="2:2" x14ac:dyDescent="0.25">
      <c r="B4745" s="1"/>
    </row>
    <row r="4746" spans="2:2" x14ac:dyDescent="0.25">
      <c r="B4746" s="1"/>
    </row>
    <row r="4747" spans="2:2" x14ac:dyDescent="0.25">
      <c r="B4747" s="1"/>
    </row>
    <row r="4748" spans="2:2" x14ac:dyDescent="0.25">
      <c r="B4748" s="1"/>
    </row>
    <row r="4749" spans="2:2" x14ac:dyDescent="0.25">
      <c r="B4749" s="1"/>
    </row>
    <row r="4750" spans="2:2" x14ac:dyDescent="0.25">
      <c r="B4750" s="1"/>
    </row>
    <row r="4751" spans="2:2" x14ac:dyDescent="0.25">
      <c r="B4751" s="1"/>
    </row>
    <row r="4752" spans="2:2" x14ac:dyDescent="0.25">
      <c r="B4752" s="1"/>
    </row>
    <row r="4753" spans="2:2" x14ac:dyDescent="0.25">
      <c r="B4753" s="1"/>
    </row>
    <row r="4754" spans="2:2" x14ac:dyDescent="0.25">
      <c r="B4754" s="1"/>
    </row>
    <row r="4755" spans="2:2" x14ac:dyDescent="0.25">
      <c r="B4755" s="1"/>
    </row>
    <row r="4756" spans="2:2" x14ac:dyDescent="0.25">
      <c r="B4756" s="1"/>
    </row>
    <row r="4757" spans="2:2" x14ac:dyDescent="0.25">
      <c r="B4757" s="1"/>
    </row>
    <row r="4758" spans="2:2" x14ac:dyDescent="0.25">
      <c r="B4758" s="1"/>
    </row>
    <row r="4759" spans="2:2" x14ac:dyDescent="0.25">
      <c r="B4759" s="1"/>
    </row>
    <row r="4760" spans="2:2" x14ac:dyDescent="0.25">
      <c r="B4760" s="1"/>
    </row>
    <row r="4761" spans="2:2" x14ac:dyDescent="0.25">
      <c r="B4761" s="1"/>
    </row>
    <row r="4762" spans="2:2" x14ac:dyDescent="0.25">
      <c r="B4762" s="1"/>
    </row>
    <row r="4763" spans="2:2" x14ac:dyDescent="0.25">
      <c r="B4763" s="1"/>
    </row>
    <row r="4764" spans="2:2" x14ac:dyDescent="0.25">
      <c r="B4764" s="1"/>
    </row>
    <row r="4765" spans="2:2" x14ac:dyDescent="0.25">
      <c r="B4765" s="1"/>
    </row>
    <row r="4766" spans="2:2" x14ac:dyDescent="0.25">
      <c r="B4766" s="1"/>
    </row>
    <row r="4767" spans="2:2" x14ac:dyDescent="0.25">
      <c r="B4767" s="1"/>
    </row>
    <row r="4768" spans="2:2" x14ac:dyDescent="0.25">
      <c r="B4768" s="1"/>
    </row>
    <row r="4769" spans="2:2" x14ac:dyDescent="0.25">
      <c r="B4769" s="1"/>
    </row>
    <row r="4770" spans="2:2" x14ac:dyDescent="0.25">
      <c r="B4770" s="1"/>
    </row>
    <row r="4771" spans="2:2" x14ac:dyDescent="0.25">
      <c r="B4771" s="1"/>
    </row>
    <row r="4772" spans="2:2" x14ac:dyDescent="0.25">
      <c r="B4772" s="1"/>
    </row>
    <row r="4773" spans="2:2" x14ac:dyDescent="0.25">
      <c r="B4773" s="1"/>
    </row>
    <row r="4774" spans="2:2" x14ac:dyDescent="0.25">
      <c r="B4774" s="1"/>
    </row>
    <row r="4775" spans="2:2" x14ac:dyDescent="0.25">
      <c r="B4775" s="1"/>
    </row>
    <row r="4776" spans="2:2" x14ac:dyDescent="0.25">
      <c r="B4776" s="1"/>
    </row>
    <row r="4777" spans="2:2" x14ac:dyDescent="0.25">
      <c r="B4777" s="1"/>
    </row>
    <row r="4778" spans="2:2" x14ac:dyDescent="0.25">
      <c r="B4778" s="1"/>
    </row>
    <row r="4779" spans="2:2" x14ac:dyDescent="0.25">
      <c r="B4779" s="1"/>
    </row>
    <row r="4780" spans="2:2" x14ac:dyDescent="0.25">
      <c r="B4780" s="1"/>
    </row>
    <row r="4781" spans="2:2" x14ac:dyDescent="0.25">
      <c r="B4781" s="1"/>
    </row>
    <row r="4782" spans="2:2" x14ac:dyDescent="0.25">
      <c r="B4782" s="1"/>
    </row>
    <row r="4783" spans="2:2" x14ac:dyDescent="0.25">
      <c r="B4783" s="1"/>
    </row>
    <row r="4784" spans="2:2" x14ac:dyDescent="0.25">
      <c r="B4784" s="1"/>
    </row>
    <row r="4785" spans="2:2" x14ac:dyDescent="0.25">
      <c r="B4785" s="1"/>
    </row>
    <row r="4786" spans="2:2" x14ac:dyDescent="0.25">
      <c r="B4786" s="1"/>
    </row>
    <row r="4787" spans="2:2" x14ac:dyDescent="0.25">
      <c r="B4787" s="1"/>
    </row>
    <row r="4788" spans="2:2" x14ac:dyDescent="0.25">
      <c r="B4788" s="1"/>
    </row>
    <row r="4789" spans="2:2" x14ac:dyDescent="0.25">
      <c r="B4789" s="1"/>
    </row>
    <row r="4790" spans="2:2" x14ac:dyDescent="0.25">
      <c r="B4790" s="1"/>
    </row>
    <row r="4791" spans="2:2" x14ac:dyDescent="0.25">
      <c r="B4791" s="1"/>
    </row>
    <row r="4792" spans="2:2" x14ac:dyDescent="0.25">
      <c r="B4792" s="1"/>
    </row>
    <row r="4793" spans="2:2" x14ac:dyDescent="0.25">
      <c r="B4793" s="1"/>
    </row>
    <row r="4794" spans="2:2" x14ac:dyDescent="0.25">
      <c r="B4794" s="1"/>
    </row>
    <row r="4795" spans="2:2" x14ac:dyDescent="0.25">
      <c r="B4795" s="1"/>
    </row>
    <row r="4796" spans="2:2" x14ac:dyDescent="0.25">
      <c r="B4796" s="1"/>
    </row>
    <row r="4797" spans="2:2" x14ac:dyDescent="0.25">
      <c r="B4797" s="1"/>
    </row>
    <row r="4798" spans="2:2" x14ac:dyDescent="0.25">
      <c r="B4798" s="1"/>
    </row>
    <row r="4799" spans="2:2" x14ac:dyDescent="0.25">
      <c r="B4799" s="1"/>
    </row>
    <row r="4800" spans="2:2" x14ac:dyDescent="0.25">
      <c r="B4800" s="1"/>
    </row>
    <row r="4801" spans="2:2" x14ac:dyDescent="0.25">
      <c r="B4801" s="1"/>
    </row>
    <row r="4802" spans="2:2" x14ac:dyDescent="0.25">
      <c r="B4802" s="1"/>
    </row>
    <row r="4803" spans="2:2" x14ac:dyDescent="0.25">
      <c r="B4803" s="1"/>
    </row>
    <row r="4804" spans="2:2" x14ac:dyDescent="0.25">
      <c r="B4804" s="1"/>
    </row>
    <row r="4805" spans="2:2" x14ac:dyDescent="0.25">
      <c r="B4805" s="1"/>
    </row>
    <row r="4806" spans="2:2" x14ac:dyDescent="0.25">
      <c r="B4806" s="1"/>
    </row>
    <row r="4807" spans="2:2" x14ac:dyDescent="0.25">
      <c r="B4807" s="1"/>
    </row>
    <row r="4808" spans="2:2" x14ac:dyDescent="0.25">
      <c r="B4808" s="1"/>
    </row>
    <row r="4809" spans="2:2" x14ac:dyDescent="0.25">
      <c r="B4809" s="1"/>
    </row>
    <row r="4810" spans="2:2" x14ac:dyDescent="0.25">
      <c r="B4810" s="1"/>
    </row>
    <row r="4811" spans="2:2" x14ac:dyDescent="0.25">
      <c r="B4811" s="1"/>
    </row>
    <row r="4812" spans="2:2" x14ac:dyDescent="0.25">
      <c r="B4812" s="1"/>
    </row>
    <row r="4813" spans="2:2" x14ac:dyDescent="0.25">
      <c r="B4813" s="1"/>
    </row>
    <row r="4814" spans="2:2" x14ac:dyDescent="0.25">
      <c r="B4814" s="1"/>
    </row>
    <row r="4815" spans="2:2" x14ac:dyDescent="0.25">
      <c r="B4815" s="1"/>
    </row>
    <row r="4816" spans="2:2" x14ac:dyDescent="0.25">
      <c r="B4816" s="1"/>
    </row>
    <row r="4817" spans="2:2" x14ac:dyDescent="0.25">
      <c r="B4817" s="1"/>
    </row>
    <row r="4818" spans="2:2" x14ac:dyDescent="0.25">
      <c r="B4818" s="1"/>
    </row>
    <row r="4819" spans="2:2" x14ac:dyDescent="0.25">
      <c r="B4819" s="1"/>
    </row>
    <row r="4820" spans="2:2" x14ac:dyDescent="0.25">
      <c r="B4820" s="1"/>
    </row>
    <row r="4821" spans="2:2" x14ac:dyDescent="0.25">
      <c r="B4821" s="1"/>
    </row>
    <row r="4822" spans="2:2" x14ac:dyDescent="0.25">
      <c r="B4822" s="1"/>
    </row>
    <row r="4823" spans="2:2" x14ac:dyDescent="0.25">
      <c r="B4823" s="1"/>
    </row>
    <row r="4824" spans="2:2" x14ac:dyDescent="0.25">
      <c r="B4824" s="1"/>
    </row>
    <row r="4825" spans="2:2" x14ac:dyDescent="0.25">
      <c r="B4825" s="1"/>
    </row>
    <row r="4826" spans="2:2" x14ac:dyDescent="0.25">
      <c r="B4826" s="1"/>
    </row>
    <row r="4827" spans="2:2" x14ac:dyDescent="0.25">
      <c r="B4827" s="1"/>
    </row>
    <row r="4828" spans="2:2" x14ac:dyDescent="0.25">
      <c r="B4828" s="1"/>
    </row>
    <row r="4829" spans="2:2" x14ac:dyDescent="0.25">
      <c r="B4829" s="1"/>
    </row>
    <row r="4830" spans="2:2" x14ac:dyDescent="0.25">
      <c r="B4830" s="1"/>
    </row>
    <row r="4831" spans="2:2" x14ac:dyDescent="0.25">
      <c r="B4831" s="1"/>
    </row>
    <row r="4832" spans="2:2" x14ac:dyDescent="0.25">
      <c r="B4832" s="1"/>
    </row>
    <row r="4833" spans="2:2" x14ac:dyDescent="0.25">
      <c r="B4833" s="1"/>
    </row>
    <row r="4834" spans="2:2" x14ac:dyDescent="0.25">
      <c r="B4834" s="1"/>
    </row>
    <row r="4835" spans="2:2" x14ac:dyDescent="0.25">
      <c r="B4835" s="1"/>
    </row>
    <row r="4836" spans="2:2" x14ac:dyDescent="0.25">
      <c r="B4836" s="1"/>
    </row>
    <row r="4837" spans="2:2" x14ac:dyDescent="0.25">
      <c r="B4837" s="1"/>
    </row>
    <row r="4838" spans="2:2" x14ac:dyDescent="0.25">
      <c r="B4838" s="1"/>
    </row>
    <row r="4839" spans="2:2" x14ac:dyDescent="0.25">
      <c r="B4839" s="1"/>
    </row>
    <row r="4840" spans="2:2" x14ac:dyDescent="0.25">
      <c r="B4840" s="1"/>
    </row>
    <row r="4841" spans="2:2" x14ac:dyDescent="0.25">
      <c r="B4841" s="1"/>
    </row>
    <row r="4842" spans="2:2" x14ac:dyDescent="0.25">
      <c r="B4842" s="1"/>
    </row>
    <row r="4843" spans="2:2" x14ac:dyDescent="0.25">
      <c r="B4843" s="1"/>
    </row>
    <row r="4844" spans="2:2" x14ac:dyDescent="0.25">
      <c r="B4844" s="1"/>
    </row>
    <row r="4845" spans="2:2" x14ac:dyDescent="0.25">
      <c r="B4845" s="1"/>
    </row>
    <row r="4846" spans="2:2" x14ac:dyDescent="0.25">
      <c r="B4846" s="1"/>
    </row>
    <row r="4847" spans="2:2" x14ac:dyDescent="0.25">
      <c r="B4847" s="1"/>
    </row>
    <row r="4848" spans="2:2" x14ac:dyDescent="0.25">
      <c r="B4848" s="1"/>
    </row>
    <row r="4849" spans="2:2" x14ac:dyDescent="0.25">
      <c r="B4849" s="1"/>
    </row>
    <row r="4850" spans="2:2" x14ac:dyDescent="0.25">
      <c r="B4850" s="1"/>
    </row>
    <row r="4851" spans="2:2" x14ac:dyDescent="0.25">
      <c r="B4851" s="1"/>
    </row>
    <row r="4852" spans="2:2" x14ac:dyDescent="0.25">
      <c r="B4852" s="1"/>
    </row>
    <row r="4853" spans="2:2" x14ac:dyDescent="0.25">
      <c r="B4853" s="1"/>
    </row>
    <row r="4854" spans="2:2" x14ac:dyDescent="0.25">
      <c r="B4854" s="1"/>
    </row>
    <row r="4855" spans="2:2" x14ac:dyDescent="0.25">
      <c r="B4855" s="1"/>
    </row>
    <row r="4856" spans="2:2" x14ac:dyDescent="0.25">
      <c r="B4856" s="1"/>
    </row>
    <row r="4857" spans="2:2" x14ac:dyDescent="0.25">
      <c r="B4857" s="1"/>
    </row>
    <row r="4858" spans="2:2" x14ac:dyDescent="0.25">
      <c r="B4858" s="1"/>
    </row>
    <row r="4859" spans="2:2" x14ac:dyDescent="0.25">
      <c r="B4859" s="1"/>
    </row>
    <row r="4860" spans="2:2" x14ac:dyDescent="0.25">
      <c r="B4860" s="1"/>
    </row>
    <row r="4861" spans="2:2" x14ac:dyDescent="0.25">
      <c r="B4861" s="1"/>
    </row>
    <row r="4862" spans="2:2" x14ac:dyDescent="0.25">
      <c r="B4862" s="1"/>
    </row>
    <row r="4863" spans="2:2" x14ac:dyDescent="0.25">
      <c r="B4863" s="1"/>
    </row>
    <row r="4864" spans="2:2" x14ac:dyDescent="0.25">
      <c r="B4864" s="1"/>
    </row>
    <row r="4865" spans="2:2" x14ac:dyDescent="0.25">
      <c r="B4865" s="1"/>
    </row>
    <row r="4866" spans="2:2" x14ac:dyDescent="0.25">
      <c r="B4866" s="1"/>
    </row>
    <row r="4867" spans="2:2" x14ac:dyDescent="0.25">
      <c r="B4867" s="1"/>
    </row>
    <row r="4868" spans="2:2" x14ac:dyDescent="0.25">
      <c r="B4868" s="1"/>
    </row>
    <row r="4869" spans="2:2" x14ac:dyDescent="0.25">
      <c r="B4869" s="1"/>
    </row>
    <row r="4870" spans="2:2" x14ac:dyDescent="0.25">
      <c r="B4870" s="1"/>
    </row>
    <row r="4871" spans="2:2" x14ac:dyDescent="0.25">
      <c r="B4871" s="1"/>
    </row>
    <row r="4872" spans="2:2" x14ac:dyDescent="0.25">
      <c r="B4872" s="1"/>
    </row>
    <row r="4873" spans="2:2" x14ac:dyDescent="0.25">
      <c r="B4873" s="1"/>
    </row>
    <row r="4874" spans="2:2" x14ac:dyDescent="0.25">
      <c r="B4874" s="1"/>
    </row>
    <row r="4875" spans="2:2" x14ac:dyDescent="0.25">
      <c r="B4875" s="1"/>
    </row>
    <row r="4876" spans="2:2" x14ac:dyDescent="0.25">
      <c r="B4876" s="1"/>
    </row>
    <row r="4877" spans="2:2" x14ac:dyDescent="0.25">
      <c r="B4877" s="1"/>
    </row>
    <row r="4878" spans="2:2" x14ac:dyDescent="0.25">
      <c r="B4878" s="1"/>
    </row>
    <row r="4879" spans="2:2" x14ac:dyDescent="0.25">
      <c r="B4879" s="1"/>
    </row>
    <row r="4880" spans="2:2" x14ac:dyDescent="0.25">
      <c r="B4880" s="1"/>
    </row>
    <row r="4881" spans="2:2" x14ac:dyDescent="0.25">
      <c r="B4881" s="1"/>
    </row>
    <row r="4882" spans="2:2" x14ac:dyDescent="0.25">
      <c r="B4882" s="1"/>
    </row>
    <row r="4883" spans="2:2" x14ac:dyDescent="0.25">
      <c r="B4883" s="1"/>
    </row>
    <row r="4884" spans="2:2" x14ac:dyDescent="0.25">
      <c r="B4884" s="1"/>
    </row>
    <row r="4885" spans="2:2" x14ac:dyDescent="0.25">
      <c r="B4885" s="1"/>
    </row>
    <row r="4886" spans="2:2" x14ac:dyDescent="0.25">
      <c r="B4886" s="1"/>
    </row>
    <row r="4887" spans="2:2" x14ac:dyDescent="0.25">
      <c r="B4887" s="1"/>
    </row>
    <row r="4888" spans="2:2" x14ac:dyDescent="0.25">
      <c r="B4888" s="1"/>
    </row>
    <row r="4889" spans="2:2" x14ac:dyDescent="0.25">
      <c r="B4889" s="1"/>
    </row>
    <row r="4890" spans="2:2" x14ac:dyDescent="0.25">
      <c r="B4890" s="1"/>
    </row>
    <row r="4891" spans="2:2" x14ac:dyDescent="0.25">
      <c r="B4891" s="1"/>
    </row>
    <row r="4892" spans="2:2" x14ac:dyDescent="0.25">
      <c r="B4892" s="1"/>
    </row>
    <row r="4893" spans="2:2" x14ac:dyDescent="0.25">
      <c r="B4893" s="1"/>
    </row>
    <row r="4894" spans="2:2" x14ac:dyDescent="0.25">
      <c r="B4894" s="1"/>
    </row>
    <row r="4895" spans="2:2" x14ac:dyDescent="0.25">
      <c r="B4895" s="1"/>
    </row>
    <row r="4896" spans="2:2" x14ac:dyDescent="0.25">
      <c r="B4896" s="1"/>
    </row>
    <row r="4897" spans="2:2" x14ac:dyDescent="0.25">
      <c r="B4897" s="1"/>
    </row>
    <row r="4898" spans="2:2" x14ac:dyDescent="0.25">
      <c r="B4898" s="1"/>
    </row>
    <row r="4899" spans="2:2" x14ac:dyDescent="0.25">
      <c r="B4899" s="1"/>
    </row>
    <row r="4900" spans="2:2" x14ac:dyDescent="0.25">
      <c r="B4900" s="1"/>
    </row>
    <row r="4901" spans="2:2" x14ac:dyDescent="0.25">
      <c r="B4901" s="1"/>
    </row>
    <row r="4902" spans="2:2" x14ac:dyDescent="0.25">
      <c r="B4902" s="1"/>
    </row>
    <row r="4903" spans="2:2" x14ac:dyDescent="0.25">
      <c r="B4903" s="1"/>
    </row>
    <row r="4904" spans="2:2" x14ac:dyDescent="0.25">
      <c r="B4904" s="1"/>
    </row>
    <row r="4905" spans="2:2" x14ac:dyDescent="0.25">
      <c r="B4905" s="1"/>
    </row>
    <row r="4906" spans="2:2" x14ac:dyDescent="0.25">
      <c r="B4906" s="1"/>
    </row>
    <row r="4907" spans="2:2" x14ac:dyDescent="0.25">
      <c r="B4907" s="1"/>
    </row>
    <row r="4908" spans="2:2" x14ac:dyDescent="0.25">
      <c r="B4908" s="1"/>
    </row>
    <row r="4909" spans="2:2" x14ac:dyDescent="0.25">
      <c r="B4909" s="1"/>
    </row>
    <row r="4910" spans="2:2" x14ac:dyDescent="0.25">
      <c r="B4910" s="1"/>
    </row>
    <row r="4911" spans="2:2" x14ac:dyDescent="0.25">
      <c r="B4911" s="1"/>
    </row>
    <row r="4912" spans="2:2" x14ac:dyDescent="0.25">
      <c r="B4912" s="1"/>
    </row>
    <row r="4913" spans="2:2" x14ac:dyDescent="0.25">
      <c r="B4913" s="1"/>
    </row>
    <row r="4914" spans="2:2" x14ac:dyDescent="0.25">
      <c r="B4914" s="1"/>
    </row>
    <row r="4915" spans="2:2" x14ac:dyDescent="0.25">
      <c r="B4915" s="1"/>
    </row>
    <row r="4916" spans="2:2" x14ac:dyDescent="0.25">
      <c r="B4916" s="1"/>
    </row>
    <row r="4917" spans="2:2" x14ac:dyDescent="0.25">
      <c r="B4917" s="1"/>
    </row>
    <row r="4918" spans="2:2" x14ac:dyDescent="0.25">
      <c r="B4918" s="1"/>
    </row>
    <row r="4919" spans="2:2" x14ac:dyDescent="0.25">
      <c r="B4919" s="1"/>
    </row>
    <row r="4920" spans="2:2" x14ac:dyDescent="0.25">
      <c r="B4920" s="1"/>
    </row>
    <row r="4921" spans="2:2" x14ac:dyDescent="0.25">
      <c r="B4921" s="1"/>
    </row>
    <row r="4922" spans="2:2" x14ac:dyDescent="0.25">
      <c r="B4922" s="1"/>
    </row>
    <row r="4923" spans="2:2" x14ac:dyDescent="0.25">
      <c r="B4923" s="1"/>
    </row>
    <row r="4924" spans="2:2" x14ac:dyDescent="0.25">
      <c r="B4924" s="1"/>
    </row>
    <row r="4925" spans="2:2" x14ac:dyDescent="0.25">
      <c r="B4925" s="1"/>
    </row>
    <row r="4926" spans="2:2" x14ac:dyDescent="0.25">
      <c r="B4926" s="1"/>
    </row>
    <row r="4927" spans="2:2" x14ac:dyDescent="0.25">
      <c r="B4927" s="1"/>
    </row>
    <row r="4928" spans="2:2" x14ac:dyDescent="0.25">
      <c r="B4928" s="1"/>
    </row>
    <row r="4929" spans="2:2" x14ac:dyDescent="0.25">
      <c r="B4929" s="1"/>
    </row>
    <row r="4930" spans="2:2" x14ac:dyDescent="0.25">
      <c r="B4930" s="1"/>
    </row>
    <row r="4931" spans="2:2" x14ac:dyDescent="0.25">
      <c r="B4931" s="1"/>
    </row>
    <row r="4932" spans="2:2" x14ac:dyDescent="0.25">
      <c r="B4932" s="1"/>
    </row>
    <row r="4933" spans="2:2" x14ac:dyDescent="0.25">
      <c r="B4933" s="1"/>
    </row>
    <row r="4934" spans="2:2" x14ac:dyDescent="0.25">
      <c r="B4934" s="1"/>
    </row>
    <row r="4935" spans="2:2" x14ac:dyDescent="0.25">
      <c r="B4935" s="1"/>
    </row>
    <row r="4936" spans="2:2" x14ac:dyDescent="0.25">
      <c r="B4936" s="1"/>
    </row>
    <row r="4937" spans="2:2" x14ac:dyDescent="0.25">
      <c r="B4937" s="1"/>
    </row>
    <row r="4938" spans="2:2" x14ac:dyDescent="0.25">
      <c r="B4938" s="1"/>
    </row>
    <row r="4939" spans="2:2" x14ac:dyDescent="0.25">
      <c r="B4939" s="1"/>
    </row>
    <row r="4940" spans="2:2" x14ac:dyDescent="0.25">
      <c r="B4940" s="1"/>
    </row>
    <row r="4941" spans="2:2" x14ac:dyDescent="0.25">
      <c r="B4941" s="1"/>
    </row>
    <row r="4942" spans="2:2" x14ac:dyDescent="0.25">
      <c r="B4942" s="1"/>
    </row>
    <row r="4943" spans="2:2" x14ac:dyDescent="0.25">
      <c r="B4943" s="1"/>
    </row>
    <row r="4944" spans="2:2" x14ac:dyDescent="0.25">
      <c r="B4944" s="1"/>
    </row>
    <row r="4945" spans="2:2" x14ac:dyDescent="0.25">
      <c r="B4945" s="1"/>
    </row>
    <row r="4946" spans="2:2" x14ac:dyDescent="0.25">
      <c r="B4946" s="1"/>
    </row>
    <row r="4947" spans="2:2" x14ac:dyDescent="0.25">
      <c r="B4947" s="1"/>
    </row>
    <row r="4948" spans="2:2" x14ac:dyDescent="0.25">
      <c r="B4948" s="1"/>
    </row>
    <row r="4949" spans="2:2" x14ac:dyDescent="0.25">
      <c r="B4949" s="1"/>
    </row>
    <row r="4950" spans="2:2" x14ac:dyDescent="0.25">
      <c r="B4950" s="1"/>
    </row>
    <row r="4951" spans="2:2" x14ac:dyDescent="0.25">
      <c r="B4951" s="1"/>
    </row>
    <row r="4952" spans="2:2" x14ac:dyDescent="0.25">
      <c r="B4952" s="1"/>
    </row>
    <row r="4953" spans="2:2" x14ac:dyDescent="0.25">
      <c r="B4953" s="1"/>
    </row>
    <row r="4954" spans="2:2" x14ac:dyDescent="0.25">
      <c r="B4954" s="1"/>
    </row>
    <row r="4955" spans="2:2" x14ac:dyDescent="0.25">
      <c r="B4955" s="1"/>
    </row>
    <row r="4956" spans="2:2" x14ac:dyDescent="0.25">
      <c r="B4956" s="1"/>
    </row>
    <row r="4957" spans="2:2" x14ac:dyDescent="0.25">
      <c r="B4957" s="1"/>
    </row>
    <row r="4958" spans="2:2" x14ac:dyDescent="0.25">
      <c r="B4958" s="1"/>
    </row>
    <row r="4959" spans="2:2" x14ac:dyDescent="0.25">
      <c r="B4959" s="1"/>
    </row>
    <row r="4960" spans="2:2" x14ac:dyDescent="0.25">
      <c r="B4960" s="1"/>
    </row>
    <row r="4961" spans="2:2" x14ac:dyDescent="0.25">
      <c r="B4961" s="1"/>
    </row>
    <row r="4962" spans="2:2" x14ac:dyDescent="0.25">
      <c r="B4962" s="1"/>
    </row>
    <row r="4963" spans="2:2" x14ac:dyDescent="0.25">
      <c r="B4963" s="1"/>
    </row>
    <row r="4964" spans="2:2" x14ac:dyDescent="0.25">
      <c r="B4964" s="1"/>
    </row>
    <row r="4965" spans="2:2" x14ac:dyDescent="0.25">
      <c r="B4965" s="1"/>
    </row>
    <row r="4966" spans="2:2" x14ac:dyDescent="0.25">
      <c r="B4966" s="1"/>
    </row>
    <row r="4967" spans="2:2" x14ac:dyDescent="0.25">
      <c r="B4967" s="1"/>
    </row>
    <row r="4968" spans="2:2" x14ac:dyDescent="0.25">
      <c r="B4968" s="1"/>
    </row>
    <row r="4969" spans="2:2" x14ac:dyDescent="0.25">
      <c r="B4969" s="1"/>
    </row>
    <row r="4970" spans="2:2" x14ac:dyDescent="0.25">
      <c r="B4970" s="1"/>
    </row>
    <row r="4971" spans="2:2" x14ac:dyDescent="0.25">
      <c r="B4971" s="1"/>
    </row>
    <row r="4972" spans="2:2" x14ac:dyDescent="0.25">
      <c r="B4972" s="1"/>
    </row>
    <row r="4973" spans="2:2" x14ac:dyDescent="0.25">
      <c r="B4973" s="1"/>
    </row>
    <row r="4974" spans="2:2" x14ac:dyDescent="0.25">
      <c r="B4974" s="1"/>
    </row>
    <row r="4975" spans="2:2" x14ac:dyDescent="0.25">
      <c r="B4975" s="1"/>
    </row>
    <row r="4976" spans="2:2" x14ac:dyDescent="0.25">
      <c r="B4976" s="1"/>
    </row>
    <row r="4977" spans="2:2" x14ac:dyDescent="0.25">
      <c r="B4977" s="1"/>
    </row>
    <row r="4978" spans="2:2" x14ac:dyDescent="0.25">
      <c r="B4978" s="1"/>
    </row>
    <row r="4979" spans="2:2" x14ac:dyDescent="0.25">
      <c r="B4979" s="1"/>
    </row>
    <row r="4980" spans="2:2" x14ac:dyDescent="0.25">
      <c r="B4980" s="1"/>
    </row>
    <row r="4981" spans="2:2" x14ac:dyDescent="0.25">
      <c r="B4981" s="1"/>
    </row>
    <row r="4982" spans="2:2" x14ac:dyDescent="0.25">
      <c r="B4982" s="1"/>
    </row>
    <row r="4983" spans="2:2" x14ac:dyDescent="0.25">
      <c r="B4983" s="1"/>
    </row>
    <row r="4984" spans="2:2" x14ac:dyDescent="0.25">
      <c r="B4984" s="1"/>
    </row>
    <row r="4985" spans="2:2" x14ac:dyDescent="0.25">
      <c r="B4985" s="1"/>
    </row>
    <row r="4986" spans="2:2" x14ac:dyDescent="0.25">
      <c r="B4986" s="1"/>
    </row>
    <row r="4987" spans="2:2" x14ac:dyDescent="0.25">
      <c r="B4987" s="1"/>
    </row>
    <row r="4988" spans="2:2" x14ac:dyDescent="0.25">
      <c r="B4988" s="1"/>
    </row>
    <row r="4989" spans="2:2" x14ac:dyDescent="0.25">
      <c r="B4989" s="1"/>
    </row>
    <row r="4990" spans="2:2" x14ac:dyDescent="0.25">
      <c r="B4990" s="1"/>
    </row>
    <row r="4991" spans="2:2" x14ac:dyDescent="0.25">
      <c r="B4991" s="1"/>
    </row>
    <row r="4992" spans="2:2" x14ac:dyDescent="0.25">
      <c r="B4992" s="1"/>
    </row>
    <row r="4993" spans="2:2" x14ac:dyDescent="0.25">
      <c r="B4993" s="1"/>
    </row>
    <row r="4994" spans="2:2" x14ac:dyDescent="0.25">
      <c r="B4994" s="1"/>
    </row>
    <row r="4995" spans="2:2" x14ac:dyDescent="0.25">
      <c r="B4995" s="1"/>
    </row>
    <row r="4996" spans="2:2" x14ac:dyDescent="0.25">
      <c r="B4996" s="1"/>
    </row>
    <row r="4997" spans="2:2" x14ac:dyDescent="0.25">
      <c r="B4997" s="1"/>
    </row>
    <row r="4998" spans="2:2" x14ac:dyDescent="0.25">
      <c r="B4998" s="1"/>
    </row>
    <row r="4999" spans="2:2" x14ac:dyDescent="0.25">
      <c r="B4999" s="1"/>
    </row>
    <row r="5000" spans="2:2" x14ac:dyDescent="0.25">
      <c r="B5000" s="1"/>
    </row>
    <row r="5001" spans="2:2" x14ac:dyDescent="0.25">
      <c r="B5001" s="1"/>
    </row>
    <row r="5002" spans="2:2" x14ac:dyDescent="0.25">
      <c r="B5002" s="1"/>
    </row>
    <row r="5003" spans="2:2" x14ac:dyDescent="0.25">
      <c r="B5003" s="1"/>
    </row>
    <row r="5004" spans="2:2" x14ac:dyDescent="0.25">
      <c r="B5004" s="1"/>
    </row>
    <row r="5005" spans="2:2" x14ac:dyDescent="0.25">
      <c r="B5005" s="1"/>
    </row>
    <row r="5006" spans="2:2" x14ac:dyDescent="0.25">
      <c r="B5006" s="1"/>
    </row>
    <row r="5007" spans="2:2" x14ac:dyDescent="0.25">
      <c r="B5007" s="1"/>
    </row>
    <row r="5008" spans="2:2" x14ac:dyDescent="0.25">
      <c r="B5008" s="1"/>
    </row>
    <row r="5009" spans="2:2" x14ac:dyDescent="0.25">
      <c r="B5009" s="1"/>
    </row>
    <row r="5010" spans="2:2" x14ac:dyDescent="0.25">
      <c r="B5010" s="1"/>
    </row>
    <row r="5011" spans="2:2" x14ac:dyDescent="0.25">
      <c r="B5011" s="1"/>
    </row>
    <row r="5012" spans="2:2" x14ac:dyDescent="0.25">
      <c r="B5012" s="1"/>
    </row>
    <row r="5013" spans="2:2" x14ac:dyDescent="0.25">
      <c r="B5013" s="1"/>
    </row>
    <row r="5014" spans="2:2" x14ac:dyDescent="0.25">
      <c r="B5014" s="1"/>
    </row>
    <row r="5015" spans="2:2" x14ac:dyDescent="0.25">
      <c r="B5015" s="1"/>
    </row>
    <row r="5016" spans="2:2" x14ac:dyDescent="0.25">
      <c r="B5016" s="1"/>
    </row>
    <row r="5017" spans="2:2" x14ac:dyDescent="0.25">
      <c r="B5017" s="1"/>
    </row>
    <row r="5018" spans="2:2" x14ac:dyDescent="0.25">
      <c r="B5018" s="1"/>
    </row>
    <row r="5019" spans="2:2" x14ac:dyDescent="0.25">
      <c r="B5019" s="1"/>
    </row>
    <row r="5020" spans="2:2" x14ac:dyDescent="0.25">
      <c r="B5020" s="1"/>
    </row>
    <row r="5021" spans="2:2" x14ac:dyDescent="0.25">
      <c r="B5021" s="1"/>
    </row>
    <row r="5022" spans="2:2" x14ac:dyDescent="0.25">
      <c r="B5022" s="1"/>
    </row>
    <row r="5023" spans="2:2" x14ac:dyDescent="0.25">
      <c r="B5023" s="1"/>
    </row>
    <row r="5024" spans="2:2" x14ac:dyDescent="0.25">
      <c r="B5024" s="1"/>
    </row>
    <row r="5025" spans="2:2" x14ac:dyDescent="0.25">
      <c r="B5025" s="1"/>
    </row>
    <row r="5026" spans="2:2" x14ac:dyDescent="0.25">
      <c r="B5026" s="1"/>
    </row>
    <row r="5027" spans="2:2" x14ac:dyDescent="0.25">
      <c r="B5027" s="1"/>
    </row>
    <row r="5028" spans="2:2" x14ac:dyDescent="0.25">
      <c r="B5028" s="1"/>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57368-DAAF-401D-8B43-41A15C038C16}">
  <dimension ref="A1:J85"/>
  <sheetViews>
    <sheetView workbookViewId="0">
      <pane ySplit="1" topLeftCell="A68" activePane="bottomLeft" state="frozen"/>
      <selection pane="bottomLeft" activeCell="B1" sqref="B1"/>
    </sheetView>
  </sheetViews>
  <sheetFormatPr defaultRowHeight="15" x14ac:dyDescent="0.25"/>
  <cols>
    <col min="1" max="1" width="9.85546875" bestFit="1" customWidth="1"/>
    <col min="2" max="2" width="10.7109375" bestFit="1" customWidth="1"/>
    <col min="3" max="3" width="13.7109375" bestFit="1" customWidth="1"/>
    <col min="4" max="5" width="12.7109375" bestFit="1" customWidth="1"/>
    <col min="6" max="6" width="7" bestFit="1" customWidth="1"/>
    <col min="7" max="7" width="12" bestFit="1" customWidth="1"/>
    <col min="8" max="8" width="22.85546875" bestFit="1" customWidth="1"/>
    <col min="9" max="9" width="15.85546875" customWidth="1"/>
    <col min="10" max="10" width="10.7109375" bestFit="1" customWidth="1"/>
  </cols>
  <sheetData>
    <row r="1" spans="1:10" x14ac:dyDescent="0.25">
      <c r="A1" s="2" t="s">
        <v>763</v>
      </c>
      <c r="B1" s="2" t="s">
        <v>602</v>
      </c>
      <c r="C1" s="2" t="s">
        <v>603</v>
      </c>
      <c r="D1" s="2" t="s">
        <v>604</v>
      </c>
      <c r="E1" s="2" t="s">
        <v>605</v>
      </c>
      <c r="F1" s="2" t="s">
        <v>606</v>
      </c>
      <c r="G1" s="2" t="s">
        <v>660</v>
      </c>
      <c r="H1" s="2" t="s">
        <v>925</v>
      </c>
      <c r="I1" s="2" t="s">
        <v>707</v>
      </c>
    </row>
    <row r="2" spans="1:10" x14ac:dyDescent="0.25">
      <c r="A2" s="19">
        <v>1</v>
      </c>
      <c r="B2" s="1">
        <v>43923</v>
      </c>
      <c r="C2">
        <v>0</v>
      </c>
      <c r="D2">
        <v>0</v>
      </c>
      <c r="E2">
        <v>26</v>
      </c>
      <c r="F2">
        <v>0</v>
      </c>
      <c r="G2" s="7"/>
      <c r="I2" s="7">
        <f>IF($B$2+45&gt;B2,1,2)</f>
        <v>1</v>
      </c>
      <c r="J2" s="1"/>
    </row>
    <row r="3" spans="1:10" x14ac:dyDescent="0.25">
      <c r="A3" s="19">
        <v>1</v>
      </c>
      <c r="B3" s="1">
        <v>43922</v>
      </c>
      <c r="C3">
        <v>0</v>
      </c>
      <c r="D3">
        <v>0</v>
      </c>
      <c r="E3">
        <v>25</v>
      </c>
      <c r="F3">
        <v>0</v>
      </c>
      <c r="G3" s="7"/>
      <c r="H3" s="7"/>
      <c r="I3" s="7">
        <f>IF($B$2+45&gt;B3,1,2)</f>
        <v>1</v>
      </c>
    </row>
    <row r="4" spans="1:10" x14ac:dyDescent="0.25">
      <c r="A4" s="19">
        <v>1</v>
      </c>
      <c r="B4" s="1">
        <v>43921</v>
      </c>
      <c r="C4">
        <v>0</v>
      </c>
      <c r="D4">
        <v>0</v>
      </c>
      <c r="E4">
        <v>27</v>
      </c>
      <c r="F4">
        <v>0</v>
      </c>
      <c r="G4" s="7"/>
      <c r="H4" s="7"/>
      <c r="I4" s="7">
        <f>IF($B$2+45&gt;B4,1,2)</f>
        <v>1</v>
      </c>
    </row>
    <row r="5" spans="1:10" x14ac:dyDescent="0.25">
      <c r="A5" s="19">
        <v>1</v>
      </c>
      <c r="B5" s="1">
        <v>43920</v>
      </c>
      <c r="C5">
        <v>0</v>
      </c>
      <c r="D5">
        <v>0</v>
      </c>
      <c r="E5">
        <v>8</v>
      </c>
      <c r="F5">
        <v>1</v>
      </c>
      <c r="G5" s="7"/>
      <c r="H5" s="7"/>
      <c r="I5" s="7">
        <f t="shared" ref="I5:I68" si="0">IF($B$2+45&gt;B5,1,2)</f>
        <v>1</v>
      </c>
    </row>
    <row r="6" spans="1:10" x14ac:dyDescent="0.25">
      <c r="A6" s="19">
        <v>1</v>
      </c>
      <c r="B6" s="1">
        <v>43919</v>
      </c>
      <c r="C6">
        <v>0</v>
      </c>
      <c r="D6">
        <v>0</v>
      </c>
      <c r="E6">
        <v>15</v>
      </c>
      <c r="F6">
        <v>1</v>
      </c>
      <c r="G6" s="7"/>
      <c r="H6" s="7"/>
      <c r="I6" s="7">
        <f t="shared" si="0"/>
        <v>1</v>
      </c>
    </row>
    <row r="7" spans="1:10" x14ac:dyDescent="0.25">
      <c r="A7" s="19">
        <v>1</v>
      </c>
      <c r="B7" s="1">
        <v>43918</v>
      </c>
      <c r="C7">
        <v>0</v>
      </c>
      <c r="D7">
        <v>0</v>
      </c>
      <c r="E7">
        <v>16</v>
      </c>
      <c r="F7">
        <v>1</v>
      </c>
      <c r="G7" s="7"/>
      <c r="H7" s="7"/>
      <c r="I7" s="7">
        <f t="shared" si="0"/>
        <v>1</v>
      </c>
    </row>
    <row r="8" spans="1:10" x14ac:dyDescent="0.25">
      <c r="A8" s="19">
        <v>1</v>
      </c>
      <c r="B8" s="1">
        <v>43917</v>
      </c>
      <c r="C8">
        <v>0</v>
      </c>
      <c r="D8">
        <v>0</v>
      </c>
      <c r="E8">
        <v>0</v>
      </c>
      <c r="F8">
        <v>0</v>
      </c>
      <c r="G8" s="7"/>
      <c r="H8" s="7"/>
      <c r="I8" s="7">
        <f t="shared" si="0"/>
        <v>1</v>
      </c>
    </row>
    <row r="9" spans="1:10" x14ac:dyDescent="0.25">
      <c r="A9" s="19">
        <v>1</v>
      </c>
      <c r="B9" s="1">
        <v>43916</v>
      </c>
      <c r="C9">
        <v>0</v>
      </c>
      <c r="D9">
        <v>0</v>
      </c>
      <c r="E9">
        <v>33</v>
      </c>
      <c r="F9">
        <v>0</v>
      </c>
      <c r="G9" s="7"/>
      <c r="H9" s="7"/>
      <c r="I9" s="7">
        <f t="shared" si="0"/>
        <v>1</v>
      </c>
    </row>
    <row r="10" spans="1:10" x14ac:dyDescent="0.25">
      <c r="A10" s="19">
        <v>1</v>
      </c>
      <c r="B10" s="1">
        <v>43915</v>
      </c>
      <c r="C10">
        <v>0</v>
      </c>
      <c r="D10">
        <v>0</v>
      </c>
      <c r="E10">
        <v>2</v>
      </c>
      <c r="F10">
        <v>0</v>
      </c>
      <c r="G10" s="7"/>
      <c r="H10" s="7"/>
      <c r="I10" s="7">
        <f t="shared" si="0"/>
        <v>1</v>
      </c>
    </row>
    <row r="11" spans="1:10" x14ac:dyDescent="0.25">
      <c r="A11" s="19">
        <v>1</v>
      </c>
      <c r="B11" s="1">
        <v>43914</v>
      </c>
      <c r="C11">
        <v>0</v>
      </c>
      <c r="D11">
        <v>0</v>
      </c>
      <c r="E11">
        <v>6</v>
      </c>
      <c r="F11">
        <v>1</v>
      </c>
      <c r="G11" s="7"/>
      <c r="H11" s="7"/>
      <c r="I11" s="7">
        <f t="shared" si="0"/>
        <v>1</v>
      </c>
    </row>
    <row r="12" spans="1:10" x14ac:dyDescent="0.25">
      <c r="A12" s="19">
        <v>1</v>
      </c>
      <c r="B12" s="1">
        <v>43913</v>
      </c>
      <c r="C12">
        <v>0</v>
      </c>
      <c r="D12">
        <v>0</v>
      </c>
      <c r="E12">
        <v>10</v>
      </c>
      <c r="F12">
        <v>0</v>
      </c>
      <c r="G12" s="7"/>
      <c r="H12" s="7"/>
      <c r="I12" s="7">
        <f t="shared" si="0"/>
        <v>1</v>
      </c>
    </row>
    <row r="13" spans="1:10" x14ac:dyDescent="0.25">
      <c r="A13" s="19">
        <v>1</v>
      </c>
      <c r="B13" s="1">
        <v>43912</v>
      </c>
      <c r="C13">
        <v>0</v>
      </c>
      <c r="D13">
        <v>0</v>
      </c>
      <c r="E13">
        <v>0</v>
      </c>
      <c r="F13">
        <v>0</v>
      </c>
      <c r="G13" s="7"/>
      <c r="H13" s="7"/>
      <c r="I13" s="7">
        <f t="shared" si="0"/>
        <v>1</v>
      </c>
    </row>
    <row r="14" spans="1:10" x14ac:dyDescent="0.25">
      <c r="A14" s="19">
        <v>1</v>
      </c>
      <c r="B14" s="1">
        <v>43911</v>
      </c>
      <c r="C14">
        <v>0</v>
      </c>
      <c r="D14">
        <v>0</v>
      </c>
      <c r="E14">
        <v>2</v>
      </c>
      <c r="F14">
        <v>0</v>
      </c>
      <c r="G14" s="7"/>
      <c r="H14" s="7"/>
      <c r="I14" s="7">
        <f t="shared" si="0"/>
        <v>1</v>
      </c>
    </row>
    <row r="15" spans="1:10" x14ac:dyDescent="0.25">
      <c r="A15" s="19">
        <v>1</v>
      </c>
      <c r="B15" s="1">
        <v>43910</v>
      </c>
      <c r="C15">
        <v>0</v>
      </c>
      <c r="D15">
        <v>0</v>
      </c>
      <c r="E15">
        <v>0</v>
      </c>
      <c r="F15">
        <v>0</v>
      </c>
      <c r="G15" s="7"/>
      <c r="H15" s="7"/>
      <c r="I15" s="7">
        <f t="shared" si="0"/>
        <v>1</v>
      </c>
    </row>
    <row r="16" spans="1:10" x14ac:dyDescent="0.25">
      <c r="A16" s="19">
        <v>1</v>
      </c>
      <c r="B16" s="1">
        <v>43909</v>
      </c>
      <c r="C16">
        <v>0</v>
      </c>
      <c r="D16">
        <v>0</v>
      </c>
      <c r="E16">
        <v>0</v>
      </c>
      <c r="F16">
        <v>0</v>
      </c>
      <c r="G16" s="7"/>
      <c r="H16" s="7"/>
      <c r="I16" s="7">
        <f t="shared" si="0"/>
        <v>1</v>
      </c>
    </row>
    <row r="17" spans="1:9" x14ac:dyDescent="0.25">
      <c r="A17" s="19">
        <v>1</v>
      </c>
      <c r="B17" s="1">
        <v>43908</v>
      </c>
      <c r="C17">
        <v>0</v>
      </c>
      <c r="D17">
        <v>0</v>
      </c>
      <c r="E17">
        <v>1</v>
      </c>
      <c r="F17">
        <v>0</v>
      </c>
      <c r="G17" s="7"/>
      <c r="H17" s="7"/>
      <c r="I17" s="7">
        <f t="shared" si="0"/>
        <v>1</v>
      </c>
    </row>
    <row r="18" spans="1:9" x14ac:dyDescent="0.25">
      <c r="A18" s="19">
        <v>1</v>
      </c>
      <c r="B18" s="1">
        <v>43907</v>
      </c>
      <c r="C18">
        <v>0</v>
      </c>
      <c r="D18">
        <v>0</v>
      </c>
      <c r="E18">
        <v>5</v>
      </c>
      <c r="F18">
        <v>0</v>
      </c>
      <c r="G18" s="7"/>
      <c r="H18" s="7"/>
      <c r="I18" s="7">
        <f t="shared" si="0"/>
        <v>1</v>
      </c>
    </row>
    <row r="19" spans="1:9" x14ac:dyDescent="0.25">
      <c r="A19" s="19">
        <v>1</v>
      </c>
      <c r="B19" s="1">
        <v>43906</v>
      </c>
      <c r="C19">
        <v>0</v>
      </c>
      <c r="D19">
        <v>0</v>
      </c>
      <c r="E19">
        <v>6</v>
      </c>
      <c r="F19">
        <v>0</v>
      </c>
      <c r="G19" s="7"/>
      <c r="H19" s="7"/>
      <c r="I19" s="7">
        <f t="shared" si="0"/>
        <v>1</v>
      </c>
    </row>
    <row r="20" spans="1:9" x14ac:dyDescent="0.25">
      <c r="A20" s="19">
        <v>1</v>
      </c>
      <c r="B20" s="1">
        <v>43905</v>
      </c>
      <c r="C20">
        <v>0</v>
      </c>
      <c r="D20">
        <v>0</v>
      </c>
      <c r="E20">
        <v>3</v>
      </c>
      <c r="F20">
        <v>0</v>
      </c>
      <c r="G20" s="7"/>
      <c r="H20" s="7"/>
      <c r="I20" s="7">
        <f t="shared" si="0"/>
        <v>1</v>
      </c>
    </row>
    <row r="21" spans="1:9" x14ac:dyDescent="0.25">
      <c r="A21" s="19">
        <v>1</v>
      </c>
      <c r="B21" s="1">
        <v>43901</v>
      </c>
      <c r="C21">
        <v>0</v>
      </c>
      <c r="D21">
        <v>0</v>
      </c>
      <c r="E21">
        <v>3</v>
      </c>
      <c r="F21">
        <v>0</v>
      </c>
      <c r="G21" s="7"/>
      <c r="H21" s="7"/>
      <c r="I21" s="7">
        <f t="shared" si="0"/>
        <v>1</v>
      </c>
    </row>
    <row r="22" spans="1:9" x14ac:dyDescent="0.25">
      <c r="A22" s="19">
        <v>1</v>
      </c>
      <c r="B22" s="1">
        <v>43898</v>
      </c>
      <c r="C22">
        <v>0</v>
      </c>
      <c r="D22">
        <v>0</v>
      </c>
      <c r="E22">
        <v>3</v>
      </c>
      <c r="F22">
        <v>0</v>
      </c>
      <c r="G22" s="7"/>
      <c r="H22" s="7"/>
      <c r="I22" s="7">
        <f t="shared" si="0"/>
        <v>1</v>
      </c>
    </row>
    <row r="23" spans="1:9" x14ac:dyDescent="0.25">
      <c r="A23" s="19">
        <v>1</v>
      </c>
      <c r="B23" s="1">
        <v>43892</v>
      </c>
      <c r="C23">
        <v>0</v>
      </c>
      <c r="D23">
        <v>0</v>
      </c>
      <c r="E23">
        <v>0</v>
      </c>
      <c r="F23">
        <v>0</v>
      </c>
      <c r="G23" s="7"/>
      <c r="H23" s="7"/>
      <c r="I23" s="7">
        <f t="shared" si="0"/>
        <v>1</v>
      </c>
    </row>
    <row r="24" spans="1:9" x14ac:dyDescent="0.25">
      <c r="A24" s="19">
        <v>1</v>
      </c>
      <c r="B24" s="1">
        <v>43891</v>
      </c>
      <c r="C24">
        <v>0</v>
      </c>
      <c r="D24">
        <v>0</v>
      </c>
      <c r="E24">
        <v>0</v>
      </c>
      <c r="F24">
        <v>0</v>
      </c>
      <c r="G24" s="7"/>
      <c r="H24" s="7"/>
      <c r="I24" s="7">
        <f t="shared" si="0"/>
        <v>1</v>
      </c>
    </row>
    <row r="25" spans="1:9" x14ac:dyDescent="0.25">
      <c r="A25" s="19">
        <v>1</v>
      </c>
      <c r="B25" s="1">
        <v>43890</v>
      </c>
      <c r="C25">
        <v>0</v>
      </c>
      <c r="D25">
        <v>0</v>
      </c>
      <c r="E25">
        <v>0</v>
      </c>
      <c r="F25">
        <v>0</v>
      </c>
      <c r="G25" s="7"/>
      <c r="H25" s="7"/>
      <c r="I25" s="7">
        <f t="shared" si="0"/>
        <v>1</v>
      </c>
    </row>
    <row r="26" spans="1:9" x14ac:dyDescent="0.25">
      <c r="A26" s="19">
        <v>1</v>
      </c>
      <c r="B26" s="1">
        <v>43889</v>
      </c>
      <c r="C26">
        <v>0</v>
      </c>
      <c r="D26">
        <v>0</v>
      </c>
      <c r="E26">
        <v>0</v>
      </c>
      <c r="F26">
        <v>0</v>
      </c>
      <c r="G26" s="7"/>
      <c r="H26" s="7"/>
      <c r="I26" s="7">
        <f t="shared" si="0"/>
        <v>1</v>
      </c>
    </row>
    <row r="27" spans="1:9" x14ac:dyDescent="0.25">
      <c r="A27" s="19">
        <v>1</v>
      </c>
      <c r="B27" s="1">
        <v>43888</v>
      </c>
      <c r="C27">
        <v>0</v>
      </c>
      <c r="D27">
        <v>0</v>
      </c>
      <c r="E27">
        <v>0</v>
      </c>
      <c r="F27">
        <v>0</v>
      </c>
      <c r="G27" s="7"/>
      <c r="H27" s="7"/>
      <c r="I27" s="7">
        <f t="shared" si="0"/>
        <v>1</v>
      </c>
    </row>
    <row r="28" spans="1:9" x14ac:dyDescent="0.25">
      <c r="A28" s="19">
        <v>1</v>
      </c>
      <c r="B28" s="1">
        <v>43887</v>
      </c>
      <c r="C28">
        <v>0</v>
      </c>
      <c r="D28">
        <v>0</v>
      </c>
      <c r="E28">
        <v>0</v>
      </c>
      <c r="F28">
        <v>0</v>
      </c>
      <c r="G28" s="7"/>
      <c r="H28" s="7"/>
      <c r="I28" s="7">
        <f t="shared" si="0"/>
        <v>1</v>
      </c>
    </row>
    <row r="29" spans="1:9" x14ac:dyDescent="0.25">
      <c r="A29" s="19">
        <v>1</v>
      </c>
      <c r="B29" s="1">
        <v>43886</v>
      </c>
      <c r="C29">
        <v>0</v>
      </c>
      <c r="D29">
        <v>0</v>
      </c>
      <c r="E29">
        <v>1</v>
      </c>
      <c r="F29">
        <v>0</v>
      </c>
      <c r="G29" s="7"/>
      <c r="H29" s="7"/>
      <c r="I29" s="7">
        <f t="shared" si="0"/>
        <v>1</v>
      </c>
    </row>
    <row r="30" spans="1:9" x14ac:dyDescent="0.25">
      <c r="A30" s="19">
        <v>1</v>
      </c>
      <c r="B30" s="1">
        <v>43885</v>
      </c>
      <c r="C30">
        <v>0</v>
      </c>
      <c r="D30">
        <v>0</v>
      </c>
      <c r="E30">
        <v>0</v>
      </c>
      <c r="F30">
        <v>0</v>
      </c>
      <c r="G30" s="7"/>
      <c r="H30" s="7"/>
      <c r="I30" s="7">
        <f t="shared" si="0"/>
        <v>1</v>
      </c>
    </row>
    <row r="31" spans="1:9" x14ac:dyDescent="0.25">
      <c r="A31" s="19">
        <v>1</v>
      </c>
      <c r="B31" s="1">
        <v>43884</v>
      </c>
      <c r="C31">
        <v>0</v>
      </c>
      <c r="D31">
        <v>0</v>
      </c>
      <c r="E31">
        <v>0</v>
      </c>
      <c r="F31">
        <v>0</v>
      </c>
      <c r="G31" s="7"/>
      <c r="H31" s="7"/>
      <c r="I31" s="7">
        <f t="shared" si="0"/>
        <v>1</v>
      </c>
    </row>
    <row r="32" spans="1:9" x14ac:dyDescent="0.25">
      <c r="A32" s="19">
        <v>1</v>
      </c>
      <c r="B32" s="1">
        <v>43883</v>
      </c>
      <c r="C32">
        <v>0</v>
      </c>
      <c r="D32">
        <v>0</v>
      </c>
      <c r="E32">
        <v>0</v>
      </c>
      <c r="F32">
        <v>0</v>
      </c>
      <c r="G32" s="7"/>
      <c r="H32" s="7"/>
      <c r="I32" s="7">
        <f t="shared" si="0"/>
        <v>1</v>
      </c>
    </row>
    <row r="33" spans="1:9" x14ac:dyDescent="0.25">
      <c r="A33" s="19">
        <v>1</v>
      </c>
      <c r="B33" s="1">
        <v>43882</v>
      </c>
      <c r="C33">
        <v>0</v>
      </c>
      <c r="D33">
        <v>0</v>
      </c>
      <c r="E33">
        <v>0</v>
      </c>
      <c r="F33">
        <v>0</v>
      </c>
      <c r="G33" s="7"/>
      <c r="H33" s="7"/>
      <c r="I33" s="7">
        <f t="shared" si="0"/>
        <v>1</v>
      </c>
    </row>
    <row r="34" spans="1:9" x14ac:dyDescent="0.25">
      <c r="A34" s="19">
        <v>1</v>
      </c>
      <c r="B34" s="1">
        <v>43881</v>
      </c>
      <c r="C34">
        <v>0</v>
      </c>
      <c r="D34">
        <v>0</v>
      </c>
      <c r="E34">
        <v>0</v>
      </c>
      <c r="F34">
        <v>0</v>
      </c>
      <c r="G34" s="7"/>
      <c r="H34" s="7"/>
      <c r="I34" s="7">
        <f t="shared" si="0"/>
        <v>1</v>
      </c>
    </row>
    <row r="35" spans="1:9" x14ac:dyDescent="0.25">
      <c r="A35" s="19">
        <v>1</v>
      </c>
      <c r="B35" s="1">
        <v>43880</v>
      </c>
      <c r="C35">
        <v>0</v>
      </c>
      <c r="D35">
        <v>0</v>
      </c>
      <c r="E35">
        <v>0</v>
      </c>
      <c r="F35">
        <v>0</v>
      </c>
      <c r="G35" s="7"/>
      <c r="H35" s="7"/>
      <c r="I35" s="7">
        <f t="shared" si="0"/>
        <v>1</v>
      </c>
    </row>
    <row r="36" spans="1:9" x14ac:dyDescent="0.25">
      <c r="A36" s="19">
        <v>1</v>
      </c>
      <c r="B36" s="1">
        <v>43879</v>
      </c>
      <c r="C36">
        <v>0</v>
      </c>
      <c r="D36">
        <v>0</v>
      </c>
      <c r="E36">
        <v>0</v>
      </c>
      <c r="F36">
        <v>0</v>
      </c>
      <c r="G36" s="7"/>
      <c r="H36" s="7"/>
      <c r="I36" s="7">
        <f t="shared" si="0"/>
        <v>1</v>
      </c>
    </row>
    <row r="37" spans="1:9" x14ac:dyDescent="0.25">
      <c r="A37" s="19">
        <v>1</v>
      </c>
      <c r="B37" s="1">
        <v>43878</v>
      </c>
      <c r="C37">
        <v>0</v>
      </c>
      <c r="D37">
        <v>0</v>
      </c>
      <c r="E37">
        <v>0</v>
      </c>
      <c r="F37">
        <v>0</v>
      </c>
      <c r="G37" s="7"/>
      <c r="H37" s="7"/>
      <c r="I37" s="7">
        <f t="shared" si="0"/>
        <v>1</v>
      </c>
    </row>
    <row r="38" spans="1:9" x14ac:dyDescent="0.25">
      <c r="A38" s="19">
        <v>1</v>
      </c>
      <c r="B38" s="1">
        <v>43877</v>
      </c>
      <c r="C38">
        <v>0</v>
      </c>
      <c r="D38">
        <v>0</v>
      </c>
      <c r="E38">
        <v>0</v>
      </c>
      <c r="F38">
        <v>0</v>
      </c>
      <c r="G38" s="7"/>
      <c r="H38" s="7"/>
      <c r="I38" s="7">
        <f t="shared" si="0"/>
        <v>1</v>
      </c>
    </row>
    <row r="39" spans="1:9" x14ac:dyDescent="0.25">
      <c r="A39" s="19">
        <v>1</v>
      </c>
      <c r="B39" s="1">
        <v>43876</v>
      </c>
      <c r="C39">
        <v>0</v>
      </c>
      <c r="D39">
        <v>0</v>
      </c>
      <c r="E39">
        <v>0</v>
      </c>
      <c r="F39">
        <v>0</v>
      </c>
      <c r="G39" s="7"/>
      <c r="H39" s="7"/>
      <c r="I39" s="7">
        <f t="shared" si="0"/>
        <v>1</v>
      </c>
    </row>
    <row r="40" spans="1:9" x14ac:dyDescent="0.25">
      <c r="A40" s="19">
        <v>1</v>
      </c>
      <c r="B40" s="1">
        <v>43875</v>
      </c>
      <c r="C40">
        <v>0</v>
      </c>
      <c r="D40">
        <v>0</v>
      </c>
      <c r="E40">
        <v>0</v>
      </c>
      <c r="F40">
        <v>0</v>
      </c>
      <c r="G40" s="7"/>
      <c r="H40" s="7"/>
      <c r="I40" s="7">
        <f t="shared" si="0"/>
        <v>1</v>
      </c>
    </row>
    <row r="41" spans="1:9" x14ac:dyDescent="0.25">
      <c r="A41" s="19">
        <v>1</v>
      </c>
      <c r="B41" s="1">
        <v>43874</v>
      </c>
      <c r="C41">
        <v>0</v>
      </c>
      <c r="D41">
        <v>0</v>
      </c>
      <c r="E41">
        <v>0</v>
      </c>
      <c r="F41">
        <v>0</v>
      </c>
      <c r="G41" s="7"/>
      <c r="H41" s="7"/>
      <c r="I41" s="7">
        <f t="shared" si="0"/>
        <v>1</v>
      </c>
    </row>
    <row r="42" spans="1:9" x14ac:dyDescent="0.25">
      <c r="A42" s="19">
        <v>1</v>
      </c>
      <c r="B42" s="1">
        <v>43873</v>
      </c>
      <c r="C42">
        <v>0</v>
      </c>
      <c r="D42">
        <v>0</v>
      </c>
      <c r="E42">
        <v>0</v>
      </c>
      <c r="F42">
        <v>0</v>
      </c>
      <c r="G42" s="7"/>
      <c r="H42" s="7"/>
      <c r="I42" s="7">
        <f t="shared" si="0"/>
        <v>1</v>
      </c>
    </row>
    <row r="43" spans="1:9" x14ac:dyDescent="0.25">
      <c r="A43" s="19">
        <v>1</v>
      </c>
      <c r="B43" s="1">
        <v>43872</v>
      </c>
      <c r="C43">
        <v>0</v>
      </c>
      <c r="D43">
        <v>0</v>
      </c>
      <c r="E43">
        <v>0</v>
      </c>
      <c r="F43">
        <v>0</v>
      </c>
      <c r="G43" s="7"/>
      <c r="H43" s="7"/>
      <c r="I43" s="7">
        <f t="shared" si="0"/>
        <v>1</v>
      </c>
    </row>
    <row r="44" spans="1:9" x14ac:dyDescent="0.25">
      <c r="A44" s="19">
        <v>1</v>
      </c>
      <c r="B44" s="1">
        <v>43871</v>
      </c>
      <c r="C44">
        <v>0</v>
      </c>
      <c r="D44">
        <v>0</v>
      </c>
      <c r="E44">
        <v>0</v>
      </c>
      <c r="F44">
        <v>0</v>
      </c>
      <c r="G44" s="7"/>
      <c r="H44" s="7"/>
      <c r="I44" s="7">
        <f t="shared" si="0"/>
        <v>1</v>
      </c>
    </row>
    <row r="45" spans="1:9" x14ac:dyDescent="0.25">
      <c r="A45" s="19">
        <v>1</v>
      </c>
      <c r="B45" s="1">
        <v>43870</v>
      </c>
      <c r="C45">
        <v>0</v>
      </c>
      <c r="D45">
        <v>0</v>
      </c>
      <c r="E45">
        <v>0</v>
      </c>
      <c r="F45">
        <v>0</v>
      </c>
      <c r="G45" s="7"/>
      <c r="H45" s="7"/>
      <c r="I45" s="7">
        <f t="shared" si="0"/>
        <v>1</v>
      </c>
    </row>
    <row r="46" spans="1:9" x14ac:dyDescent="0.25">
      <c r="A46" s="19">
        <v>1</v>
      </c>
      <c r="B46" s="1">
        <v>43869</v>
      </c>
      <c r="C46">
        <v>0</v>
      </c>
      <c r="D46">
        <v>0</v>
      </c>
      <c r="E46">
        <v>0</v>
      </c>
      <c r="F46">
        <v>0</v>
      </c>
      <c r="G46" s="7"/>
      <c r="H46" s="7"/>
      <c r="I46" s="7">
        <f t="shared" si="0"/>
        <v>1</v>
      </c>
    </row>
    <row r="47" spans="1:9" x14ac:dyDescent="0.25">
      <c r="A47" s="19">
        <v>1</v>
      </c>
      <c r="B47" s="1">
        <v>43868</v>
      </c>
      <c r="C47">
        <v>0</v>
      </c>
      <c r="D47">
        <v>0</v>
      </c>
      <c r="E47">
        <v>0</v>
      </c>
      <c r="F47">
        <v>0</v>
      </c>
      <c r="G47" s="7"/>
      <c r="H47" s="7"/>
      <c r="I47" s="7">
        <f t="shared" si="0"/>
        <v>1</v>
      </c>
    </row>
    <row r="48" spans="1:9" x14ac:dyDescent="0.25">
      <c r="A48" s="19">
        <v>1</v>
      </c>
      <c r="B48" s="1">
        <v>43867</v>
      </c>
      <c r="C48">
        <v>0</v>
      </c>
      <c r="D48">
        <v>0</v>
      </c>
      <c r="E48">
        <v>0</v>
      </c>
      <c r="F48">
        <v>0</v>
      </c>
      <c r="G48" s="7"/>
      <c r="H48" s="7"/>
      <c r="I48" s="7">
        <f t="shared" si="0"/>
        <v>1</v>
      </c>
    </row>
    <row r="49" spans="1:9" x14ac:dyDescent="0.25">
      <c r="A49" s="19">
        <v>1</v>
      </c>
      <c r="B49" s="1">
        <v>43866</v>
      </c>
      <c r="C49">
        <v>0</v>
      </c>
      <c r="D49">
        <v>0</v>
      </c>
      <c r="E49">
        <v>0</v>
      </c>
      <c r="F49">
        <v>0</v>
      </c>
      <c r="G49" s="7"/>
      <c r="H49" s="7"/>
      <c r="I49" s="7">
        <f t="shared" si="0"/>
        <v>1</v>
      </c>
    </row>
    <row r="50" spans="1:9" x14ac:dyDescent="0.25">
      <c r="A50" s="19">
        <v>1</v>
      </c>
      <c r="B50" s="1">
        <v>43865</v>
      </c>
      <c r="C50">
        <v>0</v>
      </c>
      <c r="D50">
        <v>0</v>
      </c>
      <c r="E50">
        <v>0</v>
      </c>
      <c r="F50">
        <v>0</v>
      </c>
      <c r="G50" s="7"/>
      <c r="H50" s="7"/>
      <c r="I50" s="7">
        <f t="shared" si="0"/>
        <v>1</v>
      </c>
    </row>
    <row r="51" spans="1:9" x14ac:dyDescent="0.25">
      <c r="A51" s="19">
        <v>1</v>
      </c>
      <c r="B51" s="1">
        <v>43864</v>
      </c>
      <c r="C51">
        <v>0</v>
      </c>
      <c r="D51">
        <v>0</v>
      </c>
      <c r="E51">
        <v>0</v>
      </c>
      <c r="F51">
        <v>0</v>
      </c>
      <c r="G51" s="7"/>
      <c r="H51" s="7"/>
      <c r="I51" s="7">
        <f t="shared" si="0"/>
        <v>1</v>
      </c>
    </row>
    <row r="52" spans="1:9" x14ac:dyDescent="0.25">
      <c r="A52" s="19">
        <v>1</v>
      </c>
      <c r="B52" s="1">
        <v>43863</v>
      </c>
      <c r="C52">
        <v>0</v>
      </c>
      <c r="D52">
        <v>0</v>
      </c>
      <c r="E52">
        <v>0</v>
      </c>
      <c r="F52">
        <v>0</v>
      </c>
      <c r="G52" s="7"/>
      <c r="H52" s="7"/>
      <c r="I52" s="7">
        <f t="shared" si="0"/>
        <v>1</v>
      </c>
    </row>
    <row r="53" spans="1:9" x14ac:dyDescent="0.25">
      <c r="A53" s="19">
        <v>1</v>
      </c>
      <c r="B53" s="1">
        <v>43862</v>
      </c>
      <c r="C53">
        <v>0</v>
      </c>
      <c r="D53">
        <v>0</v>
      </c>
      <c r="E53">
        <v>0</v>
      </c>
      <c r="F53">
        <v>0</v>
      </c>
      <c r="G53" s="7"/>
      <c r="H53" s="7"/>
      <c r="I53" s="7">
        <f t="shared" si="0"/>
        <v>1</v>
      </c>
    </row>
    <row r="54" spans="1:9" x14ac:dyDescent="0.25">
      <c r="A54" s="19">
        <v>1</v>
      </c>
      <c r="B54" s="1">
        <v>43861</v>
      </c>
      <c r="C54">
        <v>0</v>
      </c>
      <c r="D54">
        <v>0</v>
      </c>
      <c r="E54">
        <v>0</v>
      </c>
      <c r="F54">
        <v>0</v>
      </c>
      <c r="G54" s="7"/>
      <c r="H54" s="7"/>
      <c r="I54" s="7">
        <f t="shared" si="0"/>
        <v>1</v>
      </c>
    </row>
    <row r="55" spans="1:9" x14ac:dyDescent="0.25">
      <c r="A55" s="19">
        <v>1</v>
      </c>
      <c r="B55" s="1">
        <v>43860</v>
      </c>
      <c r="C55">
        <v>0</v>
      </c>
      <c r="D55">
        <v>0</v>
      </c>
      <c r="E55">
        <v>0</v>
      </c>
      <c r="F55">
        <v>0</v>
      </c>
      <c r="G55" s="7"/>
      <c r="H55" s="7"/>
      <c r="I55" s="7">
        <f t="shared" si="0"/>
        <v>1</v>
      </c>
    </row>
    <row r="56" spans="1:9" x14ac:dyDescent="0.25">
      <c r="A56" s="19">
        <v>1</v>
      </c>
      <c r="B56" s="1">
        <v>43859</v>
      </c>
      <c r="C56">
        <v>0</v>
      </c>
      <c r="D56">
        <v>0</v>
      </c>
      <c r="E56">
        <v>0</v>
      </c>
      <c r="F56">
        <v>0</v>
      </c>
      <c r="G56" s="7"/>
      <c r="H56" s="7"/>
      <c r="I56" s="7">
        <f t="shared" si="0"/>
        <v>1</v>
      </c>
    </row>
    <row r="57" spans="1:9" x14ac:dyDescent="0.25">
      <c r="A57" s="19">
        <v>1</v>
      </c>
      <c r="B57" s="1">
        <v>43858</v>
      </c>
      <c r="C57">
        <v>0</v>
      </c>
      <c r="D57">
        <v>0</v>
      </c>
      <c r="E57">
        <v>0</v>
      </c>
      <c r="F57">
        <v>0</v>
      </c>
      <c r="G57" s="7"/>
      <c r="H57" s="7"/>
      <c r="I57" s="7">
        <f t="shared" si="0"/>
        <v>1</v>
      </c>
    </row>
    <row r="58" spans="1:9" x14ac:dyDescent="0.25">
      <c r="A58" s="19">
        <v>1</v>
      </c>
      <c r="B58" s="1">
        <v>43857</v>
      </c>
      <c r="C58">
        <v>0</v>
      </c>
      <c r="D58">
        <v>0</v>
      </c>
      <c r="E58">
        <v>0</v>
      </c>
      <c r="F58">
        <v>0</v>
      </c>
      <c r="G58" s="7"/>
      <c r="H58" s="7"/>
      <c r="I58" s="7">
        <f t="shared" si="0"/>
        <v>1</v>
      </c>
    </row>
    <row r="59" spans="1:9" x14ac:dyDescent="0.25">
      <c r="A59" s="19">
        <v>1</v>
      </c>
      <c r="B59" s="1">
        <v>43856</v>
      </c>
      <c r="C59">
        <v>0</v>
      </c>
      <c r="D59">
        <v>0</v>
      </c>
      <c r="E59">
        <v>0</v>
      </c>
      <c r="F59">
        <v>0</v>
      </c>
      <c r="G59" s="7"/>
      <c r="H59" s="7"/>
      <c r="I59" s="7">
        <f t="shared" si="0"/>
        <v>1</v>
      </c>
    </row>
    <row r="60" spans="1:9" x14ac:dyDescent="0.25">
      <c r="A60" s="19">
        <v>1</v>
      </c>
      <c r="B60" s="1">
        <v>43855</v>
      </c>
      <c r="C60">
        <v>0</v>
      </c>
      <c r="D60">
        <v>0</v>
      </c>
      <c r="E60">
        <v>0</v>
      </c>
      <c r="F60">
        <v>0</v>
      </c>
      <c r="G60" s="7"/>
      <c r="H60" s="7"/>
      <c r="I60" s="7">
        <f t="shared" si="0"/>
        <v>1</v>
      </c>
    </row>
    <row r="61" spans="1:9" x14ac:dyDescent="0.25">
      <c r="A61" s="19">
        <v>1</v>
      </c>
      <c r="B61" s="1">
        <v>43854</v>
      </c>
      <c r="C61">
        <v>0</v>
      </c>
      <c r="D61">
        <v>0</v>
      </c>
      <c r="E61">
        <v>0</v>
      </c>
      <c r="F61">
        <v>0</v>
      </c>
      <c r="G61" s="7"/>
      <c r="H61" s="7"/>
      <c r="I61" s="7">
        <f t="shared" si="0"/>
        <v>1</v>
      </c>
    </row>
    <row r="62" spans="1:9" x14ac:dyDescent="0.25">
      <c r="A62" s="19">
        <v>1</v>
      </c>
      <c r="B62" s="1">
        <v>43853</v>
      </c>
      <c r="C62">
        <v>0</v>
      </c>
      <c r="D62">
        <v>0</v>
      </c>
      <c r="E62">
        <v>0</v>
      </c>
      <c r="F62">
        <v>0</v>
      </c>
      <c r="G62" s="7"/>
      <c r="H62" s="7"/>
      <c r="I62" s="7">
        <f t="shared" si="0"/>
        <v>1</v>
      </c>
    </row>
    <row r="63" spans="1:9" x14ac:dyDescent="0.25">
      <c r="A63" s="19">
        <v>1</v>
      </c>
      <c r="B63" s="1">
        <v>43852</v>
      </c>
      <c r="C63">
        <v>0</v>
      </c>
      <c r="D63">
        <v>0</v>
      </c>
      <c r="E63">
        <v>0</v>
      </c>
      <c r="F63">
        <v>0</v>
      </c>
      <c r="G63" s="7"/>
      <c r="H63" s="7"/>
      <c r="I63" s="7">
        <f t="shared" si="0"/>
        <v>1</v>
      </c>
    </row>
    <row r="64" spans="1:9" x14ac:dyDescent="0.25">
      <c r="A64" s="19">
        <v>1</v>
      </c>
      <c r="B64" s="1">
        <v>43851</v>
      </c>
      <c r="C64">
        <v>0</v>
      </c>
      <c r="D64">
        <v>0</v>
      </c>
      <c r="E64">
        <v>0</v>
      </c>
      <c r="F64">
        <v>0</v>
      </c>
      <c r="G64" s="7"/>
      <c r="H64" s="7"/>
      <c r="I64" s="7">
        <f t="shared" si="0"/>
        <v>1</v>
      </c>
    </row>
    <row r="65" spans="1:9" x14ac:dyDescent="0.25">
      <c r="A65" s="19">
        <v>1</v>
      </c>
      <c r="B65" s="1">
        <v>43850</v>
      </c>
      <c r="C65">
        <v>0</v>
      </c>
      <c r="D65">
        <v>0</v>
      </c>
      <c r="E65">
        <v>0</v>
      </c>
      <c r="F65">
        <v>0</v>
      </c>
      <c r="G65" s="7"/>
      <c r="H65" s="7"/>
      <c r="I65" s="7">
        <f t="shared" si="0"/>
        <v>1</v>
      </c>
    </row>
    <row r="66" spans="1:9" x14ac:dyDescent="0.25">
      <c r="A66" s="19">
        <v>1</v>
      </c>
      <c r="B66" s="1">
        <v>43849</v>
      </c>
      <c r="C66">
        <v>0</v>
      </c>
      <c r="D66">
        <v>0</v>
      </c>
      <c r="E66">
        <v>0</v>
      </c>
      <c r="F66">
        <v>0</v>
      </c>
      <c r="G66" s="7"/>
      <c r="H66" s="7"/>
      <c r="I66" s="7">
        <f t="shared" si="0"/>
        <v>1</v>
      </c>
    </row>
    <row r="67" spans="1:9" x14ac:dyDescent="0.25">
      <c r="A67" s="19">
        <v>1</v>
      </c>
      <c r="B67" s="1">
        <v>43848</v>
      </c>
      <c r="C67">
        <v>0</v>
      </c>
      <c r="D67">
        <v>0</v>
      </c>
      <c r="E67">
        <v>0</v>
      </c>
      <c r="F67">
        <v>0</v>
      </c>
      <c r="G67" s="7"/>
      <c r="H67" s="7"/>
      <c r="I67" s="7">
        <f t="shared" si="0"/>
        <v>1</v>
      </c>
    </row>
    <row r="68" spans="1:9" x14ac:dyDescent="0.25">
      <c r="A68" s="19">
        <v>1</v>
      </c>
      <c r="B68" s="1">
        <v>43847</v>
      </c>
      <c r="C68">
        <v>0</v>
      </c>
      <c r="D68">
        <v>0</v>
      </c>
      <c r="E68">
        <v>0</v>
      </c>
      <c r="F68">
        <v>0</v>
      </c>
      <c r="G68" s="7"/>
      <c r="H68" s="7"/>
      <c r="I68" s="7">
        <f t="shared" si="0"/>
        <v>1</v>
      </c>
    </row>
    <row r="69" spans="1:9" x14ac:dyDescent="0.25">
      <c r="A69" s="19">
        <v>1</v>
      </c>
      <c r="B69" s="1">
        <v>43846</v>
      </c>
      <c r="C69">
        <v>0</v>
      </c>
      <c r="D69">
        <v>0</v>
      </c>
      <c r="E69">
        <v>0</v>
      </c>
      <c r="F69">
        <v>0</v>
      </c>
      <c r="G69" s="7"/>
      <c r="H69" s="7"/>
      <c r="I69" s="7">
        <f t="shared" ref="I69:I85" si="1">IF($B$2+45&gt;B69,1,2)</f>
        <v>1</v>
      </c>
    </row>
    <row r="70" spans="1:9" x14ac:dyDescent="0.25">
      <c r="A70" s="19">
        <v>1</v>
      </c>
      <c r="B70" s="1">
        <v>43845</v>
      </c>
      <c r="C70">
        <v>0</v>
      </c>
      <c r="D70">
        <v>0</v>
      </c>
      <c r="E70">
        <v>0</v>
      </c>
      <c r="F70">
        <v>0</v>
      </c>
      <c r="G70" s="7"/>
      <c r="H70" s="7"/>
      <c r="I70" s="7">
        <f t="shared" si="1"/>
        <v>1</v>
      </c>
    </row>
    <row r="71" spans="1:9" x14ac:dyDescent="0.25">
      <c r="A71" s="19">
        <v>1</v>
      </c>
      <c r="B71" s="1">
        <v>43844</v>
      </c>
      <c r="C71">
        <v>0</v>
      </c>
      <c r="D71">
        <v>0</v>
      </c>
      <c r="E71">
        <v>0</v>
      </c>
      <c r="F71">
        <v>0</v>
      </c>
      <c r="G71" s="7"/>
      <c r="H71" s="7"/>
      <c r="I71" s="7">
        <f t="shared" si="1"/>
        <v>1</v>
      </c>
    </row>
    <row r="72" spans="1:9" x14ac:dyDescent="0.25">
      <c r="A72" s="19">
        <v>1</v>
      </c>
      <c r="B72" s="1">
        <v>43843</v>
      </c>
      <c r="C72">
        <v>0</v>
      </c>
      <c r="D72">
        <v>0</v>
      </c>
      <c r="E72">
        <v>0</v>
      </c>
      <c r="F72">
        <v>0</v>
      </c>
      <c r="G72" s="7"/>
      <c r="H72" s="7"/>
      <c r="I72" s="7">
        <f t="shared" si="1"/>
        <v>1</v>
      </c>
    </row>
    <row r="73" spans="1:9" x14ac:dyDescent="0.25">
      <c r="A73" s="19">
        <v>1</v>
      </c>
      <c r="B73" s="1">
        <v>43842</v>
      </c>
      <c r="C73">
        <v>0</v>
      </c>
      <c r="D73">
        <v>0</v>
      </c>
      <c r="E73">
        <v>0</v>
      </c>
      <c r="F73">
        <v>0</v>
      </c>
      <c r="G73" s="7"/>
      <c r="H73" s="7"/>
      <c r="I73" s="7">
        <f t="shared" si="1"/>
        <v>1</v>
      </c>
    </row>
    <row r="74" spans="1:9" x14ac:dyDescent="0.25">
      <c r="A74" s="19">
        <v>1</v>
      </c>
      <c r="B74" s="1">
        <v>43841</v>
      </c>
      <c r="C74">
        <v>0</v>
      </c>
      <c r="D74">
        <v>0</v>
      </c>
      <c r="E74">
        <v>0</v>
      </c>
      <c r="F74">
        <v>0</v>
      </c>
      <c r="G74" s="7"/>
      <c r="H74" s="7"/>
      <c r="I74" s="7">
        <f t="shared" si="1"/>
        <v>1</v>
      </c>
    </row>
    <row r="75" spans="1:9" x14ac:dyDescent="0.25">
      <c r="A75" s="19">
        <v>1</v>
      </c>
      <c r="B75" s="1">
        <v>43840</v>
      </c>
      <c r="C75">
        <v>0</v>
      </c>
      <c r="D75">
        <v>0</v>
      </c>
      <c r="E75">
        <v>0</v>
      </c>
      <c r="F75">
        <v>0</v>
      </c>
      <c r="G75" s="7"/>
      <c r="H75" s="7"/>
      <c r="I75" s="7">
        <f t="shared" si="1"/>
        <v>1</v>
      </c>
    </row>
    <row r="76" spans="1:9" x14ac:dyDescent="0.25">
      <c r="A76" s="19">
        <v>1</v>
      </c>
      <c r="B76" s="1">
        <v>43839</v>
      </c>
      <c r="C76">
        <v>0</v>
      </c>
      <c r="D76">
        <v>0</v>
      </c>
      <c r="E76">
        <v>0</v>
      </c>
      <c r="F76">
        <v>0</v>
      </c>
      <c r="G76" s="7"/>
      <c r="H76" s="7"/>
      <c r="I76" s="7">
        <f t="shared" si="1"/>
        <v>1</v>
      </c>
    </row>
    <row r="77" spans="1:9" x14ac:dyDescent="0.25">
      <c r="A77" s="19">
        <v>1</v>
      </c>
      <c r="B77" s="1">
        <v>43838</v>
      </c>
      <c r="C77">
        <v>0</v>
      </c>
      <c r="D77">
        <v>0</v>
      </c>
      <c r="E77">
        <v>0</v>
      </c>
      <c r="F77">
        <v>0</v>
      </c>
      <c r="G77" s="7"/>
      <c r="H77" s="7"/>
      <c r="I77" s="7">
        <f t="shared" si="1"/>
        <v>1</v>
      </c>
    </row>
    <row r="78" spans="1:9" x14ac:dyDescent="0.25">
      <c r="A78" s="19">
        <v>1</v>
      </c>
      <c r="B78" s="1">
        <v>43837</v>
      </c>
      <c r="C78">
        <v>0</v>
      </c>
      <c r="D78">
        <v>0</v>
      </c>
      <c r="E78">
        <v>0</v>
      </c>
      <c r="F78">
        <v>0</v>
      </c>
      <c r="G78" s="7"/>
      <c r="H78" s="7"/>
      <c r="I78" s="7">
        <f t="shared" si="1"/>
        <v>1</v>
      </c>
    </row>
    <row r="79" spans="1:9" x14ac:dyDescent="0.25">
      <c r="A79" s="19">
        <v>1</v>
      </c>
      <c r="B79" s="1">
        <v>43836</v>
      </c>
      <c r="C79">
        <v>0</v>
      </c>
      <c r="D79">
        <v>0</v>
      </c>
      <c r="E79">
        <v>0</v>
      </c>
      <c r="F79">
        <v>0</v>
      </c>
      <c r="G79" s="7"/>
      <c r="H79" s="7"/>
      <c r="I79" s="7">
        <f t="shared" si="1"/>
        <v>1</v>
      </c>
    </row>
    <row r="80" spans="1:9" x14ac:dyDescent="0.25">
      <c r="A80" s="19">
        <v>1</v>
      </c>
      <c r="B80" s="1">
        <v>43835</v>
      </c>
      <c r="C80">
        <v>0</v>
      </c>
      <c r="D80">
        <v>0</v>
      </c>
      <c r="E80">
        <v>0</v>
      </c>
      <c r="F80">
        <v>0</v>
      </c>
      <c r="G80" s="7"/>
      <c r="H80" s="7"/>
      <c r="I80" s="7">
        <f t="shared" si="1"/>
        <v>1</v>
      </c>
    </row>
    <row r="81" spans="1:9" x14ac:dyDescent="0.25">
      <c r="A81" s="19">
        <v>1</v>
      </c>
      <c r="B81" s="1">
        <v>43834</v>
      </c>
      <c r="C81">
        <v>0</v>
      </c>
      <c r="D81">
        <v>0</v>
      </c>
      <c r="E81">
        <v>0</v>
      </c>
      <c r="F81">
        <v>0</v>
      </c>
      <c r="G81" s="7"/>
      <c r="H81" s="7"/>
      <c r="I81" s="7">
        <f t="shared" si="1"/>
        <v>1</v>
      </c>
    </row>
    <row r="82" spans="1:9" x14ac:dyDescent="0.25">
      <c r="A82" s="19">
        <v>1</v>
      </c>
      <c r="B82" s="1">
        <v>43833</v>
      </c>
      <c r="C82">
        <v>0</v>
      </c>
      <c r="D82">
        <v>0</v>
      </c>
      <c r="E82">
        <v>0</v>
      </c>
      <c r="F82">
        <v>0</v>
      </c>
      <c r="G82" s="7"/>
      <c r="H82" s="7"/>
      <c r="I82" s="7">
        <f t="shared" si="1"/>
        <v>1</v>
      </c>
    </row>
    <row r="83" spans="1:9" x14ac:dyDescent="0.25">
      <c r="A83" s="19">
        <v>1</v>
      </c>
      <c r="B83" s="1">
        <v>43832</v>
      </c>
      <c r="C83">
        <v>0</v>
      </c>
      <c r="D83">
        <v>0</v>
      </c>
      <c r="E83">
        <v>0</v>
      </c>
      <c r="F83">
        <v>0</v>
      </c>
      <c r="G83" s="7"/>
      <c r="H83" s="7"/>
      <c r="I83" s="7">
        <f t="shared" si="1"/>
        <v>1</v>
      </c>
    </row>
    <row r="84" spans="1:9" x14ac:dyDescent="0.25">
      <c r="A84" s="19">
        <v>1</v>
      </c>
      <c r="B84" s="1">
        <v>43831</v>
      </c>
      <c r="C84">
        <v>0</v>
      </c>
      <c r="D84">
        <v>0</v>
      </c>
      <c r="E84">
        <v>0</v>
      </c>
      <c r="F84">
        <v>0</v>
      </c>
      <c r="G84" s="7"/>
      <c r="H84" s="7"/>
      <c r="I84" s="7">
        <f t="shared" si="1"/>
        <v>1</v>
      </c>
    </row>
    <row r="85" spans="1:9" x14ac:dyDescent="0.25">
      <c r="A85" s="19">
        <v>1</v>
      </c>
      <c r="B85" s="1">
        <v>43830</v>
      </c>
      <c r="C85">
        <v>0</v>
      </c>
      <c r="D85">
        <v>0</v>
      </c>
      <c r="E85">
        <v>0</v>
      </c>
      <c r="F85">
        <v>0</v>
      </c>
      <c r="G85" s="7"/>
      <c r="H85" s="7"/>
      <c r="I85" s="7">
        <f t="shared" si="1"/>
        <v>1</v>
      </c>
    </row>
  </sheetData>
  <autoFilter ref="A1:I85" xr:uid="{800C9048-6876-422C-B1D9-364047154EE2}"/>
  <sortState xmlns:xlrd2="http://schemas.microsoft.com/office/spreadsheetml/2017/richdata2" ref="A2:I85">
    <sortCondition ref="A2:A85"/>
    <sortCondition ref="B2:B85"/>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0D0D0-FAFA-4817-BA8D-94B1F992B1D9}">
  <dimension ref="A1:I672"/>
  <sheetViews>
    <sheetView zoomScaleNormal="85" workbookViewId="0">
      <pane ySplit="1" topLeftCell="A2" activePane="bottomLeft" state="frozen"/>
      <selection pane="bottomLeft"/>
    </sheetView>
  </sheetViews>
  <sheetFormatPr defaultRowHeight="15" x14ac:dyDescent="0.25"/>
  <cols>
    <col min="1" max="1" width="15.28515625" bestFit="1" customWidth="1"/>
    <col min="2" max="2" width="10.28515625" bestFit="1" customWidth="1"/>
    <col min="3" max="3" width="16" bestFit="1" customWidth="1"/>
    <col min="4" max="4" width="16" customWidth="1"/>
    <col min="5" max="5" width="8.42578125" bestFit="1" customWidth="1"/>
    <col min="6" max="6" width="14.140625" bestFit="1" customWidth="1"/>
    <col min="7" max="7" width="19" style="16" bestFit="1" customWidth="1"/>
    <col min="8" max="8" width="25.28515625" style="16" bestFit="1" customWidth="1"/>
    <col min="9" max="9" width="20.42578125" style="16" bestFit="1" customWidth="1"/>
  </cols>
  <sheetData>
    <row r="1" spans="1:9" x14ac:dyDescent="0.25">
      <c r="A1" s="2" t="s">
        <v>724</v>
      </c>
      <c r="B1" s="2" t="s">
        <v>713</v>
      </c>
      <c r="C1" s="2" t="s">
        <v>725</v>
      </c>
      <c r="D1" s="2" t="s">
        <v>758</v>
      </c>
      <c r="E1" s="2" t="s">
        <v>726</v>
      </c>
      <c r="F1" s="2" t="s">
        <v>727</v>
      </c>
      <c r="G1" s="15" t="s">
        <v>759</v>
      </c>
      <c r="H1" s="15" t="s">
        <v>760</v>
      </c>
      <c r="I1" s="15" t="s">
        <v>761</v>
      </c>
    </row>
    <row r="2" spans="1:9" x14ac:dyDescent="0.25">
      <c r="A2" s="11">
        <v>1</v>
      </c>
      <c r="B2">
        <v>1</v>
      </c>
      <c r="C2">
        <v>1</v>
      </c>
      <c r="D2" s="12" t="str">
        <f>VLOOKUP(B2,location!$A$1:$B$90,2,FALSE)</f>
        <v>State</v>
      </c>
      <c r="E2" s="12" t="str">
        <f>VLOOKUP(B2,location!$A$1:$D$52,4,FALSE)</f>
        <v>AK</v>
      </c>
      <c r="F2" s="12" t="str">
        <f>VLOOKUP(C2,subpopulation!$A$1:$B$100,2,FALSE)</f>
        <v>0_19_healthy</v>
      </c>
      <c r="G2">
        <v>200889</v>
      </c>
      <c r="H2" s="30">
        <f>G2/SUMIF($B$2:$B$1000,B2,$G$2:$G$1000)</f>
        <v>0.27241476571589746</v>
      </c>
      <c r="I2" s="18">
        <f>G2/SUMIF($D$2:$D$1000,D2,$G$2:$G$1000)</f>
        <v>6.1402504993819163E-4</v>
      </c>
    </row>
    <row r="3" spans="1:9" x14ac:dyDescent="0.25">
      <c r="A3" s="11">
        <v>2</v>
      </c>
      <c r="B3">
        <v>1</v>
      </c>
      <c r="C3">
        <v>2</v>
      </c>
      <c r="D3" s="12" t="str">
        <f>VLOOKUP(B3,location!$A$1:$B$90,2,FALSE)</f>
        <v>State</v>
      </c>
      <c r="E3" s="12" t="str">
        <f>VLOOKUP(B3,location!$A$1:$D$52,4,FALSE)</f>
        <v>AK</v>
      </c>
      <c r="F3" s="12" t="str">
        <f>VLOOKUP(C3,subpopulation!$A$1:$B$100,2,FALSE)</f>
        <v>20_24_healthy</v>
      </c>
      <c r="G3">
        <v>52674</v>
      </c>
      <c r="H3" s="30">
        <f t="shared" ref="H3:H66" si="0">G3/SUMIF($B$2:$B$1000,B3,$G$2:$G$1000)</f>
        <v>7.1428377707685259E-2</v>
      </c>
      <c r="I3" s="18">
        <f t="shared" ref="I3:I66" si="1">G3/SUMIF($D$2:$D$1000,D3,$G$2:$G$1000)</f>
        <v>1.6100013181629807E-4</v>
      </c>
    </row>
    <row r="4" spans="1:9" x14ac:dyDescent="0.25">
      <c r="A4" s="11">
        <v>3</v>
      </c>
      <c r="B4">
        <v>1</v>
      </c>
      <c r="C4">
        <v>3</v>
      </c>
      <c r="D4" s="12" t="str">
        <f>VLOOKUP(B4,location!$A$1:$B$90,2,FALSE)</f>
        <v>State</v>
      </c>
      <c r="E4" s="12" t="str">
        <f>VLOOKUP(B4,location!$A$1:$D$52,4,FALSE)</f>
        <v>AK</v>
      </c>
      <c r="F4" s="12" t="str">
        <f>VLOOKUP(C4,subpopulation!$A$1:$B$100,2,FALSE)</f>
        <v>25_54_healthy</v>
      </c>
      <c r="G4">
        <v>281718</v>
      </c>
      <c r="H4" s="30">
        <f t="shared" si="0"/>
        <v>0.38202262427485428</v>
      </c>
      <c r="I4" s="18">
        <f t="shared" si="1"/>
        <v>8.6108203544488476E-4</v>
      </c>
    </row>
    <row r="5" spans="1:9" x14ac:dyDescent="0.25">
      <c r="A5" s="11">
        <v>4</v>
      </c>
      <c r="B5">
        <v>1</v>
      </c>
      <c r="C5">
        <v>4</v>
      </c>
      <c r="D5" s="12" t="str">
        <f>VLOOKUP(B5,location!$A$1:$B$90,2,FALSE)</f>
        <v>State</v>
      </c>
      <c r="E5" s="12" t="str">
        <f>VLOOKUP(B5,location!$A$1:$D$52,4,FALSE)</f>
        <v>AK</v>
      </c>
      <c r="F5" s="12" t="str">
        <f>VLOOKUP(C5,subpopulation!$A$1:$B$100,2,FALSE)</f>
        <v>55_64_healthy</v>
      </c>
      <c r="G5">
        <v>68587</v>
      </c>
      <c r="H5" s="30">
        <f t="shared" si="0"/>
        <v>9.3007140939306079E-2</v>
      </c>
      <c r="I5" s="18">
        <f t="shared" si="1"/>
        <v>2.0963883587508895E-4</v>
      </c>
    </row>
    <row r="6" spans="1:9" x14ac:dyDescent="0.25">
      <c r="A6" s="11">
        <v>5</v>
      </c>
      <c r="B6">
        <v>1</v>
      </c>
      <c r="C6">
        <v>5</v>
      </c>
      <c r="D6" s="12" t="str">
        <f>VLOOKUP(B6,location!$A$1:$B$90,2,FALSE)</f>
        <v>State</v>
      </c>
      <c r="E6" s="12" t="str">
        <f>VLOOKUP(B6,location!$A$1:$D$52,4,FALSE)</f>
        <v>AK</v>
      </c>
      <c r="F6" s="12" t="str">
        <f>VLOOKUP(C6,subpopulation!$A$1:$B$100,2,FALSE)</f>
        <v>65up_healthy</v>
      </c>
      <c r="G6">
        <v>40343</v>
      </c>
      <c r="H6" s="30">
        <f t="shared" si="0"/>
        <v>5.4706971975949162E-2</v>
      </c>
      <c r="I6" s="18">
        <f t="shared" si="1"/>
        <v>1.2330995021955638E-4</v>
      </c>
    </row>
    <row r="7" spans="1:9" x14ac:dyDescent="0.25">
      <c r="A7" s="11">
        <v>6</v>
      </c>
      <c r="B7">
        <v>1</v>
      </c>
      <c r="C7">
        <v>6</v>
      </c>
      <c r="D7" s="12" t="str">
        <f>VLOOKUP(B7,location!$A$1:$B$90,2,FALSE)</f>
        <v>State</v>
      </c>
      <c r="E7" s="12" t="str">
        <f>VLOOKUP(B7,location!$A$1:$D$52,4,FALSE)</f>
        <v>AK</v>
      </c>
      <c r="F7" s="12" t="str">
        <f>VLOOKUP(C7,subpopulation!$A$1:$B$100,2,FALSE)</f>
        <v>0_19_chronic</v>
      </c>
      <c r="G7">
        <v>304</v>
      </c>
      <c r="H7" s="30">
        <f t="shared" si="0"/>
        <v>4.1223804577469566E-4</v>
      </c>
      <c r="I7" s="18">
        <f t="shared" si="1"/>
        <v>9.2918783597514166E-7</v>
      </c>
    </row>
    <row r="8" spans="1:9" x14ac:dyDescent="0.25">
      <c r="A8" s="11">
        <v>7</v>
      </c>
      <c r="B8">
        <v>1</v>
      </c>
      <c r="C8">
        <v>7</v>
      </c>
      <c r="D8" s="12" t="str">
        <f>VLOOKUP(B8,location!$A$1:$B$90,2,FALSE)</f>
        <v>State</v>
      </c>
      <c r="E8" s="12" t="str">
        <f>VLOOKUP(B8,location!$A$1:$D$52,4,FALSE)</f>
        <v>AK</v>
      </c>
      <c r="F8" s="12" t="str">
        <f>VLOOKUP(C8,subpopulation!$A$1:$B$100,2,FALSE)</f>
        <v>20_24_chronic</v>
      </c>
      <c r="G8">
        <v>326</v>
      </c>
      <c r="H8" s="30">
        <f t="shared" si="0"/>
        <v>4.4207106224523283E-4</v>
      </c>
      <c r="I8" s="18">
        <f t="shared" si="1"/>
        <v>9.964316925259743E-7</v>
      </c>
    </row>
    <row r="9" spans="1:9" x14ac:dyDescent="0.25">
      <c r="A9" s="11">
        <v>8</v>
      </c>
      <c r="B9">
        <v>1</v>
      </c>
      <c r="C9">
        <v>8</v>
      </c>
      <c r="D9" s="12" t="str">
        <f>VLOOKUP(B9,location!$A$1:$B$90,2,FALSE)</f>
        <v>State</v>
      </c>
      <c r="E9" s="12" t="str">
        <f>VLOOKUP(B9,location!$A$1:$D$52,4,FALSE)</f>
        <v>AK</v>
      </c>
      <c r="F9" s="12" t="str">
        <f>VLOOKUP(C9,subpopulation!$A$1:$B$100,2,FALSE)</f>
        <v>25_54_chronic</v>
      </c>
      <c r="G9">
        <v>19914</v>
      </c>
      <c r="H9" s="30">
        <f t="shared" si="0"/>
        <v>2.7004304090648978E-2</v>
      </c>
      <c r="I9" s="18">
        <f t="shared" si="1"/>
        <v>6.0867916334240039E-5</v>
      </c>
    </row>
    <row r="10" spans="1:9" x14ac:dyDescent="0.25">
      <c r="A10" s="11">
        <v>9</v>
      </c>
      <c r="B10">
        <v>1</v>
      </c>
      <c r="C10">
        <v>9</v>
      </c>
      <c r="D10" s="12" t="str">
        <f>VLOOKUP(B10,location!$A$1:$B$90,2,FALSE)</f>
        <v>State</v>
      </c>
      <c r="E10" s="12" t="str">
        <f>VLOOKUP(B10,location!$A$1:$D$52,4,FALSE)</f>
        <v>AK</v>
      </c>
      <c r="F10" s="12" t="str">
        <f>VLOOKUP(C10,subpopulation!$A$1:$B$100,2,FALSE)</f>
        <v>55_64_chronic</v>
      </c>
      <c r="G10">
        <v>26015</v>
      </c>
      <c r="H10" s="30">
        <f t="shared" si="0"/>
        <v>3.5277541976410219E-2</v>
      </c>
      <c r="I10" s="18">
        <f t="shared" si="1"/>
        <v>7.9515860371359579E-5</v>
      </c>
    </row>
    <row r="11" spans="1:9" x14ac:dyDescent="0.25">
      <c r="A11" s="11">
        <v>10</v>
      </c>
      <c r="B11">
        <v>1</v>
      </c>
      <c r="C11">
        <v>10</v>
      </c>
      <c r="D11" s="12" t="str">
        <f>VLOOKUP(B11,location!$A$1:$B$90,2,FALSE)</f>
        <v>State</v>
      </c>
      <c r="E11" s="12" t="str">
        <f>VLOOKUP(B11,location!$A$1:$D$52,4,FALSE)</f>
        <v>AK</v>
      </c>
      <c r="F11" s="12" t="str">
        <f>VLOOKUP(C11,subpopulation!$A$1:$B$100,2,FALSE)</f>
        <v>65up_chronic</v>
      </c>
      <c r="G11">
        <v>46668</v>
      </c>
      <c r="H11" s="30">
        <f t="shared" si="0"/>
        <v>6.3283964211228602E-2</v>
      </c>
      <c r="I11" s="18">
        <f t="shared" si="1"/>
        <v>1.4264255897792076E-4</v>
      </c>
    </row>
    <row r="12" spans="1:9" x14ac:dyDescent="0.25">
      <c r="A12" s="11">
        <v>11</v>
      </c>
      <c r="B12">
        <v>1</v>
      </c>
      <c r="C12">
        <v>11</v>
      </c>
      <c r="D12" s="12" t="str">
        <f>VLOOKUP(B12,location!$A$1:$B$90,2,FALSE)</f>
        <v>State</v>
      </c>
      <c r="E12" s="12" t="str">
        <f>VLOOKUP(B12,location!$A$1:$D$52,4,FALSE)</f>
        <v>AK</v>
      </c>
      <c r="F12" s="12" t="str">
        <f>VLOOKUP(C12,subpopulation!$A$1:$B$100,2,FALSE)</f>
        <v>HCW</v>
      </c>
      <c r="G12" s="14">
        <v>0</v>
      </c>
      <c r="H12" s="30">
        <f t="shared" si="0"/>
        <v>0</v>
      </c>
      <c r="I12" s="18">
        <f t="shared" si="1"/>
        <v>0</v>
      </c>
    </row>
    <row r="13" spans="1:9" x14ac:dyDescent="0.25">
      <c r="A13" s="11">
        <v>12</v>
      </c>
      <c r="B13">
        <v>2</v>
      </c>
      <c r="C13">
        <v>1</v>
      </c>
      <c r="D13" s="12" t="str">
        <f>VLOOKUP(B13,location!$A$1:$B$90,2,FALSE)</f>
        <v>State</v>
      </c>
      <c r="E13" s="12" t="str">
        <f>VLOOKUP(B13,location!$A$1:$D$52,4,FALSE)</f>
        <v>AL</v>
      </c>
      <c r="F13" s="12" t="str">
        <f>VLOOKUP(C13,subpopulation!$A$1:$B$100,2,FALSE)</f>
        <v>0_19_healthy</v>
      </c>
      <c r="G13">
        <v>1215336</v>
      </c>
      <c r="H13" s="30">
        <f t="shared" si="0"/>
        <v>0.24864322319472015</v>
      </c>
      <c r="I13" s="18">
        <f t="shared" si="1"/>
        <v>3.7147218020483052E-3</v>
      </c>
    </row>
    <row r="14" spans="1:9" x14ac:dyDescent="0.25">
      <c r="A14" s="11">
        <v>13</v>
      </c>
      <c r="B14">
        <v>2</v>
      </c>
      <c r="C14">
        <v>2</v>
      </c>
      <c r="D14" s="12" t="str">
        <f>VLOOKUP(B14,location!$A$1:$B$90,2,FALSE)</f>
        <v>State</v>
      </c>
      <c r="E14" s="12" t="str">
        <f>VLOOKUP(B14,location!$A$1:$D$52,4,FALSE)</f>
        <v>AL</v>
      </c>
      <c r="F14" s="12" t="str">
        <f>VLOOKUP(C14,subpopulation!$A$1:$B$100,2,FALSE)</f>
        <v>20_24_healthy</v>
      </c>
      <c r="G14">
        <v>323300</v>
      </c>
      <c r="H14" s="30">
        <f t="shared" si="0"/>
        <v>6.6143316793753348E-2</v>
      </c>
      <c r="I14" s="18">
        <f t="shared" si="1"/>
        <v>9.8817903740382662E-4</v>
      </c>
    </row>
    <row r="15" spans="1:9" x14ac:dyDescent="0.25">
      <c r="A15" s="11">
        <v>14</v>
      </c>
      <c r="B15">
        <v>2</v>
      </c>
      <c r="C15">
        <v>3</v>
      </c>
      <c r="D15" s="12" t="str">
        <f>VLOOKUP(B15,location!$A$1:$B$90,2,FALSE)</f>
        <v>State</v>
      </c>
      <c r="E15" s="12" t="str">
        <f>VLOOKUP(B15,location!$A$1:$D$52,4,FALSE)</f>
        <v>AL</v>
      </c>
      <c r="F15" s="12" t="str">
        <f>VLOOKUP(C15,subpopulation!$A$1:$B$100,2,FALSE)</f>
        <v>25_54_healthy</v>
      </c>
      <c r="G15">
        <v>1729434</v>
      </c>
      <c r="H15" s="30">
        <f t="shared" si="0"/>
        <v>0.35382153088737406</v>
      </c>
      <c r="I15" s="18">
        <f t="shared" si="1"/>
        <v>5.2860823550060308E-3</v>
      </c>
    </row>
    <row r="16" spans="1:9" x14ac:dyDescent="0.25">
      <c r="A16" s="11">
        <v>15</v>
      </c>
      <c r="B16">
        <v>2</v>
      </c>
      <c r="C16">
        <v>4</v>
      </c>
      <c r="D16" s="12" t="str">
        <f>VLOOKUP(B16,location!$A$1:$B$90,2,FALSE)</f>
        <v>State</v>
      </c>
      <c r="E16" s="12" t="str">
        <f>VLOOKUP(B16,location!$A$1:$D$52,4,FALSE)</f>
        <v>AL</v>
      </c>
      <c r="F16" s="12" t="str">
        <f>VLOOKUP(C16,subpopulation!$A$1:$B$100,2,FALSE)</f>
        <v>55_64_healthy</v>
      </c>
      <c r="G16">
        <v>474430</v>
      </c>
      <c r="H16" s="30">
        <f t="shared" si="0"/>
        <v>9.7062708897186531E-2</v>
      </c>
      <c r="I16" s="18">
        <f t="shared" si="1"/>
        <v>1.4501137665187055E-3</v>
      </c>
    </row>
    <row r="17" spans="1:9" x14ac:dyDescent="0.25">
      <c r="A17" s="11">
        <v>16</v>
      </c>
      <c r="B17">
        <v>2</v>
      </c>
      <c r="C17">
        <v>5</v>
      </c>
      <c r="D17" s="12" t="str">
        <f>VLOOKUP(B17,location!$A$1:$B$90,2,FALSE)</f>
        <v>State</v>
      </c>
      <c r="E17" s="12" t="str">
        <f>VLOOKUP(B17,location!$A$1:$D$52,4,FALSE)</f>
        <v>AL</v>
      </c>
      <c r="F17" s="12" t="str">
        <f>VLOOKUP(C17,subpopulation!$A$1:$B$100,2,FALSE)</f>
        <v>65up_healthy</v>
      </c>
      <c r="G17">
        <v>363392</v>
      </c>
      <c r="H17" s="30">
        <f t="shared" si="0"/>
        <v>7.4345660922720755E-2</v>
      </c>
      <c r="I17" s="18">
        <f t="shared" si="1"/>
        <v>1.1107217963509167E-3</v>
      </c>
    </row>
    <row r="18" spans="1:9" x14ac:dyDescent="0.25">
      <c r="A18" s="11">
        <v>17</v>
      </c>
      <c r="B18">
        <v>2</v>
      </c>
      <c r="C18">
        <v>6</v>
      </c>
      <c r="D18" s="12" t="str">
        <f>VLOOKUP(B18,location!$A$1:$B$90,2,FALSE)</f>
        <v>State</v>
      </c>
      <c r="E18" s="12" t="str">
        <f>VLOOKUP(B18,location!$A$1:$D$52,4,FALSE)</f>
        <v>AL</v>
      </c>
      <c r="F18" s="12" t="str">
        <f>VLOOKUP(C18,subpopulation!$A$1:$B$100,2,FALSE)</f>
        <v>0_19_chronic</v>
      </c>
      <c r="G18">
        <v>1942</v>
      </c>
      <c r="H18" s="30">
        <f t="shared" si="0"/>
        <v>3.9730999447407675E-4</v>
      </c>
      <c r="I18" s="18">
        <f t="shared" si="1"/>
        <v>5.9357986100780437E-6</v>
      </c>
    </row>
    <row r="19" spans="1:9" x14ac:dyDescent="0.25">
      <c r="A19" s="11">
        <v>18</v>
      </c>
      <c r="B19">
        <v>2</v>
      </c>
      <c r="C19">
        <v>7</v>
      </c>
      <c r="D19" s="12" t="str">
        <f>VLOOKUP(B19,location!$A$1:$B$90,2,FALSE)</f>
        <v>State</v>
      </c>
      <c r="E19" s="12" t="str">
        <f>VLOOKUP(B19,location!$A$1:$D$52,4,FALSE)</f>
        <v>AL</v>
      </c>
      <c r="F19" s="12" t="str">
        <f>VLOOKUP(C19,subpopulation!$A$1:$B$100,2,FALSE)</f>
        <v>20_24_chronic</v>
      </c>
      <c r="G19">
        <v>1920</v>
      </c>
      <c r="H19" s="30">
        <f t="shared" si="0"/>
        <v>3.9280905735851051E-4</v>
      </c>
      <c r="I19" s="18">
        <f t="shared" si="1"/>
        <v>5.8685547535272108E-6</v>
      </c>
    </row>
    <row r="20" spans="1:9" x14ac:dyDescent="0.25">
      <c r="A20" s="11">
        <v>19</v>
      </c>
      <c r="B20">
        <v>2</v>
      </c>
      <c r="C20">
        <v>8</v>
      </c>
      <c r="D20" s="12" t="str">
        <f>VLOOKUP(B20,location!$A$1:$B$90,2,FALSE)</f>
        <v>State</v>
      </c>
      <c r="E20" s="12" t="str">
        <f>VLOOKUP(B20,location!$A$1:$D$52,4,FALSE)</f>
        <v>AL</v>
      </c>
      <c r="F20" s="12" t="str">
        <f>VLOOKUP(C20,subpopulation!$A$1:$B$100,2,FALSE)</f>
        <v>25_54_chronic</v>
      </c>
      <c r="G20">
        <v>133866</v>
      </c>
      <c r="H20" s="30">
        <f t="shared" si="0"/>
        <v>2.7387383996017898E-2</v>
      </c>
      <c r="I20" s="18">
        <f t="shared" si="1"/>
        <v>4.0916664095608002E-4</v>
      </c>
    </row>
    <row r="21" spans="1:9" x14ac:dyDescent="0.25">
      <c r="A21" s="11">
        <v>20</v>
      </c>
      <c r="B21">
        <v>2</v>
      </c>
      <c r="C21">
        <v>9</v>
      </c>
      <c r="D21" s="12" t="str">
        <f>VLOOKUP(B21,location!$A$1:$B$90,2,FALSE)</f>
        <v>State</v>
      </c>
      <c r="E21" s="12" t="str">
        <f>VLOOKUP(B21,location!$A$1:$D$52,4,FALSE)</f>
        <v>AL</v>
      </c>
      <c r="F21" s="12" t="str">
        <f>VLOOKUP(C21,subpopulation!$A$1:$B$100,2,FALSE)</f>
        <v>55_64_chronic</v>
      </c>
      <c r="G21">
        <v>180749</v>
      </c>
      <c r="H21" s="30">
        <f t="shared" si="0"/>
        <v>3.6979085577340316E-2</v>
      </c>
      <c r="I21" s="18">
        <f t="shared" si="1"/>
        <v>5.5246635580483844E-4</v>
      </c>
    </row>
    <row r="22" spans="1:9" x14ac:dyDescent="0.25">
      <c r="A22" s="11">
        <v>21</v>
      </c>
      <c r="B22">
        <v>2</v>
      </c>
      <c r="C22">
        <v>10</v>
      </c>
      <c r="D22" s="12" t="str">
        <f>VLOOKUP(B22,location!$A$1:$B$90,2,FALSE)</f>
        <v>State</v>
      </c>
      <c r="E22" s="12" t="str">
        <f>VLOOKUP(B22,location!$A$1:$D$52,4,FALSE)</f>
        <v>AL</v>
      </c>
      <c r="F22" s="12" t="str">
        <f>VLOOKUP(C22,subpopulation!$A$1:$B$100,2,FALSE)</f>
        <v>65up_chronic</v>
      </c>
      <c r="G22">
        <v>463502</v>
      </c>
      <c r="H22" s="30">
        <f t="shared" si="0"/>
        <v>9.4826970679054337E-2</v>
      </c>
      <c r="I22" s="18">
        <f t="shared" si="1"/>
        <v>1.4167119090465466E-3</v>
      </c>
    </row>
    <row r="23" spans="1:9" x14ac:dyDescent="0.25">
      <c r="A23" s="11">
        <v>22</v>
      </c>
      <c r="B23">
        <v>2</v>
      </c>
      <c r="C23">
        <v>11</v>
      </c>
      <c r="D23" s="12" t="str">
        <f>VLOOKUP(B23,location!$A$1:$B$90,2,FALSE)</f>
        <v>State</v>
      </c>
      <c r="E23" s="12" t="str">
        <f>VLOOKUP(B23,location!$A$1:$D$52,4,FALSE)</f>
        <v>AL</v>
      </c>
      <c r="F23" s="12" t="str">
        <f>VLOOKUP(C23,subpopulation!$A$1:$B$100,2,FALSE)</f>
        <v>HCW</v>
      </c>
      <c r="G23" s="14">
        <v>0</v>
      </c>
      <c r="H23" s="30">
        <f t="shared" si="0"/>
        <v>0</v>
      </c>
      <c r="I23" s="18">
        <f t="shared" si="1"/>
        <v>0</v>
      </c>
    </row>
    <row r="24" spans="1:9" x14ac:dyDescent="0.25">
      <c r="A24" s="11">
        <v>23</v>
      </c>
      <c r="B24">
        <v>3</v>
      </c>
      <c r="C24">
        <v>1</v>
      </c>
      <c r="D24" s="12" t="str">
        <f>VLOOKUP(B24,location!$A$1:$B$90,2,FALSE)</f>
        <v>State</v>
      </c>
      <c r="E24" s="12" t="str">
        <f>VLOOKUP(B24,location!$A$1:$D$52,4,FALSE)</f>
        <v>AR</v>
      </c>
      <c r="F24" s="12" t="str">
        <f>VLOOKUP(C24,subpopulation!$A$1:$B$100,2,FALSE)</f>
        <v>0_19_healthy</v>
      </c>
      <c r="G24">
        <v>780880</v>
      </c>
      <c r="H24" s="30">
        <f t="shared" si="0"/>
        <v>0.25909931731271724</v>
      </c>
      <c r="I24" s="18">
        <f t="shared" si="1"/>
        <v>2.3867901228824626E-3</v>
      </c>
    </row>
    <row r="25" spans="1:9" x14ac:dyDescent="0.25">
      <c r="A25" s="11">
        <v>24</v>
      </c>
      <c r="B25">
        <v>3</v>
      </c>
      <c r="C25">
        <v>2</v>
      </c>
      <c r="D25" s="12" t="str">
        <f>VLOOKUP(B25,location!$A$1:$B$90,2,FALSE)</f>
        <v>State</v>
      </c>
      <c r="E25" s="12" t="str">
        <f>VLOOKUP(B25,location!$A$1:$D$52,4,FALSE)</f>
        <v>AR</v>
      </c>
      <c r="F25" s="12" t="str">
        <f>VLOOKUP(C25,subpopulation!$A$1:$B$100,2,FALSE)</f>
        <v>20_24_healthy</v>
      </c>
      <c r="G25">
        <v>200443</v>
      </c>
      <c r="H25" s="30">
        <f t="shared" si="0"/>
        <v>6.6507843023400501E-2</v>
      </c>
      <c r="I25" s="18">
        <f t="shared" si="1"/>
        <v>6.1266183357357011E-4</v>
      </c>
    </row>
    <row r="26" spans="1:9" x14ac:dyDescent="0.25">
      <c r="A26" s="11">
        <v>25</v>
      </c>
      <c r="B26">
        <v>3</v>
      </c>
      <c r="C26">
        <v>3</v>
      </c>
      <c r="D26" s="12" t="str">
        <f>VLOOKUP(B26,location!$A$1:$B$90,2,FALSE)</f>
        <v>State</v>
      </c>
      <c r="E26" s="12" t="str">
        <f>VLOOKUP(B26,location!$A$1:$D$52,4,FALSE)</f>
        <v>AR</v>
      </c>
      <c r="F26" s="12" t="str">
        <f>VLOOKUP(C26,subpopulation!$A$1:$B$100,2,FALSE)</f>
        <v>25_54_healthy</v>
      </c>
      <c r="G26">
        <v>1053653</v>
      </c>
      <c r="H26" s="30">
        <f t="shared" si="0"/>
        <v>0.34960656308843413</v>
      </c>
      <c r="I26" s="18">
        <f t="shared" si="1"/>
        <v>3.2205314175615656E-3</v>
      </c>
    </row>
    <row r="27" spans="1:9" x14ac:dyDescent="0.25">
      <c r="A27" s="11">
        <v>26</v>
      </c>
      <c r="B27">
        <v>3</v>
      </c>
      <c r="C27">
        <v>4</v>
      </c>
      <c r="D27" s="12" t="str">
        <f>VLOOKUP(B27,location!$A$1:$B$90,2,FALSE)</f>
        <v>State</v>
      </c>
      <c r="E27" s="12" t="str">
        <f>VLOOKUP(B27,location!$A$1:$D$52,4,FALSE)</f>
        <v>AR</v>
      </c>
      <c r="F27" s="12" t="str">
        <f>VLOOKUP(C27,subpopulation!$A$1:$B$100,2,FALSE)</f>
        <v>55_64_healthy</v>
      </c>
      <c r="G27">
        <v>278467</v>
      </c>
      <c r="H27" s="30">
        <f t="shared" si="0"/>
        <v>9.2396539281477855E-2</v>
      </c>
      <c r="I27" s="18">
        <f t="shared" si="1"/>
        <v>8.5114522737003218E-4</v>
      </c>
    </row>
    <row r="28" spans="1:9" x14ac:dyDescent="0.25">
      <c r="A28" s="11">
        <v>27</v>
      </c>
      <c r="B28">
        <v>3</v>
      </c>
      <c r="C28">
        <v>5</v>
      </c>
      <c r="D28" s="12" t="str">
        <f>VLOOKUP(B28,location!$A$1:$B$90,2,FALSE)</f>
        <v>State</v>
      </c>
      <c r="E28" s="12" t="str">
        <f>VLOOKUP(B28,location!$A$1:$D$52,4,FALSE)</f>
        <v>AR</v>
      </c>
      <c r="F28" s="12" t="str">
        <f>VLOOKUP(C28,subpopulation!$A$1:$B$100,2,FALSE)</f>
        <v>65up_healthy</v>
      </c>
      <c r="G28">
        <v>222831</v>
      </c>
      <c r="H28" s="30">
        <f t="shared" si="0"/>
        <v>7.3936276990203484E-2</v>
      </c>
      <c r="I28" s="18">
        <f t="shared" si="1"/>
        <v>6.8109162723084473E-4</v>
      </c>
    </row>
    <row r="29" spans="1:9" x14ac:dyDescent="0.25">
      <c r="A29" s="11">
        <v>28</v>
      </c>
      <c r="B29">
        <v>3</v>
      </c>
      <c r="C29">
        <v>6</v>
      </c>
      <c r="D29" s="12" t="str">
        <f>VLOOKUP(B29,location!$A$1:$B$90,2,FALSE)</f>
        <v>State</v>
      </c>
      <c r="E29" s="12" t="str">
        <f>VLOOKUP(B29,location!$A$1:$D$52,4,FALSE)</f>
        <v>AR</v>
      </c>
      <c r="F29" s="12" t="str">
        <f>VLOOKUP(C29,subpopulation!$A$1:$B$100,2,FALSE)</f>
        <v>0_19_chronic</v>
      </c>
      <c r="G29">
        <v>1240</v>
      </c>
      <c r="H29" s="30">
        <f t="shared" si="0"/>
        <v>4.1143729314077626E-4</v>
      </c>
      <c r="I29" s="18">
        <f t="shared" si="1"/>
        <v>3.7901082783196568E-6</v>
      </c>
    </row>
    <row r="30" spans="1:9" x14ac:dyDescent="0.25">
      <c r="A30" s="11">
        <v>29</v>
      </c>
      <c r="B30">
        <v>3</v>
      </c>
      <c r="C30">
        <v>7</v>
      </c>
      <c r="D30" s="12" t="str">
        <f>VLOOKUP(B30,location!$A$1:$B$90,2,FALSE)</f>
        <v>State</v>
      </c>
      <c r="E30" s="12" t="str">
        <f>VLOOKUP(B30,location!$A$1:$D$52,4,FALSE)</f>
        <v>AR</v>
      </c>
      <c r="F30" s="12" t="str">
        <f>VLOOKUP(C30,subpopulation!$A$1:$B$100,2,FALSE)</f>
        <v>20_24_chronic</v>
      </c>
      <c r="G30">
        <v>1195</v>
      </c>
      <c r="H30" s="30">
        <f t="shared" si="0"/>
        <v>3.9650610105099003E-4</v>
      </c>
      <c r="I30" s="18">
        <f t="shared" si="1"/>
        <v>3.6525640262838629E-6</v>
      </c>
    </row>
    <row r="31" spans="1:9" x14ac:dyDescent="0.25">
      <c r="A31" s="11">
        <v>30</v>
      </c>
      <c r="B31">
        <v>3</v>
      </c>
      <c r="C31">
        <v>8</v>
      </c>
      <c r="D31" s="12" t="str">
        <f>VLOOKUP(B31,location!$A$1:$B$90,2,FALSE)</f>
        <v>State</v>
      </c>
      <c r="E31" s="12" t="str">
        <f>VLOOKUP(B31,location!$A$1:$D$52,4,FALSE)</f>
        <v>AR</v>
      </c>
      <c r="F31" s="12" t="str">
        <f>VLOOKUP(C31,subpopulation!$A$1:$B$100,2,FALSE)</f>
        <v>25_54_chronic</v>
      </c>
      <c r="G31">
        <v>80120</v>
      </c>
      <c r="H31" s="30">
        <f t="shared" si="0"/>
        <v>2.6584158005192735E-2</v>
      </c>
      <c r="I31" s="18">
        <f t="shared" si="1"/>
        <v>2.4488989940239591E-4</v>
      </c>
    </row>
    <row r="32" spans="1:9" x14ac:dyDescent="0.25">
      <c r="A32" s="11">
        <v>31</v>
      </c>
      <c r="B32">
        <v>3</v>
      </c>
      <c r="C32">
        <v>9</v>
      </c>
      <c r="D32" s="12" t="str">
        <f>VLOOKUP(B32,location!$A$1:$B$90,2,FALSE)</f>
        <v>State</v>
      </c>
      <c r="E32" s="12" t="str">
        <f>VLOOKUP(B32,location!$A$1:$D$52,4,FALSE)</f>
        <v>AR</v>
      </c>
      <c r="F32" s="12" t="str">
        <f>VLOOKUP(C32,subpopulation!$A$1:$B$100,2,FALSE)</f>
        <v>55_64_chronic</v>
      </c>
      <c r="G32">
        <v>106000</v>
      </c>
      <c r="H32" s="30">
        <f t="shared" si="0"/>
        <v>3.5171252478163134E-2</v>
      </c>
      <c r="I32" s="18">
        <f t="shared" si="1"/>
        <v>3.2399312701764809E-4</v>
      </c>
    </row>
    <row r="33" spans="1:9" x14ac:dyDescent="0.25">
      <c r="A33" s="11">
        <v>32</v>
      </c>
      <c r="B33">
        <v>3</v>
      </c>
      <c r="C33">
        <v>10</v>
      </c>
      <c r="D33" s="12" t="str">
        <f>VLOOKUP(B33,location!$A$1:$B$90,2,FALSE)</f>
        <v>State</v>
      </c>
      <c r="E33" s="12" t="str">
        <f>VLOOKUP(B33,location!$A$1:$D$52,4,FALSE)</f>
        <v>AR</v>
      </c>
      <c r="F33" s="12" t="str">
        <f>VLOOKUP(C33,subpopulation!$A$1:$B$100,2,FALSE)</f>
        <v>65up_chronic</v>
      </c>
      <c r="G33">
        <v>288996</v>
      </c>
      <c r="H33" s="30">
        <f t="shared" si="0"/>
        <v>9.5890106426219174E-2</v>
      </c>
      <c r="I33" s="18">
        <f t="shared" si="1"/>
        <v>8.8332752580747389E-4</v>
      </c>
    </row>
    <row r="34" spans="1:9" x14ac:dyDescent="0.25">
      <c r="A34" s="11">
        <v>33</v>
      </c>
      <c r="B34">
        <v>3</v>
      </c>
      <c r="C34">
        <v>11</v>
      </c>
      <c r="D34" s="12" t="str">
        <f>VLOOKUP(B34,location!$A$1:$B$90,2,FALSE)</f>
        <v>State</v>
      </c>
      <c r="E34" s="12" t="str">
        <f>VLOOKUP(B34,location!$A$1:$D$52,4,FALSE)</f>
        <v>AR</v>
      </c>
      <c r="F34" s="12" t="str">
        <f>VLOOKUP(C34,subpopulation!$A$1:$B$100,2,FALSE)</f>
        <v>HCW</v>
      </c>
      <c r="G34" s="14">
        <v>0</v>
      </c>
      <c r="H34" s="30">
        <f t="shared" si="0"/>
        <v>0</v>
      </c>
      <c r="I34" s="18">
        <f t="shared" si="1"/>
        <v>0</v>
      </c>
    </row>
    <row r="35" spans="1:9" x14ac:dyDescent="0.25">
      <c r="A35" s="11">
        <v>34</v>
      </c>
      <c r="B35">
        <v>4</v>
      </c>
      <c r="C35">
        <v>1</v>
      </c>
      <c r="D35" s="12" t="str">
        <f>VLOOKUP(B35,location!$A$1:$B$90,2,FALSE)</f>
        <v>State</v>
      </c>
      <c r="E35" s="12" t="str">
        <f>VLOOKUP(B35,location!$A$1:$D$52,4,FALSE)</f>
        <v>AZ</v>
      </c>
      <c r="F35" s="12" t="str">
        <f>VLOOKUP(C35,subpopulation!$A$1:$B$100,2,FALSE)</f>
        <v>0_19_healthy</v>
      </c>
      <c r="G35">
        <v>1834932</v>
      </c>
      <c r="H35" s="30">
        <f t="shared" si="0"/>
        <v>0.25585925462578607</v>
      </c>
      <c r="I35" s="18">
        <f t="shared" si="1"/>
        <v>5.6085410994787454E-3</v>
      </c>
    </row>
    <row r="36" spans="1:9" x14ac:dyDescent="0.25">
      <c r="A36" s="11">
        <v>35</v>
      </c>
      <c r="B36">
        <v>4</v>
      </c>
      <c r="C36">
        <v>2</v>
      </c>
      <c r="D36" s="12" t="str">
        <f>VLOOKUP(B36,location!$A$1:$B$90,2,FALSE)</f>
        <v>State</v>
      </c>
      <c r="E36" s="12" t="str">
        <f>VLOOKUP(B36,location!$A$1:$D$52,4,FALSE)</f>
        <v>AZ</v>
      </c>
      <c r="F36" s="12" t="str">
        <f>VLOOKUP(C36,subpopulation!$A$1:$B$100,2,FALSE)</f>
        <v>20_24_healthy</v>
      </c>
      <c r="G36">
        <v>489239</v>
      </c>
      <c r="H36" s="30">
        <f t="shared" si="0"/>
        <v>6.8218509391010096E-2</v>
      </c>
      <c r="I36" s="18">
        <f t="shared" si="1"/>
        <v>1.4953780515942182E-3</v>
      </c>
    </row>
    <row r="37" spans="1:9" x14ac:dyDescent="0.25">
      <c r="A37" s="11">
        <v>36</v>
      </c>
      <c r="B37">
        <v>4</v>
      </c>
      <c r="C37">
        <v>3</v>
      </c>
      <c r="D37" s="12" t="str">
        <f>VLOOKUP(B37,location!$A$1:$B$90,2,FALSE)</f>
        <v>State</v>
      </c>
      <c r="E37" s="12" t="str">
        <f>VLOOKUP(B37,location!$A$1:$D$52,4,FALSE)</f>
        <v>AZ</v>
      </c>
      <c r="F37" s="12" t="str">
        <f>VLOOKUP(C37,subpopulation!$A$1:$B$100,2,FALSE)</f>
        <v>25_54_healthy</v>
      </c>
      <c r="G37">
        <v>2529549</v>
      </c>
      <c r="H37" s="30">
        <f t="shared" si="0"/>
        <v>0.35271526229822275</v>
      </c>
      <c r="I37" s="18">
        <f t="shared" si="1"/>
        <v>7.7316650042864596E-3</v>
      </c>
    </row>
    <row r="38" spans="1:9" x14ac:dyDescent="0.25">
      <c r="A38" s="11">
        <v>37</v>
      </c>
      <c r="B38">
        <v>4</v>
      </c>
      <c r="C38">
        <v>4</v>
      </c>
      <c r="D38" s="12" t="str">
        <f>VLOOKUP(B38,location!$A$1:$B$90,2,FALSE)</f>
        <v>State</v>
      </c>
      <c r="E38" s="12" t="str">
        <f>VLOOKUP(B38,location!$A$1:$D$52,4,FALSE)</f>
        <v>AZ</v>
      </c>
      <c r="F38" s="12" t="str">
        <f>VLOOKUP(C38,subpopulation!$A$1:$B$100,2,FALSE)</f>
        <v>55_64_healthy</v>
      </c>
      <c r="G38">
        <v>627049</v>
      </c>
      <c r="H38" s="30">
        <f t="shared" si="0"/>
        <v>8.7434460652408105E-2</v>
      </c>
      <c r="I38" s="18">
        <f t="shared" si="1"/>
        <v>1.9165996821065021E-3</v>
      </c>
    </row>
    <row r="39" spans="1:9" x14ac:dyDescent="0.25">
      <c r="A39" s="11">
        <v>38</v>
      </c>
      <c r="B39">
        <v>4</v>
      </c>
      <c r="C39">
        <v>5</v>
      </c>
      <c r="D39" s="12" t="str">
        <f>VLOOKUP(B39,location!$A$1:$B$90,2,FALSE)</f>
        <v>State</v>
      </c>
      <c r="E39" s="12" t="str">
        <f>VLOOKUP(B39,location!$A$1:$D$52,4,FALSE)</f>
        <v>AZ</v>
      </c>
      <c r="F39" s="12" t="str">
        <f>VLOOKUP(C39,subpopulation!$A$1:$B$100,2,FALSE)</f>
        <v>65up_healthy</v>
      </c>
      <c r="G39">
        <v>546503</v>
      </c>
      <c r="H39" s="30">
        <f t="shared" si="0"/>
        <v>7.6203287223044758E-2</v>
      </c>
      <c r="I39" s="18">
        <f t="shared" si="1"/>
        <v>1.6704076971181673E-3</v>
      </c>
    </row>
    <row r="40" spans="1:9" x14ac:dyDescent="0.25">
      <c r="A40" s="11">
        <v>39</v>
      </c>
      <c r="B40">
        <v>4</v>
      </c>
      <c r="C40">
        <v>6</v>
      </c>
      <c r="D40" s="12" t="str">
        <f>VLOOKUP(B40,location!$A$1:$B$90,2,FALSE)</f>
        <v>State</v>
      </c>
      <c r="E40" s="12" t="str">
        <f>VLOOKUP(B40,location!$A$1:$D$52,4,FALSE)</f>
        <v>AZ</v>
      </c>
      <c r="F40" s="12" t="str">
        <f>VLOOKUP(C40,subpopulation!$A$1:$B$100,2,FALSE)</f>
        <v>0_19_chronic</v>
      </c>
      <c r="G40">
        <v>2945</v>
      </c>
      <c r="H40" s="30">
        <f t="shared" si="0"/>
        <v>4.1064492028747654E-4</v>
      </c>
      <c r="I40" s="18">
        <f t="shared" si="1"/>
        <v>9.0015071610091854E-6</v>
      </c>
    </row>
    <row r="41" spans="1:9" x14ac:dyDescent="0.25">
      <c r="A41" s="11">
        <v>40</v>
      </c>
      <c r="B41">
        <v>4</v>
      </c>
      <c r="C41">
        <v>7</v>
      </c>
      <c r="D41" s="12" t="str">
        <f>VLOOKUP(B41,location!$A$1:$B$90,2,FALSE)</f>
        <v>State</v>
      </c>
      <c r="E41" s="12" t="str">
        <f>VLOOKUP(B41,location!$A$1:$D$52,4,FALSE)</f>
        <v>AZ</v>
      </c>
      <c r="F41" s="12" t="str">
        <f>VLOOKUP(C41,subpopulation!$A$1:$B$100,2,FALSE)</f>
        <v>20_24_chronic</v>
      </c>
      <c r="G41">
        <v>2937</v>
      </c>
      <c r="H41" s="30">
        <f t="shared" si="0"/>
        <v>4.0952941625953092E-4</v>
      </c>
      <c r="I41" s="18">
        <f t="shared" si="1"/>
        <v>8.9770548495361549E-6</v>
      </c>
    </row>
    <row r="42" spans="1:9" x14ac:dyDescent="0.25">
      <c r="A42" s="11">
        <v>41</v>
      </c>
      <c r="B42">
        <v>4</v>
      </c>
      <c r="C42">
        <v>8</v>
      </c>
      <c r="D42" s="12" t="str">
        <f>VLOOKUP(B42,location!$A$1:$B$90,2,FALSE)</f>
        <v>State</v>
      </c>
      <c r="E42" s="12" t="str">
        <f>VLOOKUP(B42,location!$A$1:$D$52,4,FALSE)</f>
        <v>AZ</v>
      </c>
      <c r="F42" s="12" t="str">
        <f>VLOOKUP(C42,subpopulation!$A$1:$B$100,2,FALSE)</f>
        <v>25_54_chronic</v>
      </c>
      <c r="G42">
        <v>187517</v>
      </c>
      <c r="H42" s="30">
        <f t="shared" si="0"/>
        <v>2.6146996101034548E-2</v>
      </c>
      <c r="I42" s="18">
        <f t="shared" si="1"/>
        <v>5.7315301131102185E-4</v>
      </c>
    </row>
    <row r="43" spans="1:9" x14ac:dyDescent="0.25">
      <c r="A43" s="11">
        <v>42</v>
      </c>
      <c r="B43">
        <v>4</v>
      </c>
      <c r="C43">
        <v>9</v>
      </c>
      <c r="D43" s="12" t="str">
        <f>VLOOKUP(B43,location!$A$1:$B$90,2,FALSE)</f>
        <v>State</v>
      </c>
      <c r="E43" s="12" t="str">
        <f>VLOOKUP(B43,location!$A$1:$D$52,4,FALSE)</f>
        <v>AZ</v>
      </c>
      <c r="F43" s="12" t="str">
        <f>VLOOKUP(C43,subpopulation!$A$1:$B$100,2,FALSE)</f>
        <v>55_64_chronic</v>
      </c>
      <c r="G43">
        <v>239228</v>
      </c>
      <c r="H43" s="30">
        <f t="shared" si="0"/>
        <v>3.3357474699671458E-2</v>
      </c>
      <c r="I43" s="18">
        <f t="shared" si="1"/>
        <v>7.3120969613375397E-4</v>
      </c>
    </row>
    <row r="44" spans="1:9" x14ac:dyDescent="0.25">
      <c r="A44" s="11">
        <v>43</v>
      </c>
      <c r="B44">
        <v>4</v>
      </c>
      <c r="C44">
        <v>10</v>
      </c>
      <c r="D44" s="12" t="str">
        <f>VLOOKUP(B44,location!$A$1:$B$90,2,FALSE)</f>
        <v>State</v>
      </c>
      <c r="E44" s="12" t="str">
        <f>VLOOKUP(B44,location!$A$1:$D$52,4,FALSE)</f>
        <v>AZ</v>
      </c>
      <c r="F44" s="12" t="str">
        <f>VLOOKUP(C44,subpopulation!$A$1:$B$100,2,FALSE)</f>
        <v>65up_chronic</v>
      </c>
      <c r="G44">
        <v>711747</v>
      </c>
      <c r="H44" s="30">
        <f t="shared" si="0"/>
        <v>9.9244580672275234E-2</v>
      </c>
      <c r="I44" s="18">
        <f t="shared" si="1"/>
        <v>2.1754824167493393E-3</v>
      </c>
    </row>
    <row r="45" spans="1:9" x14ac:dyDescent="0.25">
      <c r="A45" s="11">
        <v>44</v>
      </c>
      <c r="B45">
        <v>4</v>
      </c>
      <c r="C45">
        <v>11</v>
      </c>
      <c r="D45" s="12" t="str">
        <f>VLOOKUP(B45,location!$A$1:$B$90,2,FALSE)</f>
        <v>State</v>
      </c>
      <c r="E45" s="12" t="str">
        <f>VLOOKUP(B45,location!$A$1:$D$52,4,FALSE)</f>
        <v>AZ</v>
      </c>
      <c r="F45" s="12" t="str">
        <f>VLOOKUP(C45,subpopulation!$A$1:$B$100,2,FALSE)</f>
        <v>HCW</v>
      </c>
      <c r="G45" s="14">
        <v>0</v>
      </c>
      <c r="H45" s="30">
        <f t="shared" si="0"/>
        <v>0</v>
      </c>
      <c r="I45" s="18">
        <f t="shared" si="1"/>
        <v>0</v>
      </c>
    </row>
    <row r="46" spans="1:9" x14ac:dyDescent="0.25">
      <c r="A46" s="11">
        <v>45</v>
      </c>
      <c r="B46">
        <v>5</v>
      </c>
      <c r="C46">
        <v>1</v>
      </c>
      <c r="D46" s="12" t="str">
        <f>VLOOKUP(B46,location!$A$1:$B$90,2,FALSE)</f>
        <v>State</v>
      </c>
      <c r="E46" s="12" t="str">
        <f>VLOOKUP(B46,location!$A$1:$D$52,4,FALSE)</f>
        <v>CA</v>
      </c>
      <c r="F46" s="12" t="str">
        <f>VLOOKUP(C46,subpopulation!$A$1:$B$100,2,FALSE)</f>
        <v>0_19_healthy</v>
      </c>
      <c r="G46">
        <v>10007684</v>
      </c>
      <c r="H46" s="30">
        <f t="shared" si="0"/>
        <v>0.25299372084037114</v>
      </c>
      <c r="I46" s="18">
        <f t="shared" si="1"/>
        <v>3.0588875786457401E-2</v>
      </c>
    </row>
    <row r="47" spans="1:9" x14ac:dyDescent="0.25">
      <c r="A47" s="11">
        <v>46</v>
      </c>
      <c r="B47">
        <v>5</v>
      </c>
      <c r="C47">
        <v>2</v>
      </c>
      <c r="D47" s="12" t="str">
        <f>VLOOKUP(B47,location!$A$1:$B$90,2,FALSE)</f>
        <v>State</v>
      </c>
      <c r="E47" s="12" t="str">
        <f>VLOOKUP(B47,location!$A$1:$D$52,4,FALSE)</f>
        <v>CA</v>
      </c>
      <c r="F47" s="12" t="str">
        <f>VLOOKUP(C47,subpopulation!$A$1:$B$100,2,FALSE)</f>
        <v>20_24_healthy</v>
      </c>
      <c r="G47">
        <v>2695678</v>
      </c>
      <c r="H47" s="30">
        <f t="shared" si="0"/>
        <v>6.8146596895698353E-2</v>
      </c>
      <c r="I47" s="18">
        <f t="shared" si="1"/>
        <v>8.239444760874336E-3</v>
      </c>
    </row>
    <row r="48" spans="1:9" x14ac:dyDescent="0.25">
      <c r="A48" s="11">
        <v>47</v>
      </c>
      <c r="B48">
        <v>5</v>
      </c>
      <c r="C48">
        <v>3</v>
      </c>
      <c r="D48" s="12" t="str">
        <f>VLOOKUP(B48,location!$A$1:$B$90,2,FALSE)</f>
        <v>State</v>
      </c>
      <c r="E48" s="12" t="str">
        <f>VLOOKUP(B48,location!$A$1:$D$52,4,FALSE)</f>
        <v>CA</v>
      </c>
      <c r="F48" s="12" t="str">
        <f>VLOOKUP(C48,subpopulation!$A$1:$B$100,2,FALSE)</f>
        <v>25_54_healthy</v>
      </c>
      <c r="G48">
        <v>15249776</v>
      </c>
      <c r="H48" s="30">
        <f t="shared" si="0"/>
        <v>0.38551352862682237</v>
      </c>
      <c r="I48" s="18">
        <f t="shared" si="1"/>
        <v>4.6611534080742277E-2</v>
      </c>
    </row>
    <row r="49" spans="1:9" x14ac:dyDescent="0.25">
      <c r="A49" s="11">
        <v>48</v>
      </c>
      <c r="B49">
        <v>5</v>
      </c>
      <c r="C49">
        <v>4</v>
      </c>
      <c r="D49" s="12" t="str">
        <f>VLOOKUP(B49,location!$A$1:$B$90,2,FALSE)</f>
        <v>State</v>
      </c>
      <c r="E49" s="12" t="str">
        <f>VLOOKUP(B49,location!$A$1:$D$52,4,FALSE)</f>
        <v>CA</v>
      </c>
      <c r="F49" s="12" t="str">
        <f>VLOOKUP(C49,subpopulation!$A$1:$B$100,2,FALSE)</f>
        <v>55_64_healthy</v>
      </c>
      <c r="G49">
        <v>3467669</v>
      </c>
      <c r="H49" s="30">
        <f t="shared" si="0"/>
        <v>8.7662488439164243E-2</v>
      </c>
      <c r="I49" s="18">
        <f t="shared" si="1"/>
        <v>1.0599065309171329E-2</v>
      </c>
    </row>
    <row r="50" spans="1:9" x14ac:dyDescent="0.25">
      <c r="A50" s="11">
        <v>49</v>
      </c>
      <c r="B50">
        <v>5</v>
      </c>
      <c r="C50">
        <v>5</v>
      </c>
      <c r="D50" s="12" t="str">
        <f>VLOOKUP(B50,location!$A$1:$B$90,2,FALSE)</f>
        <v>State</v>
      </c>
      <c r="E50" s="12" t="str">
        <f>VLOOKUP(B50,location!$A$1:$D$52,4,FALSE)</f>
        <v>CA</v>
      </c>
      <c r="F50" s="12" t="str">
        <f>VLOOKUP(C50,subpopulation!$A$1:$B$100,2,FALSE)</f>
        <v>65up_healthy</v>
      </c>
      <c r="G50">
        <v>2456405</v>
      </c>
      <c r="H50" s="30">
        <f t="shared" si="0"/>
        <v>6.209778814367959E-2</v>
      </c>
      <c r="I50" s="18">
        <f t="shared" si="1"/>
        <v>7.5080975204885455E-3</v>
      </c>
    </row>
    <row r="51" spans="1:9" x14ac:dyDescent="0.25">
      <c r="A51" s="11">
        <v>50</v>
      </c>
      <c r="B51">
        <v>5</v>
      </c>
      <c r="C51">
        <v>6</v>
      </c>
      <c r="D51" s="12" t="str">
        <f>VLOOKUP(B51,location!$A$1:$B$90,2,FALSE)</f>
        <v>State</v>
      </c>
      <c r="E51" s="12" t="str">
        <f>VLOOKUP(B51,location!$A$1:$D$52,4,FALSE)</f>
        <v>CA</v>
      </c>
      <c r="F51" s="12" t="str">
        <f>VLOOKUP(C51,subpopulation!$A$1:$B$100,2,FALSE)</f>
        <v>0_19_chronic</v>
      </c>
      <c r="G51">
        <v>15866</v>
      </c>
      <c r="H51" s="30">
        <f t="shared" si="0"/>
        <v>4.0109163867017871E-4</v>
      </c>
      <c r="I51" s="18">
        <f t="shared" si="1"/>
        <v>4.8495046728886835E-5</v>
      </c>
    </row>
    <row r="52" spans="1:9" x14ac:dyDescent="0.25">
      <c r="A52" s="11">
        <v>51</v>
      </c>
      <c r="B52">
        <v>5</v>
      </c>
      <c r="C52">
        <v>7</v>
      </c>
      <c r="D52" s="12" t="str">
        <f>VLOOKUP(B52,location!$A$1:$B$90,2,FALSE)</f>
        <v>State</v>
      </c>
      <c r="E52" s="12" t="str">
        <f>VLOOKUP(B52,location!$A$1:$D$52,4,FALSE)</f>
        <v>CA</v>
      </c>
      <c r="F52" s="12" t="str">
        <f>VLOOKUP(C52,subpopulation!$A$1:$B$100,2,FALSE)</f>
        <v>20_24_chronic</v>
      </c>
      <c r="G52">
        <v>16122</v>
      </c>
      <c r="H52" s="30">
        <f t="shared" si="0"/>
        <v>4.0756330509521125E-4</v>
      </c>
      <c r="I52" s="18">
        <f t="shared" si="1"/>
        <v>4.9277520696023797E-5</v>
      </c>
    </row>
    <row r="53" spans="1:9" x14ac:dyDescent="0.25">
      <c r="A53" s="11">
        <v>52</v>
      </c>
      <c r="B53">
        <v>5</v>
      </c>
      <c r="C53">
        <v>8</v>
      </c>
      <c r="D53" s="12" t="str">
        <f>VLOOKUP(B53,location!$A$1:$B$90,2,FALSE)</f>
        <v>State</v>
      </c>
      <c r="E53" s="12" t="str">
        <f>VLOOKUP(B53,location!$A$1:$D$52,4,FALSE)</f>
        <v>CA</v>
      </c>
      <c r="F53" s="12" t="str">
        <f>VLOOKUP(C53,subpopulation!$A$1:$B$100,2,FALSE)</f>
        <v>25_54_chronic</v>
      </c>
      <c r="G53">
        <v>1121668</v>
      </c>
      <c r="H53" s="30">
        <f t="shared" si="0"/>
        <v>2.8355707561067822E-2</v>
      </c>
      <c r="I53" s="18">
        <f t="shared" si="1"/>
        <v>3.428421913166333E-3</v>
      </c>
    </row>
    <row r="54" spans="1:9" x14ac:dyDescent="0.25">
      <c r="A54" s="11">
        <v>53</v>
      </c>
      <c r="B54">
        <v>5</v>
      </c>
      <c r="C54">
        <v>9</v>
      </c>
      <c r="D54" s="12" t="str">
        <f>VLOOKUP(B54,location!$A$1:$B$90,2,FALSE)</f>
        <v>State</v>
      </c>
      <c r="E54" s="12" t="str">
        <f>VLOOKUP(B54,location!$A$1:$D$52,4,FALSE)</f>
        <v>CA</v>
      </c>
      <c r="F54" s="12" t="str">
        <f>VLOOKUP(C54,subpopulation!$A$1:$B$100,2,FALSE)</f>
        <v>55_64_chronic</v>
      </c>
      <c r="G54">
        <v>1313557</v>
      </c>
      <c r="H54" s="30">
        <f t="shared" si="0"/>
        <v>3.3206651305728224E-2</v>
      </c>
      <c r="I54" s="18">
        <f t="shared" si="1"/>
        <v>4.0149381126973662E-3</v>
      </c>
    </row>
    <row r="55" spans="1:9" x14ac:dyDescent="0.25">
      <c r="A55" s="11">
        <v>54</v>
      </c>
      <c r="B55">
        <v>5</v>
      </c>
      <c r="C55">
        <v>10</v>
      </c>
      <c r="D55" s="12" t="str">
        <f>VLOOKUP(B55,location!$A$1:$B$90,2,FALSE)</f>
        <v>State</v>
      </c>
      <c r="E55" s="12" t="str">
        <f>VLOOKUP(B55,location!$A$1:$D$52,4,FALSE)</f>
        <v>CA</v>
      </c>
      <c r="F55" s="12" t="str">
        <f>VLOOKUP(C55,subpopulation!$A$1:$B$100,2,FALSE)</f>
        <v>65up_chronic</v>
      </c>
      <c r="G55">
        <v>3212620</v>
      </c>
      <c r="H55" s="30">
        <f t="shared" si="0"/>
        <v>8.1214863243702862E-2</v>
      </c>
      <c r="I55" s="18">
        <f t="shared" si="1"/>
        <v>9.8194981105607232E-3</v>
      </c>
    </row>
    <row r="56" spans="1:9" x14ac:dyDescent="0.25">
      <c r="A56" s="11">
        <v>55</v>
      </c>
      <c r="B56">
        <v>5</v>
      </c>
      <c r="C56">
        <v>11</v>
      </c>
      <c r="D56" s="12" t="str">
        <f>VLOOKUP(B56,location!$A$1:$B$90,2,FALSE)</f>
        <v>State</v>
      </c>
      <c r="E56" s="12" t="str">
        <f>VLOOKUP(B56,location!$A$1:$D$52,4,FALSE)</f>
        <v>CA</v>
      </c>
      <c r="F56" s="12" t="str">
        <f>VLOOKUP(C56,subpopulation!$A$1:$B$100,2,FALSE)</f>
        <v>HCW</v>
      </c>
      <c r="G56" s="14">
        <v>0</v>
      </c>
      <c r="H56" s="30">
        <f t="shared" si="0"/>
        <v>0</v>
      </c>
      <c r="I56" s="18">
        <f t="shared" si="1"/>
        <v>0</v>
      </c>
    </row>
    <row r="57" spans="1:9" x14ac:dyDescent="0.25">
      <c r="A57" s="11">
        <v>56</v>
      </c>
      <c r="B57">
        <v>6</v>
      </c>
      <c r="C57">
        <v>1</v>
      </c>
      <c r="D57" s="12" t="str">
        <f>VLOOKUP(B57,location!$A$1:$B$90,2,FALSE)</f>
        <v>State</v>
      </c>
      <c r="E57" s="12" t="str">
        <f>VLOOKUP(B57,location!$A$1:$D$52,4,FALSE)</f>
        <v>CO</v>
      </c>
      <c r="F57" s="12" t="str">
        <f>VLOOKUP(C57,subpopulation!$A$1:$B$100,2,FALSE)</f>
        <v>0_19_healthy</v>
      </c>
      <c r="G57">
        <v>1411286</v>
      </c>
      <c r="H57" s="30">
        <f t="shared" si="0"/>
        <v>0.24778687413573089</v>
      </c>
      <c r="I57" s="18">
        <f t="shared" si="1"/>
        <v>4.313650606190835E-3</v>
      </c>
    </row>
    <row r="58" spans="1:9" x14ac:dyDescent="0.25">
      <c r="A58" s="11">
        <v>57</v>
      </c>
      <c r="B58">
        <v>6</v>
      </c>
      <c r="C58">
        <v>2</v>
      </c>
      <c r="D58" s="12" t="str">
        <f>VLOOKUP(B58,location!$A$1:$B$90,2,FALSE)</f>
        <v>State</v>
      </c>
      <c r="E58" s="12" t="str">
        <f>VLOOKUP(B58,location!$A$1:$D$52,4,FALSE)</f>
        <v>CO</v>
      </c>
      <c r="F58" s="12" t="str">
        <f>VLOOKUP(C58,subpopulation!$A$1:$B$100,2,FALSE)</f>
        <v>20_24_healthy</v>
      </c>
      <c r="G58">
        <v>376251</v>
      </c>
      <c r="H58" s="30">
        <f t="shared" si="0"/>
        <v>6.6060358552726295E-2</v>
      </c>
      <c r="I58" s="18">
        <f t="shared" si="1"/>
        <v>1.1500258305048785E-3</v>
      </c>
    </row>
    <row r="59" spans="1:9" x14ac:dyDescent="0.25">
      <c r="A59" s="11">
        <v>58</v>
      </c>
      <c r="B59">
        <v>6</v>
      </c>
      <c r="C59">
        <v>3</v>
      </c>
      <c r="D59" s="12" t="str">
        <f>VLOOKUP(B59,location!$A$1:$B$90,2,FALSE)</f>
        <v>State</v>
      </c>
      <c r="E59" s="12" t="str">
        <f>VLOOKUP(B59,location!$A$1:$D$52,4,FALSE)</f>
        <v>CO</v>
      </c>
      <c r="F59" s="12" t="str">
        <f>VLOOKUP(C59,subpopulation!$A$1:$B$100,2,FALSE)</f>
        <v>25_54_healthy</v>
      </c>
      <c r="G59">
        <v>2224710</v>
      </c>
      <c r="H59" s="30">
        <f t="shared" si="0"/>
        <v>0.39060398583880368</v>
      </c>
      <c r="I59" s="18">
        <f t="shared" si="1"/>
        <v>6.7999127321455837E-3</v>
      </c>
    </row>
    <row r="60" spans="1:9" x14ac:dyDescent="0.25">
      <c r="A60" s="11">
        <v>59</v>
      </c>
      <c r="B60">
        <v>6</v>
      </c>
      <c r="C60">
        <v>4</v>
      </c>
      <c r="D60" s="12" t="str">
        <f>VLOOKUP(B60,location!$A$1:$B$90,2,FALSE)</f>
        <v>State</v>
      </c>
      <c r="E60" s="12" t="str">
        <f>VLOOKUP(B60,location!$A$1:$D$52,4,FALSE)</f>
        <v>CO</v>
      </c>
      <c r="F60" s="12" t="str">
        <f>VLOOKUP(C60,subpopulation!$A$1:$B$100,2,FALSE)</f>
        <v>55_64_healthy</v>
      </c>
      <c r="G60">
        <v>514792</v>
      </c>
      <c r="H60" s="30">
        <f t="shared" si="0"/>
        <v>9.0384727482651417E-2</v>
      </c>
      <c r="I60" s="18">
        <f t="shared" si="1"/>
        <v>1.5734817909780104E-3</v>
      </c>
    </row>
    <row r="61" spans="1:9" x14ac:dyDescent="0.25">
      <c r="A61" s="11">
        <v>60</v>
      </c>
      <c r="B61">
        <v>6</v>
      </c>
      <c r="C61">
        <v>5</v>
      </c>
      <c r="D61" s="12" t="str">
        <f>VLOOKUP(B61,location!$A$1:$B$90,2,FALSE)</f>
        <v>State</v>
      </c>
      <c r="E61" s="12" t="str">
        <f>VLOOKUP(B61,location!$A$1:$D$52,4,FALSE)</f>
        <v>CO</v>
      </c>
      <c r="F61" s="12" t="str">
        <f>VLOOKUP(C61,subpopulation!$A$1:$B$100,2,FALSE)</f>
        <v>65up_healthy</v>
      </c>
      <c r="G61">
        <v>360493</v>
      </c>
      <c r="H61" s="30">
        <f t="shared" si="0"/>
        <v>6.3293643965724899E-2</v>
      </c>
      <c r="I61" s="18">
        <f t="shared" si="1"/>
        <v>1.1018608899808775E-3</v>
      </c>
    </row>
    <row r="62" spans="1:9" x14ac:dyDescent="0.25">
      <c r="A62" s="11">
        <v>61</v>
      </c>
      <c r="B62">
        <v>6</v>
      </c>
      <c r="C62">
        <v>6</v>
      </c>
      <c r="D62" s="12" t="str">
        <f>VLOOKUP(B62,location!$A$1:$B$90,2,FALSE)</f>
        <v>State</v>
      </c>
      <c r="E62" s="12" t="str">
        <f>VLOOKUP(B62,location!$A$1:$D$52,4,FALSE)</f>
        <v>CO</v>
      </c>
      <c r="F62" s="12" t="str">
        <f>VLOOKUP(C62,subpopulation!$A$1:$B$100,2,FALSE)</f>
        <v>0_19_chronic</v>
      </c>
      <c r="G62">
        <v>2263</v>
      </c>
      <c r="H62" s="30">
        <f t="shared" si="0"/>
        <v>3.97326761669257E-4</v>
      </c>
      <c r="I62" s="18">
        <f t="shared" si="1"/>
        <v>6.9169476079333738E-6</v>
      </c>
    </row>
    <row r="63" spans="1:9" x14ac:dyDescent="0.25">
      <c r="A63" s="11">
        <v>62</v>
      </c>
      <c r="B63">
        <v>6</v>
      </c>
      <c r="C63">
        <v>7</v>
      </c>
      <c r="D63" s="12" t="str">
        <f>VLOOKUP(B63,location!$A$1:$B$90,2,FALSE)</f>
        <v>State</v>
      </c>
      <c r="E63" s="12" t="str">
        <f>VLOOKUP(B63,location!$A$1:$D$52,4,FALSE)</f>
        <v>CO</v>
      </c>
      <c r="F63" s="12" t="str">
        <f>VLOOKUP(C63,subpopulation!$A$1:$B$100,2,FALSE)</f>
        <v>20_24_chronic</v>
      </c>
      <c r="G63">
        <v>2263</v>
      </c>
      <c r="H63" s="30">
        <f t="shared" si="0"/>
        <v>3.97326761669257E-4</v>
      </c>
      <c r="I63" s="18">
        <f t="shared" si="1"/>
        <v>6.9169476079333738E-6</v>
      </c>
    </row>
    <row r="64" spans="1:9" x14ac:dyDescent="0.25">
      <c r="A64" s="11">
        <v>63</v>
      </c>
      <c r="B64">
        <v>6</v>
      </c>
      <c r="C64">
        <v>8</v>
      </c>
      <c r="D64" s="12" t="str">
        <f>VLOOKUP(B64,location!$A$1:$B$90,2,FALSE)</f>
        <v>State</v>
      </c>
      <c r="E64" s="12" t="str">
        <f>VLOOKUP(B64,location!$A$1:$D$52,4,FALSE)</f>
        <v>CO</v>
      </c>
      <c r="F64" s="12" t="str">
        <f>VLOOKUP(C64,subpopulation!$A$1:$B$100,2,FALSE)</f>
        <v>25_54_chronic</v>
      </c>
      <c r="G64">
        <v>159962</v>
      </c>
      <c r="H64" s="30">
        <f t="shared" si="0"/>
        <v>2.808536608490397E-2</v>
      </c>
      <c r="I64" s="18">
        <f t="shared" si="1"/>
        <v>4.8893008098110403E-4</v>
      </c>
    </row>
    <row r="65" spans="1:9" x14ac:dyDescent="0.25">
      <c r="A65" s="11">
        <v>64</v>
      </c>
      <c r="B65">
        <v>6</v>
      </c>
      <c r="C65">
        <v>9</v>
      </c>
      <c r="D65" s="12" t="str">
        <f>VLOOKUP(B65,location!$A$1:$B$90,2,FALSE)</f>
        <v>State</v>
      </c>
      <c r="E65" s="12" t="str">
        <f>VLOOKUP(B65,location!$A$1:$D$52,4,FALSE)</f>
        <v>CO</v>
      </c>
      <c r="F65" s="12" t="str">
        <f>VLOOKUP(C65,subpopulation!$A$1:$B$100,2,FALSE)</f>
        <v>55_64_chronic</v>
      </c>
      <c r="G65">
        <v>195808</v>
      </c>
      <c r="H65" s="30">
        <f t="shared" si="0"/>
        <v>3.4379036035763977E-2</v>
      </c>
      <c r="I65" s="18">
        <f t="shared" si="1"/>
        <v>5.9849477561388343E-4</v>
      </c>
    </row>
    <row r="66" spans="1:9" x14ac:dyDescent="0.25">
      <c r="A66" s="11">
        <v>65</v>
      </c>
      <c r="B66">
        <v>6</v>
      </c>
      <c r="C66">
        <v>10</v>
      </c>
      <c r="D66" s="12" t="str">
        <f>VLOOKUP(B66,location!$A$1:$B$90,2,FALSE)</f>
        <v>State</v>
      </c>
      <c r="E66" s="12" t="str">
        <f>VLOOKUP(B66,location!$A$1:$D$52,4,FALSE)</f>
        <v>CO</v>
      </c>
      <c r="F66" s="12" t="str">
        <f>VLOOKUP(C66,subpopulation!$A$1:$B$100,2,FALSE)</f>
        <v>65up_chronic</v>
      </c>
      <c r="G66">
        <v>447736</v>
      </c>
      <c r="H66" s="30">
        <f t="shared" si="0"/>
        <v>7.8611354380356366E-2</v>
      </c>
      <c r="I66" s="18">
        <f t="shared" si="1"/>
        <v>1.3685225162110724E-3</v>
      </c>
    </row>
    <row r="67" spans="1:9" x14ac:dyDescent="0.25">
      <c r="A67" s="11">
        <v>66</v>
      </c>
      <c r="B67">
        <v>6</v>
      </c>
      <c r="C67">
        <v>11</v>
      </c>
      <c r="D67" s="12" t="str">
        <f>VLOOKUP(B67,location!$A$1:$B$90,2,FALSE)</f>
        <v>State</v>
      </c>
      <c r="E67" s="12" t="str">
        <f>VLOOKUP(B67,location!$A$1:$D$52,4,FALSE)</f>
        <v>CO</v>
      </c>
      <c r="F67" s="12" t="str">
        <f>VLOOKUP(C67,subpopulation!$A$1:$B$100,2,FALSE)</f>
        <v>HCW</v>
      </c>
      <c r="G67" s="14">
        <v>0</v>
      </c>
      <c r="H67" s="30">
        <f t="shared" ref="H67:H130" si="2">G67/SUMIF($B$2:$B$1000,B67,$G$2:$G$1000)</f>
        <v>0</v>
      </c>
      <c r="I67" s="18">
        <f t="shared" ref="I67:I130" si="3">G67/SUMIF($D$2:$D$1000,D67,$G$2:$G$1000)</f>
        <v>0</v>
      </c>
    </row>
    <row r="68" spans="1:9" x14ac:dyDescent="0.25">
      <c r="A68" s="11">
        <v>67</v>
      </c>
      <c r="B68">
        <v>7</v>
      </c>
      <c r="C68">
        <v>1</v>
      </c>
      <c r="D68" s="12" t="str">
        <f>VLOOKUP(B68,location!$A$1:$B$90,2,FALSE)</f>
        <v>State</v>
      </c>
      <c r="E68" s="12" t="str">
        <f>VLOOKUP(B68,location!$A$1:$D$52,4,FALSE)</f>
        <v>CT</v>
      </c>
      <c r="F68" s="12" t="str">
        <f>VLOOKUP(C68,subpopulation!$A$1:$B$100,2,FALSE)</f>
        <v>0_19_healthy</v>
      </c>
      <c r="G68">
        <v>837531</v>
      </c>
      <c r="H68" s="30">
        <f t="shared" si="2"/>
        <v>0.23442752119216329</v>
      </c>
      <c r="I68" s="18">
        <f t="shared" si="3"/>
        <v>2.5599461100397907E-3</v>
      </c>
    </row>
    <row r="69" spans="1:9" x14ac:dyDescent="0.25">
      <c r="A69" s="11">
        <v>68</v>
      </c>
      <c r="B69">
        <v>7</v>
      </c>
      <c r="C69">
        <v>2</v>
      </c>
      <c r="D69" s="12" t="str">
        <f>VLOOKUP(B69,location!$A$1:$B$90,2,FALSE)</f>
        <v>State</v>
      </c>
      <c r="E69" s="12" t="str">
        <f>VLOOKUP(B69,location!$A$1:$D$52,4,FALSE)</f>
        <v>CT</v>
      </c>
      <c r="F69" s="12" t="str">
        <f>VLOOKUP(C69,subpopulation!$A$1:$B$100,2,FALSE)</f>
        <v>20_24_healthy</v>
      </c>
      <c r="G69">
        <v>241670</v>
      </c>
      <c r="H69" s="30">
        <f t="shared" si="2"/>
        <v>6.7644181584335508E-2</v>
      </c>
      <c r="I69" s="18">
        <f t="shared" si="3"/>
        <v>7.3867376421089641E-4</v>
      </c>
    </row>
    <row r="70" spans="1:9" x14ac:dyDescent="0.25">
      <c r="A70" s="11">
        <v>69</v>
      </c>
      <c r="B70">
        <v>7</v>
      </c>
      <c r="C70">
        <v>3</v>
      </c>
      <c r="D70" s="12" t="str">
        <f>VLOOKUP(B70,location!$A$1:$B$90,2,FALSE)</f>
        <v>State</v>
      </c>
      <c r="E70" s="12" t="str">
        <f>VLOOKUP(B70,location!$A$1:$D$52,4,FALSE)</f>
        <v>CT</v>
      </c>
      <c r="F70" s="12" t="str">
        <f>VLOOKUP(C70,subpopulation!$A$1:$B$100,2,FALSE)</f>
        <v>25_54_healthy</v>
      </c>
      <c r="G70">
        <v>1260934</v>
      </c>
      <c r="H70" s="30">
        <f t="shared" si="2"/>
        <v>0.35293933240312203</v>
      </c>
      <c r="I70" s="18">
        <f t="shared" si="3"/>
        <v>3.8540938643667083E-3</v>
      </c>
    </row>
    <row r="71" spans="1:9" x14ac:dyDescent="0.25">
      <c r="A71" s="11">
        <v>70</v>
      </c>
      <c r="B71">
        <v>7</v>
      </c>
      <c r="C71">
        <v>4</v>
      </c>
      <c r="D71" s="12" t="str">
        <f>VLOOKUP(B71,location!$A$1:$B$90,2,FALSE)</f>
        <v>State</v>
      </c>
      <c r="E71" s="12" t="str">
        <f>VLOOKUP(B71,location!$A$1:$D$52,4,FALSE)</f>
        <v>CT</v>
      </c>
      <c r="F71" s="12" t="str">
        <f>VLOOKUP(C71,subpopulation!$A$1:$B$100,2,FALSE)</f>
        <v>55_64_healthy</v>
      </c>
      <c r="G71">
        <v>371159</v>
      </c>
      <c r="H71" s="30">
        <f t="shared" si="2"/>
        <v>0.10388855378268044</v>
      </c>
      <c r="I71" s="18">
        <f t="shared" si="3"/>
        <v>1.1344619342522949E-3</v>
      </c>
    </row>
    <row r="72" spans="1:9" x14ac:dyDescent="0.25">
      <c r="A72" s="11">
        <v>71</v>
      </c>
      <c r="B72">
        <v>7</v>
      </c>
      <c r="C72">
        <v>5</v>
      </c>
      <c r="D72" s="12" t="str">
        <f>VLOOKUP(B72,location!$A$1:$B$90,2,FALSE)</f>
        <v>State</v>
      </c>
      <c r="E72" s="12" t="str">
        <f>VLOOKUP(B72,location!$A$1:$D$52,4,FALSE)</f>
        <v>CT</v>
      </c>
      <c r="F72" s="12" t="str">
        <f>VLOOKUP(C72,subpopulation!$A$1:$B$100,2,FALSE)</f>
        <v>65up_healthy</v>
      </c>
      <c r="G72">
        <v>261839</v>
      </c>
      <c r="H72" s="30">
        <f t="shared" si="2"/>
        <v>7.328954715877363E-2</v>
      </c>
      <c r="I72" s="18">
        <f t="shared" si="3"/>
        <v>8.0032109797333929E-4</v>
      </c>
    </row>
    <row r="73" spans="1:9" x14ac:dyDescent="0.25">
      <c r="A73" s="11">
        <v>72</v>
      </c>
      <c r="B73">
        <v>7</v>
      </c>
      <c r="C73">
        <v>6</v>
      </c>
      <c r="D73" s="12" t="str">
        <f>VLOOKUP(B73,location!$A$1:$B$90,2,FALSE)</f>
        <v>State</v>
      </c>
      <c r="E73" s="12" t="str">
        <f>VLOOKUP(B73,location!$A$1:$D$52,4,FALSE)</f>
        <v>CT</v>
      </c>
      <c r="F73" s="12" t="str">
        <f>VLOOKUP(C73,subpopulation!$A$1:$B$100,2,FALSE)</f>
        <v>0_19_chronic</v>
      </c>
      <c r="G73">
        <v>1415</v>
      </c>
      <c r="H73" s="30">
        <f t="shared" si="2"/>
        <v>3.9606288302989506E-4</v>
      </c>
      <c r="I73" s="18">
        <f t="shared" si="3"/>
        <v>4.3250025917921891E-6</v>
      </c>
    </row>
    <row r="74" spans="1:9" x14ac:dyDescent="0.25">
      <c r="A74" s="11">
        <v>73</v>
      </c>
      <c r="B74">
        <v>7</v>
      </c>
      <c r="C74">
        <v>7</v>
      </c>
      <c r="D74" s="12" t="str">
        <f>VLOOKUP(B74,location!$A$1:$B$90,2,FALSE)</f>
        <v>State</v>
      </c>
      <c r="E74" s="12" t="str">
        <f>VLOOKUP(B74,location!$A$1:$D$52,4,FALSE)</f>
        <v>CT</v>
      </c>
      <c r="F74" s="12" t="str">
        <f>VLOOKUP(C74,subpopulation!$A$1:$B$100,2,FALSE)</f>
        <v>20_24_chronic</v>
      </c>
      <c r="G74">
        <v>1446</v>
      </c>
      <c r="H74" s="30">
        <f t="shared" si="2"/>
        <v>4.0473987905387157E-4</v>
      </c>
      <c r="I74" s="18">
        <f t="shared" si="3"/>
        <v>4.4197552987501805E-6</v>
      </c>
    </row>
    <row r="75" spans="1:9" x14ac:dyDescent="0.25">
      <c r="A75" s="11">
        <v>74</v>
      </c>
      <c r="B75">
        <v>7</v>
      </c>
      <c r="C75">
        <v>8</v>
      </c>
      <c r="D75" s="12" t="str">
        <f>VLOOKUP(B75,location!$A$1:$B$90,2,FALSE)</f>
        <v>State</v>
      </c>
      <c r="E75" s="12" t="str">
        <f>VLOOKUP(B75,location!$A$1:$D$52,4,FALSE)</f>
        <v>CT</v>
      </c>
      <c r="F75" s="12" t="str">
        <f>VLOOKUP(C75,subpopulation!$A$1:$B$100,2,FALSE)</f>
        <v>25_54_chronic</v>
      </c>
      <c r="G75">
        <v>102743</v>
      </c>
      <c r="H75" s="30">
        <f t="shared" si="2"/>
        <v>2.8758083951336048E-2</v>
      </c>
      <c r="I75" s="18">
        <f t="shared" si="3"/>
        <v>3.1403797970919076E-4</v>
      </c>
    </row>
    <row r="76" spans="1:9" x14ac:dyDescent="0.25">
      <c r="A76" s="11">
        <v>75</v>
      </c>
      <c r="B76">
        <v>7</v>
      </c>
      <c r="C76">
        <v>9</v>
      </c>
      <c r="D76" s="12" t="str">
        <f>VLOOKUP(B76,location!$A$1:$B$90,2,FALSE)</f>
        <v>State</v>
      </c>
      <c r="E76" s="12" t="str">
        <f>VLOOKUP(B76,location!$A$1:$D$52,4,FALSE)</f>
        <v>CT</v>
      </c>
      <c r="F76" s="12" t="str">
        <f>VLOOKUP(C76,subpopulation!$A$1:$B$100,2,FALSE)</f>
        <v>55_64_chronic</v>
      </c>
      <c r="G76">
        <v>140646</v>
      </c>
      <c r="H76" s="30">
        <f t="shared" si="2"/>
        <v>3.9367251057683829E-2</v>
      </c>
      <c r="I76" s="18">
        <f t="shared" si="3"/>
        <v>4.2988997492947296E-4</v>
      </c>
    </row>
    <row r="77" spans="1:9" x14ac:dyDescent="0.25">
      <c r="A77" s="11">
        <v>76</v>
      </c>
      <c r="B77">
        <v>7</v>
      </c>
      <c r="C77">
        <v>10</v>
      </c>
      <c r="D77" s="12" t="str">
        <f>VLOOKUP(B77,location!$A$1:$B$90,2,FALSE)</f>
        <v>State</v>
      </c>
      <c r="E77" s="12" t="str">
        <f>VLOOKUP(B77,location!$A$1:$D$52,4,FALSE)</f>
        <v>CT</v>
      </c>
      <c r="F77" s="12" t="str">
        <f>VLOOKUP(C77,subpopulation!$A$1:$B$100,2,FALSE)</f>
        <v>65up_chronic</v>
      </c>
      <c r="G77">
        <v>353282</v>
      </c>
      <c r="H77" s="30">
        <f t="shared" si="2"/>
        <v>9.8884726107821466E-2</v>
      </c>
      <c r="I77" s="18">
        <f t="shared" si="3"/>
        <v>1.0798201877268751E-3</v>
      </c>
    </row>
    <row r="78" spans="1:9" x14ac:dyDescent="0.25">
      <c r="A78" s="11">
        <v>77</v>
      </c>
      <c r="B78">
        <v>7</v>
      </c>
      <c r="C78">
        <v>11</v>
      </c>
      <c r="D78" s="12" t="str">
        <f>VLOOKUP(B78,location!$A$1:$B$90,2,FALSE)</f>
        <v>State</v>
      </c>
      <c r="E78" s="12" t="str">
        <f>VLOOKUP(B78,location!$A$1:$D$52,4,FALSE)</f>
        <v>CT</v>
      </c>
      <c r="F78" s="12" t="str">
        <f>VLOOKUP(C78,subpopulation!$A$1:$B$100,2,FALSE)</f>
        <v>HCW</v>
      </c>
      <c r="G78" s="14">
        <v>0</v>
      </c>
      <c r="H78" s="30">
        <f t="shared" si="2"/>
        <v>0</v>
      </c>
      <c r="I78" s="18">
        <f t="shared" si="3"/>
        <v>0</v>
      </c>
    </row>
    <row r="79" spans="1:9" x14ac:dyDescent="0.25">
      <c r="A79" s="11">
        <v>78</v>
      </c>
      <c r="B79">
        <v>8</v>
      </c>
      <c r="C79">
        <v>1</v>
      </c>
      <c r="D79" s="12" t="str">
        <f>VLOOKUP(B79,location!$A$1:$B$90,2,FALSE)</f>
        <v>State</v>
      </c>
      <c r="E79" s="12" t="str">
        <f>VLOOKUP(B79,location!$A$1:$D$52,4,FALSE)</f>
        <v>DC</v>
      </c>
      <c r="F79" s="12" t="str">
        <f>VLOOKUP(C79,subpopulation!$A$1:$B$100,2,FALSE)</f>
        <v>0_19_healthy</v>
      </c>
      <c r="G79">
        <v>148499</v>
      </c>
      <c r="H79" s="30">
        <f t="shared" si="2"/>
        <v>0.21140001850652354</v>
      </c>
      <c r="I79" s="18">
        <f t="shared" si="3"/>
        <v>4.5389297517918606E-4</v>
      </c>
    </row>
    <row r="80" spans="1:9" x14ac:dyDescent="0.25">
      <c r="A80" s="11">
        <v>79</v>
      </c>
      <c r="B80">
        <v>8</v>
      </c>
      <c r="C80">
        <v>2</v>
      </c>
      <c r="D80" s="12" t="str">
        <f>VLOOKUP(B80,location!$A$1:$B$90,2,FALSE)</f>
        <v>State</v>
      </c>
      <c r="E80" s="12" t="str">
        <f>VLOOKUP(B80,location!$A$1:$D$52,4,FALSE)</f>
        <v>DC</v>
      </c>
      <c r="F80" s="12" t="str">
        <f>VLOOKUP(C80,subpopulation!$A$1:$B$100,2,FALSE)</f>
        <v>20_24_healthy</v>
      </c>
      <c r="G80">
        <v>52623</v>
      </c>
      <c r="H80" s="30">
        <f t="shared" si="2"/>
        <v>7.4912983749848741E-2</v>
      </c>
      <c r="I80" s="18">
        <f t="shared" si="3"/>
        <v>1.6084424833065752E-4</v>
      </c>
    </row>
    <row r="81" spans="1:9" x14ac:dyDescent="0.25">
      <c r="A81" s="11">
        <v>80</v>
      </c>
      <c r="B81">
        <v>8</v>
      </c>
      <c r="C81">
        <v>3</v>
      </c>
      <c r="D81" s="12" t="str">
        <f>VLOOKUP(B81,location!$A$1:$B$90,2,FALSE)</f>
        <v>State</v>
      </c>
      <c r="E81" s="12" t="str">
        <f>VLOOKUP(B81,location!$A$1:$D$52,4,FALSE)</f>
        <v>DC</v>
      </c>
      <c r="F81" s="12" t="str">
        <f>VLOOKUP(C81,subpopulation!$A$1:$B$100,2,FALSE)</f>
        <v>25_54_healthy</v>
      </c>
      <c r="G81">
        <v>325819</v>
      </c>
      <c r="H81" s="30">
        <f t="shared" si="2"/>
        <v>0.46382899972240216</v>
      </c>
      <c r="I81" s="18">
        <f t="shared" si="3"/>
        <v>9.9587845897889694E-4</v>
      </c>
    </row>
    <row r="82" spans="1:9" x14ac:dyDescent="0.25">
      <c r="A82" s="11">
        <v>81</v>
      </c>
      <c r="B82">
        <v>8</v>
      </c>
      <c r="C82">
        <v>4</v>
      </c>
      <c r="D82" s="12" t="str">
        <f>VLOOKUP(B82,location!$A$1:$B$90,2,FALSE)</f>
        <v>State</v>
      </c>
      <c r="E82" s="12" t="str">
        <f>VLOOKUP(B82,location!$A$1:$D$52,4,FALSE)</f>
        <v>DC</v>
      </c>
      <c r="F82" s="12" t="str">
        <f>VLOOKUP(C82,subpopulation!$A$1:$B$100,2,FALSE)</f>
        <v>55_64_healthy</v>
      </c>
      <c r="G82">
        <v>50955</v>
      </c>
      <c r="H82" s="30">
        <f t="shared" si="2"/>
        <v>7.2538454420567861E-2</v>
      </c>
      <c r="I82" s="18">
        <f t="shared" si="3"/>
        <v>1.5574594138853073E-4</v>
      </c>
    </row>
    <row r="83" spans="1:9" x14ac:dyDescent="0.25">
      <c r="A83" s="11">
        <v>82</v>
      </c>
      <c r="B83">
        <v>8</v>
      </c>
      <c r="C83">
        <v>5</v>
      </c>
      <c r="D83" s="12" t="str">
        <f>VLOOKUP(B83,location!$A$1:$B$90,2,FALSE)</f>
        <v>State</v>
      </c>
      <c r="E83" s="12" t="str">
        <f>VLOOKUP(B83,location!$A$1:$D$52,4,FALSE)</f>
        <v>DC</v>
      </c>
      <c r="F83" s="12" t="str">
        <f>VLOOKUP(C83,subpopulation!$A$1:$B$100,2,FALSE)</f>
        <v>65up_healthy</v>
      </c>
      <c r="G83">
        <v>36852</v>
      </c>
      <c r="H83" s="30">
        <f t="shared" si="2"/>
        <v>5.246172352677396E-2</v>
      </c>
      <c r="I83" s="18">
        <f t="shared" si="3"/>
        <v>1.126395728005129E-4</v>
      </c>
    </row>
    <row r="84" spans="1:9" x14ac:dyDescent="0.25">
      <c r="A84" s="11">
        <v>83</v>
      </c>
      <c r="B84">
        <v>8</v>
      </c>
      <c r="C84">
        <v>6</v>
      </c>
      <c r="D84" s="12" t="str">
        <f>VLOOKUP(B84,location!$A$1:$B$90,2,FALSE)</f>
        <v>State</v>
      </c>
      <c r="E84" s="12" t="str">
        <f>VLOOKUP(B84,location!$A$1:$D$52,4,FALSE)</f>
        <v>DC</v>
      </c>
      <c r="F84" s="12" t="str">
        <f>VLOOKUP(C84,subpopulation!$A$1:$B$100,2,FALSE)</f>
        <v>0_19_chronic</v>
      </c>
      <c r="G84">
        <v>213</v>
      </c>
      <c r="H84" s="30">
        <f t="shared" si="2"/>
        <v>3.0322227046572378E-4</v>
      </c>
      <c r="I84" s="18">
        <f t="shared" si="3"/>
        <v>6.5104279296942497E-7</v>
      </c>
    </row>
    <row r="85" spans="1:9" x14ac:dyDescent="0.25">
      <c r="A85" s="11">
        <v>84</v>
      </c>
      <c r="B85">
        <v>8</v>
      </c>
      <c r="C85">
        <v>7</v>
      </c>
      <c r="D85" s="12" t="str">
        <f>VLOOKUP(B85,location!$A$1:$B$90,2,FALSE)</f>
        <v>State</v>
      </c>
      <c r="E85" s="12" t="str">
        <f>VLOOKUP(B85,location!$A$1:$D$52,4,FALSE)</f>
        <v>DC</v>
      </c>
      <c r="F85" s="12" t="str">
        <f>VLOOKUP(C85,subpopulation!$A$1:$B$100,2,FALSE)</f>
        <v>20_24_chronic</v>
      </c>
      <c r="G85">
        <v>301</v>
      </c>
      <c r="H85" s="30">
        <f t="shared" si="2"/>
        <v>4.2849719910883973E-4</v>
      </c>
      <c r="I85" s="18">
        <f t="shared" si="3"/>
        <v>9.2001821917275544E-7</v>
      </c>
    </row>
    <row r="86" spans="1:9" x14ac:dyDescent="0.25">
      <c r="A86" s="11">
        <v>85</v>
      </c>
      <c r="B86">
        <v>8</v>
      </c>
      <c r="C86">
        <v>8</v>
      </c>
      <c r="D86" s="12" t="str">
        <f>VLOOKUP(B86,location!$A$1:$B$90,2,FALSE)</f>
        <v>State</v>
      </c>
      <c r="E86" s="12" t="str">
        <f>VLOOKUP(B86,location!$A$1:$D$52,4,FALSE)</f>
        <v>DC</v>
      </c>
      <c r="F86" s="12" t="str">
        <f>VLOOKUP(C86,subpopulation!$A$1:$B$100,2,FALSE)</f>
        <v>25_54_chronic</v>
      </c>
      <c r="G86">
        <v>19395</v>
      </c>
      <c r="H86" s="30">
        <f t="shared" si="2"/>
        <v>2.7610309557195834E-2</v>
      </c>
      <c r="I86" s="18">
        <f t="shared" si="3"/>
        <v>5.9281572627427216E-5</v>
      </c>
    </row>
    <row r="87" spans="1:9" x14ac:dyDescent="0.25">
      <c r="A87" s="11">
        <v>86</v>
      </c>
      <c r="B87">
        <v>8</v>
      </c>
      <c r="C87">
        <v>9</v>
      </c>
      <c r="D87" s="12" t="str">
        <f>VLOOKUP(B87,location!$A$1:$B$90,2,FALSE)</f>
        <v>State</v>
      </c>
      <c r="E87" s="12" t="str">
        <f>VLOOKUP(B87,location!$A$1:$D$52,4,FALSE)</f>
        <v>DC</v>
      </c>
      <c r="F87" s="12" t="str">
        <f>VLOOKUP(C87,subpopulation!$A$1:$B$100,2,FALSE)</f>
        <v>55_64_chronic</v>
      </c>
      <c r="G87">
        <v>19347</v>
      </c>
      <c r="H87" s="30">
        <f t="shared" si="2"/>
        <v>2.7541977777935954E-2</v>
      </c>
      <c r="I87" s="18">
        <f t="shared" si="3"/>
        <v>5.9134858758589033E-5</v>
      </c>
    </row>
    <row r="88" spans="1:9" x14ac:dyDescent="0.25">
      <c r="A88" s="11">
        <v>87</v>
      </c>
      <c r="B88">
        <v>8</v>
      </c>
      <c r="C88">
        <v>10</v>
      </c>
      <c r="D88" s="12" t="str">
        <f>VLOOKUP(B88,location!$A$1:$B$90,2,FALSE)</f>
        <v>State</v>
      </c>
      <c r="E88" s="12" t="str">
        <f>VLOOKUP(B88,location!$A$1:$D$52,4,FALSE)</f>
        <v>DC</v>
      </c>
      <c r="F88" s="12" t="str">
        <f>VLOOKUP(C88,subpopulation!$A$1:$B$100,2,FALSE)</f>
        <v>65up_chronic</v>
      </c>
      <c r="G88">
        <v>48451</v>
      </c>
      <c r="H88" s="30">
        <f t="shared" si="2"/>
        <v>6.8973813269177384E-2</v>
      </c>
      <c r="I88" s="18">
        <f t="shared" si="3"/>
        <v>1.4809236789747234E-4</v>
      </c>
    </row>
    <row r="89" spans="1:9" x14ac:dyDescent="0.25">
      <c r="A89" s="11">
        <v>88</v>
      </c>
      <c r="B89">
        <v>8</v>
      </c>
      <c r="C89">
        <v>11</v>
      </c>
      <c r="D89" s="12" t="str">
        <f>VLOOKUP(B89,location!$A$1:$B$90,2,FALSE)</f>
        <v>State</v>
      </c>
      <c r="E89" s="12" t="str">
        <f>VLOOKUP(B89,location!$A$1:$D$52,4,FALSE)</f>
        <v>DC</v>
      </c>
      <c r="F89" s="12" t="str">
        <f>VLOOKUP(C89,subpopulation!$A$1:$B$100,2,FALSE)</f>
        <v>HCW</v>
      </c>
      <c r="G89" s="14">
        <v>0</v>
      </c>
      <c r="H89" s="30">
        <f t="shared" si="2"/>
        <v>0</v>
      </c>
      <c r="I89" s="18">
        <f t="shared" si="3"/>
        <v>0</v>
      </c>
    </row>
    <row r="90" spans="1:9" x14ac:dyDescent="0.25">
      <c r="A90" s="11">
        <v>89</v>
      </c>
      <c r="B90">
        <v>9</v>
      </c>
      <c r="C90">
        <v>1</v>
      </c>
      <c r="D90" s="12" t="str">
        <f>VLOOKUP(B90,location!$A$1:$B$90,2,FALSE)</f>
        <v>State</v>
      </c>
      <c r="E90" s="12" t="str">
        <f>VLOOKUP(B90,location!$A$1:$D$52,4,FALSE)</f>
        <v>DE</v>
      </c>
      <c r="F90" s="12" t="str">
        <f>VLOOKUP(C90,subpopulation!$A$1:$B$100,2,FALSE)</f>
        <v>0_19_healthy</v>
      </c>
      <c r="G90">
        <v>228709</v>
      </c>
      <c r="H90" s="30">
        <f t="shared" si="2"/>
        <v>0.23647214401589792</v>
      </c>
      <c r="I90" s="18">
        <f t="shared" si="3"/>
        <v>6.9905796308565354E-4</v>
      </c>
    </row>
    <row r="91" spans="1:9" x14ac:dyDescent="0.25">
      <c r="A91" s="11">
        <v>90</v>
      </c>
      <c r="B91">
        <v>9</v>
      </c>
      <c r="C91">
        <v>2</v>
      </c>
      <c r="D91" s="12" t="str">
        <f>VLOOKUP(B91,location!$A$1:$B$90,2,FALSE)</f>
        <v>State</v>
      </c>
      <c r="E91" s="12" t="str">
        <f>VLOOKUP(B91,location!$A$1:$D$52,4,FALSE)</f>
        <v>DE</v>
      </c>
      <c r="F91" s="12" t="str">
        <f>VLOOKUP(C91,subpopulation!$A$1:$B$100,2,FALSE)</f>
        <v>20_24_healthy</v>
      </c>
      <c r="G91">
        <v>58004</v>
      </c>
      <c r="H91" s="30">
        <f t="shared" si="2"/>
        <v>5.9972848648274193E-2</v>
      </c>
      <c r="I91" s="18">
        <f t="shared" si="3"/>
        <v>1.7729148433520434E-4</v>
      </c>
    </row>
    <row r="92" spans="1:9" x14ac:dyDescent="0.25">
      <c r="A92" s="11">
        <v>91</v>
      </c>
      <c r="B92">
        <v>9</v>
      </c>
      <c r="C92">
        <v>3</v>
      </c>
      <c r="D92" s="12" t="str">
        <f>VLOOKUP(B92,location!$A$1:$B$90,2,FALSE)</f>
        <v>State</v>
      </c>
      <c r="E92" s="12" t="str">
        <f>VLOOKUP(B92,location!$A$1:$D$52,4,FALSE)</f>
        <v>DE</v>
      </c>
      <c r="F92" s="12" t="str">
        <f>VLOOKUP(C92,subpopulation!$A$1:$B$100,2,FALSE)</f>
        <v>25_54_healthy</v>
      </c>
      <c r="G92">
        <v>336939</v>
      </c>
      <c r="H92" s="30">
        <f t="shared" si="2"/>
        <v>0.34837583012724743</v>
      </c>
      <c r="I92" s="18">
        <f t="shared" si="3"/>
        <v>1.0298671719264087E-3</v>
      </c>
    </row>
    <row r="93" spans="1:9" x14ac:dyDescent="0.25">
      <c r="A93" s="11">
        <v>92</v>
      </c>
      <c r="B93">
        <v>9</v>
      </c>
      <c r="C93">
        <v>4</v>
      </c>
      <c r="D93" s="12" t="str">
        <f>VLOOKUP(B93,location!$A$1:$B$90,2,FALSE)</f>
        <v>State</v>
      </c>
      <c r="E93" s="12" t="str">
        <f>VLOOKUP(B93,location!$A$1:$D$52,4,FALSE)</f>
        <v>DE</v>
      </c>
      <c r="F93" s="12" t="str">
        <f>VLOOKUP(C93,subpopulation!$A$1:$B$100,2,FALSE)</f>
        <v>55_64_healthy</v>
      </c>
      <c r="G93">
        <v>98135</v>
      </c>
      <c r="H93" s="30">
        <f t="shared" si="2"/>
        <v>0.10146602824112799</v>
      </c>
      <c r="I93" s="18">
        <f t="shared" si="3"/>
        <v>2.9995344830072542E-4</v>
      </c>
    </row>
    <row r="94" spans="1:9" x14ac:dyDescent="0.25">
      <c r="A94" s="11">
        <v>93</v>
      </c>
      <c r="B94">
        <v>9</v>
      </c>
      <c r="C94">
        <v>5</v>
      </c>
      <c r="D94" s="12" t="str">
        <f>VLOOKUP(B94,location!$A$1:$B$90,2,FALSE)</f>
        <v>State</v>
      </c>
      <c r="E94" s="12" t="str">
        <f>VLOOKUP(B94,location!$A$1:$D$52,4,FALSE)</f>
        <v>DE</v>
      </c>
      <c r="F94" s="12" t="str">
        <f>VLOOKUP(C94,subpopulation!$A$1:$B$100,2,FALSE)</f>
        <v>65up_healthy</v>
      </c>
      <c r="G94">
        <v>79749</v>
      </c>
      <c r="H94" s="30">
        <f t="shared" si="2"/>
        <v>8.2455946259761714E-2</v>
      </c>
      <c r="I94" s="18">
        <f t="shared" si="3"/>
        <v>2.4375592345783414E-4</v>
      </c>
    </row>
    <row r="95" spans="1:9" x14ac:dyDescent="0.25">
      <c r="A95" s="11">
        <v>94</v>
      </c>
      <c r="B95">
        <v>9</v>
      </c>
      <c r="C95">
        <v>6</v>
      </c>
      <c r="D95" s="12" t="str">
        <f>VLOOKUP(B95,location!$A$1:$B$90,2,FALSE)</f>
        <v>State</v>
      </c>
      <c r="E95" s="12" t="str">
        <f>VLOOKUP(B95,location!$A$1:$D$52,4,FALSE)</f>
        <v>DE</v>
      </c>
      <c r="F95" s="12" t="str">
        <f>VLOOKUP(C95,subpopulation!$A$1:$B$100,2,FALSE)</f>
        <v>0_19_chronic</v>
      </c>
      <c r="G95">
        <v>366</v>
      </c>
      <c r="H95" s="30">
        <f t="shared" si="2"/>
        <v>3.7842325710758492E-4</v>
      </c>
      <c r="I95" s="18">
        <f t="shared" si="3"/>
        <v>1.1186932498911246E-6</v>
      </c>
    </row>
    <row r="96" spans="1:9" x14ac:dyDescent="0.25">
      <c r="A96" s="11">
        <v>95</v>
      </c>
      <c r="B96">
        <v>9</v>
      </c>
      <c r="C96">
        <v>7</v>
      </c>
      <c r="D96" s="12" t="str">
        <f>VLOOKUP(B96,location!$A$1:$B$90,2,FALSE)</f>
        <v>State</v>
      </c>
      <c r="E96" s="12" t="str">
        <f>VLOOKUP(B96,location!$A$1:$D$52,4,FALSE)</f>
        <v>DE</v>
      </c>
      <c r="F96" s="12" t="str">
        <f>VLOOKUP(C96,subpopulation!$A$1:$B$100,2,FALSE)</f>
        <v>20_24_chronic</v>
      </c>
      <c r="G96">
        <v>345</v>
      </c>
      <c r="H96" s="30">
        <f t="shared" si="2"/>
        <v>3.5671044727354317E-4</v>
      </c>
      <c r="I96" s="18">
        <f t="shared" si="3"/>
        <v>1.0545059322744206E-6</v>
      </c>
    </row>
    <row r="97" spans="1:9" x14ac:dyDescent="0.25">
      <c r="A97" s="11">
        <v>96</v>
      </c>
      <c r="B97">
        <v>9</v>
      </c>
      <c r="C97">
        <v>8</v>
      </c>
      <c r="D97" s="12" t="str">
        <f>VLOOKUP(B97,location!$A$1:$B$90,2,FALSE)</f>
        <v>State</v>
      </c>
      <c r="E97" s="12" t="str">
        <f>VLOOKUP(B97,location!$A$1:$D$52,4,FALSE)</f>
        <v>DE</v>
      </c>
      <c r="F97" s="12" t="str">
        <f>VLOOKUP(C97,subpopulation!$A$1:$B$100,2,FALSE)</f>
        <v>25_54_chronic</v>
      </c>
      <c r="G97">
        <v>26083</v>
      </c>
      <c r="H97" s="30">
        <f t="shared" si="2"/>
        <v>2.6968343757205294E-2</v>
      </c>
      <c r="I97" s="18">
        <f t="shared" si="3"/>
        <v>7.9723705018880335E-5</v>
      </c>
    </row>
    <row r="98" spans="1:9" x14ac:dyDescent="0.25">
      <c r="A98" s="11">
        <v>97</v>
      </c>
      <c r="B98">
        <v>9</v>
      </c>
      <c r="C98">
        <v>9</v>
      </c>
      <c r="D98" s="12" t="str">
        <f>VLOOKUP(B98,location!$A$1:$B$90,2,FALSE)</f>
        <v>State</v>
      </c>
      <c r="E98" s="12" t="str">
        <f>VLOOKUP(B98,location!$A$1:$D$52,4,FALSE)</f>
        <v>DE</v>
      </c>
      <c r="F98" s="12" t="str">
        <f>VLOOKUP(C98,subpopulation!$A$1:$B$100,2,FALSE)</f>
        <v>55_64_chronic</v>
      </c>
      <c r="G98">
        <v>37504</v>
      </c>
      <c r="H98" s="30">
        <f t="shared" si="2"/>
        <v>3.8777010476947718E-2</v>
      </c>
      <c r="I98" s="18">
        <f t="shared" si="3"/>
        <v>1.1463243618556485E-4</v>
      </c>
    </row>
    <row r="99" spans="1:9" x14ac:dyDescent="0.25">
      <c r="A99" s="11">
        <v>98</v>
      </c>
      <c r="B99">
        <v>9</v>
      </c>
      <c r="C99">
        <v>10</v>
      </c>
      <c r="D99" s="12" t="str">
        <f>VLOOKUP(B99,location!$A$1:$B$90,2,FALSE)</f>
        <v>State</v>
      </c>
      <c r="E99" s="12" t="str">
        <f>VLOOKUP(B99,location!$A$1:$D$52,4,FALSE)</f>
        <v>DE</v>
      </c>
      <c r="F99" s="12" t="str">
        <f>VLOOKUP(C99,subpopulation!$A$1:$B$100,2,FALSE)</f>
        <v>65up_chronic</v>
      </c>
      <c r="G99">
        <v>101337</v>
      </c>
      <c r="H99" s="30">
        <f t="shared" si="2"/>
        <v>0.10477671476915665</v>
      </c>
      <c r="I99" s="18">
        <f t="shared" si="3"/>
        <v>3.0974048596780568E-4</v>
      </c>
    </row>
    <row r="100" spans="1:9" x14ac:dyDescent="0.25">
      <c r="A100" s="11">
        <v>99</v>
      </c>
      <c r="B100">
        <v>9</v>
      </c>
      <c r="C100">
        <v>11</v>
      </c>
      <c r="D100" s="12" t="str">
        <f>VLOOKUP(B100,location!$A$1:$B$90,2,FALSE)</f>
        <v>State</v>
      </c>
      <c r="E100" s="12" t="str">
        <f>VLOOKUP(B100,location!$A$1:$D$52,4,FALSE)</f>
        <v>DE</v>
      </c>
      <c r="F100" s="12" t="str">
        <f>VLOOKUP(C100,subpopulation!$A$1:$B$100,2,FALSE)</f>
        <v>HCW</v>
      </c>
      <c r="G100" s="14">
        <v>0</v>
      </c>
      <c r="H100" s="30">
        <f t="shared" si="2"/>
        <v>0</v>
      </c>
      <c r="I100" s="18">
        <f t="shared" si="3"/>
        <v>0</v>
      </c>
    </row>
    <row r="101" spans="1:9" x14ac:dyDescent="0.25">
      <c r="A101" s="11">
        <v>100</v>
      </c>
      <c r="B101">
        <v>10</v>
      </c>
      <c r="C101">
        <v>1</v>
      </c>
      <c r="D101" s="12" t="str">
        <f>VLOOKUP(B101,location!$A$1:$B$90,2,FALSE)</f>
        <v>State</v>
      </c>
      <c r="E101" s="12" t="str">
        <f>VLOOKUP(B101,location!$A$1:$D$52,4,FALSE)</f>
        <v>FL</v>
      </c>
      <c r="F101" s="12" t="str">
        <f>VLOOKUP(C101,subpopulation!$A$1:$B$100,2,FALSE)</f>
        <v>0_19_healthy</v>
      </c>
      <c r="G101">
        <v>4705944</v>
      </c>
      <c r="H101" s="30">
        <f t="shared" si="2"/>
        <v>0.2209433397537246</v>
      </c>
      <c r="I101" s="18">
        <f t="shared" si="3"/>
        <v>1.4383901057829612E-2</v>
      </c>
    </row>
    <row r="102" spans="1:9" x14ac:dyDescent="0.25">
      <c r="A102" s="11">
        <v>101</v>
      </c>
      <c r="B102">
        <v>10</v>
      </c>
      <c r="C102">
        <v>2</v>
      </c>
      <c r="D102" s="12" t="str">
        <f>VLOOKUP(B102,location!$A$1:$B$90,2,FALSE)</f>
        <v>State</v>
      </c>
      <c r="E102" s="12" t="str">
        <f>VLOOKUP(B102,location!$A$1:$D$52,4,FALSE)</f>
        <v>FL</v>
      </c>
      <c r="F102" s="12" t="str">
        <f>VLOOKUP(C102,subpopulation!$A$1:$B$100,2,FALSE)</f>
        <v>20_24_healthy</v>
      </c>
      <c r="G102">
        <v>1262290</v>
      </c>
      <c r="H102" s="30">
        <f t="shared" si="2"/>
        <v>5.9264319409183155E-2</v>
      </c>
      <c r="I102" s="18">
        <f t="shared" si="3"/>
        <v>3.858238531161387E-3</v>
      </c>
    </row>
    <row r="103" spans="1:9" x14ac:dyDescent="0.25">
      <c r="A103" s="11">
        <v>102</v>
      </c>
      <c r="B103">
        <v>10</v>
      </c>
      <c r="C103">
        <v>3</v>
      </c>
      <c r="D103" s="12" t="str">
        <f>VLOOKUP(B103,location!$A$1:$B$90,2,FALSE)</f>
        <v>State</v>
      </c>
      <c r="E103" s="12" t="str">
        <f>VLOOKUP(B103,location!$A$1:$D$52,4,FALSE)</f>
        <v>FL</v>
      </c>
      <c r="F103" s="12" t="str">
        <f>VLOOKUP(C103,subpopulation!$A$1:$B$100,2,FALSE)</f>
        <v>25_54_healthy</v>
      </c>
      <c r="G103">
        <v>7517863</v>
      </c>
      <c r="H103" s="30">
        <f t="shared" si="2"/>
        <v>0.35296249998532819</v>
      </c>
      <c r="I103" s="18">
        <f t="shared" si="3"/>
        <v>2.2978640960946008E-2</v>
      </c>
    </row>
    <row r="104" spans="1:9" x14ac:dyDescent="0.25">
      <c r="A104" s="11">
        <v>103</v>
      </c>
      <c r="B104">
        <v>10</v>
      </c>
      <c r="C104">
        <v>4</v>
      </c>
      <c r="D104" s="12" t="str">
        <f>VLOOKUP(B104,location!$A$1:$B$90,2,FALSE)</f>
        <v>State</v>
      </c>
      <c r="E104" s="12" t="str">
        <f>VLOOKUP(B104,location!$A$1:$D$52,4,FALSE)</f>
        <v>FL</v>
      </c>
      <c r="F104" s="12" t="str">
        <f>VLOOKUP(C104,subpopulation!$A$1:$B$100,2,FALSE)</f>
        <v>55_64_healthy</v>
      </c>
      <c r="G104">
        <v>2067322</v>
      </c>
      <c r="H104" s="30">
        <f t="shared" si="2"/>
        <v>9.7060446751246809E-2</v>
      </c>
      <c r="I104" s="18">
        <f t="shared" si="3"/>
        <v>6.3188501823809272E-3</v>
      </c>
    </row>
    <row r="105" spans="1:9" x14ac:dyDescent="0.25">
      <c r="A105" s="11">
        <v>104</v>
      </c>
      <c r="B105">
        <v>10</v>
      </c>
      <c r="C105">
        <v>5</v>
      </c>
      <c r="D105" s="12" t="str">
        <f>VLOOKUP(B105,location!$A$1:$B$90,2,FALSE)</f>
        <v>State</v>
      </c>
      <c r="E105" s="12" t="str">
        <f>VLOOKUP(B105,location!$A$1:$D$52,4,FALSE)</f>
        <v>FL</v>
      </c>
      <c r="F105" s="12" t="str">
        <f>VLOOKUP(C105,subpopulation!$A$1:$B$100,2,FALSE)</f>
        <v>65up_healthy</v>
      </c>
      <c r="G105">
        <v>1853631</v>
      </c>
      <c r="H105" s="30">
        <f t="shared" si="2"/>
        <v>8.7027687497138989E-2</v>
      </c>
      <c r="I105" s="18">
        <f t="shared" si="3"/>
        <v>5.6656953210080198E-3</v>
      </c>
    </row>
    <row r="106" spans="1:9" x14ac:dyDescent="0.25">
      <c r="A106" s="11">
        <v>105</v>
      </c>
      <c r="B106">
        <v>10</v>
      </c>
      <c r="C106">
        <v>6</v>
      </c>
      <c r="D106" s="12" t="str">
        <f>VLOOKUP(B106,location!$A$1:$B$90,2,FALSE)</f>
        <v>State</v>
      </c>
      <c r="E106" s="12" t="str">
        <f>VLOOKUP(B106,location!$A$1:$D$52,4,FALSE)</f>
        <v>FL</v>
      </c>
      <c r="F106" s="12" t="str">
        <f>VLOOKUP(C106,subpopulation!$A$1:$B$100,2,FALSE)</f>
        <v>0_19_chronic</v>
      </c>
      <c r="G106">
        <v>7495</v>
      </c>
      <c r="H106" s="30">
        <f t="shared" si="2"/>
        <v>3.5188908568698776E-4</v>
      </c>
      <c r="I106" s="18">
        <f t="shared" si="3"/>
        <v>2.2908759311295024E-5</v>
      </c>
    </row>
    <row r="107" spans="1:9" x14ac:dyDescent="0.25">
      <c r="A107" s="11">
        <v>106</v>
      </c>
      <c r="B107">
        <v>10</v>
      </c>
      <c r="C107">
        <v>7</v>
      </c>
      <c r="D107" s="12" t="str">
        <f>VLOOKUP(B107,location!$A$1:$B$90,2,FALSE)</f>
        <v>State</v>
      </c>
      <c r="E107" s="12" t="str">
        <f>VLOOKUP(B107,location!$A$1:$D$52,4,FALSE)</f>
        <v>FL</v>
      </c>
      <c r="F107" s="12" t="str">
        <f>VLOOKUP(C107,subpopulation!$A$1:$B$100,2,FALSE)</f>
        <v>20_24_chronic</v>
      </c>
      <c r="G107">
        <v>7533</v>
      </c>
      <c r="H107" s="30">
        <f t="shared" si="2"/>
        <v>3.5367317978386638E-4</v>
      </c>
      <c r="I107" s="18">
        <f t="shared" si="3"/>
        <v>2.3024907790791917E-5</v>
      </c>
    </row>
    <row r="108" spans="1:9" x14ac:dyDescent="0.25">
      <c r="A108" s="11">
        <v>107</v>
      </c>
      <c r="B108">
        <v>10</v>
      </c>
      <c r="C108">
        <v>8</v>
      </c>
      <c r="D108" s="12" t="str">
        <f>VLOOKUP(B108,location!$A$1:$B$90,2,FALSE)</f>
        <v>State</v>
      </c>
      <c r="E108" s="12" t="str">
        <f>VLOOKUP(B108,location!$A$1:$D$52,4,FALSE)</f>
        <v>FL</v>
      </c>
      <c r="F108" s="12" t="str">
        <f>VLOOKUP(C108,subpopulation!$A$1:$B$100,2,FALSE)</f>
        <v>25_54_chronic</v>
      </c>
      <c r="G108">
        <v>585528</v>
      </c>
      <c r="H108" s="30">
        <f t="shared" si="2"/>
        <v>2.7490448640978059E-2</v>
      </c>
      <c r="I108" s="18">
        <f t="shared" si="3"/>
        <v>1.7896891290225421E-3</v>
      </c>
    </row>
    <row r="109" spans="1:9" x14ac:dyDescent="0.25">
      <c r="A109" s="11">
        <v>108</v>
      </c>
      <c r="B109">
        <v>10</v>
      </c>
      <c r="C109">
        <v>9</v>
      </c>
      <c r="D109" s="12" t="str">
        <f>VLOOKUP(B109,location!$A$1:$B$90,2,FALSE)</f>
        <v>State</v>
      </c>
      <c r="E109" s="12" t="str">
        <f>VLOOKUP(B109,location!$A$1:$D$52,4,FALSE)</f>
        <v>FL</v>
      </c>
      <c r="F109" s="12" t="str">
        <f>VLOOKUP(C109,subpopulation!$A$1:$B$100,2,FALSE)</f>
        <v>55_64_chronic</v>
      </c>
      <c r="G109">
        <v>787279</v>
      </c>
      <c r="H109" s="30">
        <f t="shared" si="2"/>
        <v>3.6962626749908745E-2</v>
      </c>
      <c r="I109" s="18">
        <f t="shared" si="3"/>
        <v>2.4063489155219525E-3</v>
      </c>
    </row>
    <row r="110" spans="1:9" x14ac:dyDescent="0.25">
      <c r="A110" s="11">
        <v>109</v>
      </c>
      <c r="B110">
        <v>10</v>
      </c>
      <c r="C110">
        <v>10</v>
      </c>
      <c r="D110" s="12" t="str">
        <f>VLOOKUP(B110,location!$A$1:$B$90,2,FALSE)</f>
        <v>State</v>
      </c>
      <c r="E110" s="12" t="str">
        <f>VLOOKUP(B110,location!$A$1:$D$52,4,FALSE)</f>
        <v>FL</v>
      </c>
      <c r="F110" s="12" t="str">
        <f>VLOOKUP(C110,subpopulation!$A$1:$B$100,2,FALSE)</f>
        <v>65up_chronic</v>
      </c>
      <c r="G110">
        <v>2504440</v>
      </c>
      <c r="H110" s="30">
        <f t="shared" si="2"/>
        <v>0.11758306894702063</v>
      </c>
      <c r="I110" s="18">
        <f t="shared" si="3"/>
        <v>7.6549183681894209E-3</v>
      </c>
    </row>
    <row r="111" spans="1:9" x14ac:dyDescent="0.25">
      <c r="A111" s="11">
        <v>110</v>
      </c>
      <c r="B111">
        <v>10</v>
      </c>
      <c r="C111">
        <v>11</v>
      </c>
      <c r="D111" s="12" t="str">
        <f>VLOOKUP(B111,location!$A$1:$B$90,2,FALSE)</f>
        <v>State</v>
      </c>
      <c r="E111" s="12" t="str">
        <f>VLOOKUP(B111,location!$A$1:$D$52,4,FALSE)</f>
        <v>FL</v>
      </c>
      <c r="F111" s="12" t="str">
        <f>VLOOKUP(C111,subpopulation!$A$1:$B$100,2,FALSE)</f>
        <v>HCW</v>
      </c>
      <c r="G111" s="14">
        <v>0</v>
      </c>
      <c r="H111" s="30">
        <f t="shared" si="2"/>
        <v>0</v>
      </c>
      <c r="I111" s="18">
        <f t="shared" si="3"/>
        <v>0</v>
      </c>
    </row>
    <row r="112" spans="1:9" x14ac:dyDescent="0.25">
      <c r="A112" s="11">
        <v>111</v>
      </c>
      <c r="B112">
        <v>11</v>
      </c>
      <c r="C112">
        <v>1</v>
      </c>
      <c r="D112" s="12" t="str">
        <f>VLOOKUP(B112,location!$A$1:$B$90,2,FALSE)</f>
        <v>State</v>
      </c>
      <c r="E112" s="12" t="str">
        <f>VLOOKUP(B112,location!$A$1:$D$52,4,FALSE)</f>
        <v>GA</v>
      </c>
      <c r="F112" s="12" t="str">
        <f>VLOOKUP(C112,subpopulation!$A$1:$B$100,2,FALSE)</f>
        <v>0_19_healthy</v>
      </c>
      <c r="G112">
        <v>2794943</v>
      </c>
      <c r="H112" s="30">
        <f t="shared" si="2"/>
        <v>0.26569225175210742</v>
      </c>
      <c r="I112" s="18">
        <f t="shared" si="3"/>
        <v>8.5428520981706262E-3</v>
      </c>
    </row>
    <row r="113" spans="1:9" x14ac:dyDescent="0.25">
      <c r="A113" s="11">
        <v>112</v>
      </c>
      <c r="B113">
        <v>11</v>
      </c>
      <c r="C113">
        <v>2</v>
      </c>
      <c r="D113" s="12" t="str">
        <f>VLOOKUP(B113,location!$A$1:$B$90,2,FALSE)</f>
        <v>State</v>
      </c>
      <c r="E113" s="12" t="str">
        <f>VLOOKUP(B113,location!$A$1:$D$52,4,FALSE)</f>
        <v>GA</v>
      </c>
      <c r="F113" s="12" t="str">
        <f>VLOOKUP(C113,subpopulation!$A$1:$B$100,2,FALSE)</f>
        <v>20_24_healthy</v>
      </c>
      <c r="G113">
        <v>712410</v>
      </c>
      <c r="H113" s="30">
        <f t="shared" si="2"/>
        <v>6.772296145957854E-2</v>
      </c>
      <c r="I113" s="18">
        <f t="shared" si="3"/>
        <v>2.1775089020626666E-3</v>
      </c>
    </row>
    <row r="114" spans="1:9" x14ac:dyDescent="0.25">
      <c r="A114" s="11">
        <v>113</v>
      </c>
      <c r="B114">
        <v>11</v>
      </c>
      <c r="C114">
        <v>3</v>
      </c>
      <c r="D114" s="12" t="str">
        <f>VLOOKUP(B114,location!$A$1:$B$90,2,FALSE)</f>
        <v>State</v>
      </c>
      <c r="E114" s="12" t="str">
        <f>VLOOKUP(B114,location!$A$1:$D$52,4,FALSE)</f>
        <v>GA</v>
      </c>
      <c r="F114" s="12" t="str">
        <f>VLOOKUP(C114,subpopulation!$A$1:$B$100,2,FALSE)</f>
        <v>25_54_healthy</v>
      </c>
      <c r="G114">
        <v>3954017</v>
      </c>
      <c r="H114" s="30">
        <f t="shared" si="2"/>
        <v>0.37587588734228655</v>
      </c>
      <c r="I114" s="18">
        <f t="shared" si="3"/>
        <v>1.2085606906706979E-2</v>
      </c>
    </row>
    <row r="115" spans="1:9" x14ac:dyDescent="0.25">
      <c r="A115" s="11">
        <v>114</v>
      </c>
      <c r="B115">
        <v>11</v>
      </c>
      <c r="C115">
        <v>4</v>
      </c>
      <c r="D115" s="12" t="str">
        <f>VLOOKUP(B115,location!$A$1:$B$90,2,FALSE)</f>
        <v>State</v>
      </c>
      <c r="E115" s="12" t="str">
        <f>VLOOKUP(B115,location!$A$1:$D$52,4,FALSE)</f>
        <v>GA</v>
      </c>
      <c r="F115" s="12" t="str">
        <f>VLOOKUP(C115,subpopulation!$A$1:$B$100,2,FALSE)</f>
        <v>55_64_healthy</v>
      </c>
      <c r="G115">
        <v>932755</v>
      </c>
      <c r="H115" s="30">
        <f t="shared" si="2"/>
        <v>8.8669348993176939E-2</v>
      </c>
      <c r="I115" s="18">
        <f t="shared" si="3"/>
        <v>2.8510019735032673E-3</v>
      </c>
    </row>
    <row r="116" spans="1:9" x14ac:dyDescent="0.25">
      <c r="A116" s="11">
        <v>115</v>
      </c>
      <c r="B116">
        <v>11</v>
      </c>
      <c r="C116">
        <v>5</v>
      </c>
      <c r="D116" s="12" t="str">
        <f>VLOOKUP(B116,location!$A$1:$B$90,2,FALSE)</f>
        <v>State</v>
      </c>
      <c r="E116" s="12" t="str">
        <f>VLOOKUP(B116,location!$A$1:$D$52,4,FALSE)</f>
        <v>GA</v>
      </c>
      <c r="F116" s="12" t="str">
        <f>VLOOKUP(C116,subpopulation!$A$1:$B$100,2,FALSE)</f>
        <v>65up_healthy</v>
      </c>
      <c r="G116">
        <v>651652</v>
      </c>
      <c r="H116" s="30">
        <f t="shared" si="2"/>
        <v>6.1947197935258179E-2</v>
      </c>
      <c r="I116" s="18">
        <f t="shared" si="3"/>
        <v>1.9917997095028716E-3</v>
      </c>
    </row>
    <row r="117" spans="1:9" x14ac:dyDescent="0.25">
      <c r="A117" s="11">
        <v>116</v>
      </c>
      <c r="B117">
        <v>11</v>
      </c>
      <c r="C117">
        <v>6</v>
      </c>
      <c r="D117" s="12" t="str">
        <f>VLOOKUP(B117,location!$A$1:$B$90,2,FALSE)</f>
        <v>State</v>
      </c>
      <c r="E117" s="12" t="str">
        <f>VLOOKUP(B117,location!$A$1:$D$52,4,FALSE)</f>
        <v>GA</v>
      </c>
      <c r="F117" s="12" t="str">
        <f>VLOOKUP(C117,subpopulation!$A$1:$B$100,2,FALSE)</f>
        <v>0_19_chronic</v>
      </c>
      <c r="G117">
        <v>4503</v>
      </c>
      <c r="H117" s="30">
        <f t="shared" si="2"/>
        <v>4.2806318756401815E-4</v>
      </c>
      <c r="I117" s="18">
        <f t="shared" si="3"/>
        <v>1.3763594820381786E-5</v>
      </c>
    </row>
    <row r="118" spans="1:9" x14ac:dyDescent="0.25">
      <c r="A118" s="11">
        <v>117</v>
      </c>
      <c r="B118">
        <v>11</v>
      </c>
      <c r="C118">
        <v>7</v>
      </c>
      <c r="D118" s="12" t="str">
        <f>VLOOKUP(B118,location!$A$1:$B$90,2,FALSE)</f>
        <v>State</v>
      </c>
      <c r="E118" s="12" t="str">
        <f>VLOOKUP(B118,location!$A$1:$D$52,4,FALSE)</f>
        <v>GA</v>
      </c>
      <c r="F118" s="12" t="str">
        <f>VLOOKUP(C118,subpopulation!$A$1:$B$100,2,FALSE)</f>
        <v>20_24_chronic</v>
      </c>
      <c r="G118">
        <v>4242</v>
      </c>
      <c r="H118" s="30">
        <f t="shared" si="2"/>
        <v>4.0325206343472464E-4</v>
      </c>
      <c r="I118" s="18">
        <f t="shared" si="3"/>
        <v>1.2965838158574181E-5</v>
      </c>
    </row>
    <row r="119" spans="1:9" x14ac:dyDescent="0.25">
      <c r="A119" s="11">
        <v>118</v>
      </c>
      <c r="B119">
        <v>11</v>
      </c>
      <c r="C119">
        <v>8</v>
      </c>
      <c r="D119" s="12" t="str">
        <f>VLOOKUP(B119,location!$A$1:$B$90,2,FALSE)</f>
        <v>State</v>
      </c>
      <c r="E119" s="12" t="str">
        <f>VLOOKUP(B119,location!$A$1:$D$52,4,FALSE)</f>
        <v>GA</v>
      </c>
      <c r="F119" s="12" t="str">
        <f>VLOOKUP(C119,subpopulation!$A$1:$B$100,2,FALSE)</f>
        <v>25_54_chronic</v>
      </c>
      <c r="G119">
        <v>303269</v>
      </c>
      <c r="H119" s="30">
        <f t="shared" si="2"/>
        <v>2.8829290435121526E-2</v>
      </c>
      <c r="I119" s="18">
        <f t="shared" si="3"/>
        <v>9.2695350601429362E-4</v>
      </c>
    </row>
    <row r="120" spans="1:9" x14ac:dyDescent="0.25">
      <c r="A120" s="11">
        <v>119</v>
      </c>
      <c r="B120">
        <v>11</v>
      </c>
      <c r="C120">
        <v>9</v>
      </c>
      <c r="D120" s="12" t="str">
        <f>VLOOKUP(B120,location!$A$1:$B$90,2,FALSE)</f>
        <v>State</v>
      </c>
      <c r="E120" s="12" t="str">
        <f>VLOOKUP(B120,location!$A$1:$D$52,4,FALSE)</f>
        <v>GA</v>
      </c>
      <c r="F120" s="12" t="str">
        <f>VLOOKUP(C120,subpopulation!$A$1:$B$100,2,FALSE)</f>
        <v>55_64_chronic</v>
      </c>
      <c r="G120">
        <v>352927</v>
      </c>
      <c r="H120" s="30">
        <f t="shared" si="2"/>
        <v>3.3549868220609867E-2</v>
      </c>
      <c r="I120" s="18">
        <f t="shared" si="3"/>
        <v>1.0787351164052593E-3</v>
      </c>
    </row>
    <row r="121" spans="1:9" x14ac:dyDescent="0.25">
      <c r="A121" s="11">
        <v>120</v>
      </c>
      <c r="B121">
        <v>11</v>
      </c>
      <c r="C121">
        <v>10</v>
      </c>
      <c r="D121" s="12" t="str">
        <f>VLOOKUP(B121,location!$A$1:$B$90,2,FALSE)</f>
        <v>State</v>
      </c>
      <c r="E121" s="12" t="str">
        <f>VLOOKUP(B121,location!$A$1:$D$52,4,FALSE)</f>
        <v>GA</v>
      </c>
      <c r="F121" s="12" t="str">
        <f>VLOOKUP(C121,subpopulation!$A$1:$B$100,2,FALSE)</f>
        <v>65up_chronic</v>
      </c>
      <c r="G121">
        <v>808757</v>
      </c>
      <c r="H121" s="30">
        <f t="shared" si="2"/>
        <v>7.6881878610862237E-2</v>
      </c>
      <c r="I121" s="18">
        <f t="shared" si="3"/>
        <v>2.4719972587491702E-3</v>
      </c>
    </row>
    <row r="122" spans="1:9" x14ac:dyDescent="0.25">
      <c r="A122" s="11">
        <v>121</v>
      </c>
      <c r="B122">
        <v>11</v>
      </c>
      <c r="C122">
        <v>11</v>
      </c>
      <c r="D122" s="12" t="str">
        <f>VLOOKUP(B122,location!$A$1:$B$90,2,FALSE)</f>
        <v>State</v>
      </c>
      <c r="E122" s="12" t="str">
        <f>VLOOKUP(B122,location!$A$1:$D$52,4,FALSE)</f>
        <v>GA</v>
      </c>
      <c r="F122" s="12" t="str">
        <f>VLOOKUP(C122,subpopulation!$A$1:$B$100,2,FALSE)</f>
        <v>HCW</v>
      </c>
      <c r="G122" s="14">
        <v>0</v>
      </c>
      <c r="H122" s="30">
        <f t="shared" si="2"/>
        <v>0</v>
      </c>
      <c r="I122" s="18">
        <f t="shared" si="3"/>
        <v>0</v>
      </c>
    </row>
    <row r="123" spans="1:9" x14ac:dyDescent="0.25">
      <c r="A123" s="11">
        <v>122</v>
      </c>
      <c r="B123">
        <v>12</v>
      </c>
      <c r="C123">
        <v>1</v>
      </c>
      <c r="D123" s="12" t="str">
        <f>VLOOKUP(B123,location!$A$1:$B$90,2,FALSE)</f>
        <v>State</v>
      </c>
      <c r="E123" s="12" t="str">
        <f>VLOOKUP(B123,location!$A$1:$D$52,4,FALSE)</f>
        <v>HI</v>
      </c>
      <c r="F123" s="12" t="str">
        <f>VLOOKUP(C123,subpopulation!$A$1:$B$100,2,FALSE)</f>
        <v>0_19_healthy</v>
      </c>
      <c r="G123">
        <v>333201</v>
      </c>
      <c r="H123" s="30">
        <f t="shared" si="2"/>
        <v>0.23456748406008909</v>
      </c>
      <c r="I123" s="18">
        <f t="shared" si="3"/>
        <v>1.0184418293906355E-3</v>
      </c>
    </row>
    <row r="124" spans="1:9" x14ac:dyDescent="0.25">
      <c r="A124" s="11">
        <v>123</v>
      </c>
      <c r="B124">
        <v>12</v>
      </c>
      <c r="C124">
        <v>2</v>
      </c>
      <c r="D124" s="12" t="str">
        <f>VLOOKUP(B124,location!$A$1:$B$90,2,FALSE)</f>
        <v>State</v>
      </c>
      <c r="E124" s="12" t="str">
        <f>VLOOKUP(B124,location!$A$1:$D$52,4,FALSE)</f>
        <v>HI</v>
      </c>
      <c r="F124" s="12" t="str">
        <f>VLOOKUP(C124,subpopulation!$A$1:$B$100,2,FALSE)</f>
        <v>20_24_healthy</v>
      </c>
      <c r="G124">
        <v>90397</v>
      </c>
      <c r="H124" s="30">
        <f t="shared" si="2"/>
        <v>6.3637854798094459E-2</v>
      </c>
      <c r="I124" s="18">
        <f t="shared" si="3"/>
        <v>2.7630195002843711E-4</v>
      </c>
    </row>
    <row r="125" spans="1:9" x14ac:dyDescent="0.25">
      <c r="A125" s="11">
        <v>124</v>
      </c>
      <c r="B125">
        <v>12</v>
      </c>
      <c r="C125">
        <v>3</v>
      </c>
      <c r="D125" s="12" t="str">
        <f>VLOOKUP(B125,location!$A$1:$B$90,2,FALSE)</f>
        <v>State</v>
      </c>
      <c r="E125" s="12" t="str">
        <f>VLOOKUP(B125,location!$A$1:$D$52,4,FALSE)</f>
        <v>HI</v>
      </c>
      <c r="F125" s="12" t="str">
        <f>VLOOKUP(C125,subpopulation!$A$1:$B$100,2,FALSE)</f>
        <v>25_54_healthy</v>
      </c>
      <c r="G125">
        <v>516199</v>
      </c>
      <c r="H125" s="30">
        <f t="shared" si="2"/>
        <v>0.36339476983662689</v>
      </c>
      <c r="I125" s="18">
        <f t="shared" si="3"/>
        <v>1.5777823412583296E-3</v>
      </c>
    </row>
    <row r="126" spans="1:9" x14ac:dyDescent="0.25">
      <c r="A126" s="11">
        <v>125</v>
      </c>
      <c r="B126">
        <v>12</v>
      </c>
      <c r="C126">
        <v>4</v>
      </c>
      <c r="D126" s="12" t="str">
        <f>VLOOKUP(B126,location!$A$1:$B$90,2,FALSE)</f>
        <v>State</v>
      </c>
      <c r="E126" s="12" t="str">
        <f>VLOOKUP(B126,location!$A$1:$D$52,4,FALSE)</f>
        <v>HI</v>
      </c>
      <c r="F126" s="12" t="str">
        <f>VLOOKUP(C126,subpopulation!$A$1:$B$100,2,FALSE)</f>
        <v>55_64_healthy</v>
      </c>
      <c r="G126">
        <v>130721</v>
      </c>
      <c r="H126" s="30">
        <f t="shared" si="2"/>
        <v>9.2025222264695797E-2</v>
      </c>
      <c r="I126" s="18">
        <f t="shared" si="3"/>
        <v>3.9955382600824507E-4</v>
      </c>
    </row>
    <row r="127" spans="1:9" x14ac:dyDescent="0.25">
      <c r="A127" s="11">
        <v>126</v>
      </c>
      <c r="B127">
        <v>12</v>
      </c>
      <c r="C127">
        <v>5</v>
      </c>
      <c r="D127" s="12" t="str">
        <f>VLOOKUP(B127,location!$A$1:$B$90,2,FALSE)</f>
        <v>State</v>
      </c>
      <c r="E127" s="12" t="str">
        <f>VLOOKUP(B127,location!$A$1:$D$52,4,FALSE)</f>
        <v>HI</v>
      </c>
      <c r="F127" s="12" t="str">
        <f>VLOOKUP(C127,subpopulation!$A$1:$B$100,2,FALSE)</f>
        <v>65up_healthy</v>
      </c>
      <c r="G127">
        <v>111205</v>
      </c>
      <c r="H127" s="30">
        <f t="shared" si="2"/>
        <v>7.8286310860118086E-2</v>
      </c>
      <c r="I127" s="18">
        <f t="shared" si="3"/>
        <v>3.3990241216978826E-4</v>
      </c>
    </row>
    <row r="128" spans="1:9" x14ac:dyDescent="0.25">
      <c r="A128" s="11">
        <v>127</v>
      </c>
      <c r="B128">
        <v>12</v>
      </c>
      <c r="C128">
        <v>6</v>
      </c>
      <c r="D128" s="12" t="str">
        <f>VLOOKUP(B128,location!$A$1:$B$90,2,FALSE)</f>
        <v>State</v>
      </c>
      <c r="E128" s="12" t="str">
        <f>VLOOKUP(B128,location!$A$1:$D$52,4,FALSE)</f>
        <v>HI</v>
      </c>
      <c r="F128" s="12" t="str">
        <f>VLOOKUP(C128,subpopulation!$A$1:$B$100,2,FALSE)</f>
        <v>0_19_chronic</v>
      </c>
      <c r="G128">
        <v>505</v>
      </c>
      <c r="H128" s="30">
        <f t="shared" si="2"/>
        <v>3.5551087616887402E-4</v>
      </c>
      <c r="I128" s="18">
        <f t="shared" si="3"/>
        <v>1.5435521617350217E-6</v>
      </c>
    </row>
    <row r="129" spans="1:9" x14ac:dyDescent="0.25">
      <c r="A129" s="11">
        <v>128</v>
      </c>
      <c r="B129">
        <v>12</v>
      </c>
      <c r="C129">
        <v>7</v>
      </c>
      <c r="D129" s="12" t="str">
        <f>VLOOKUP(B129,location!$A$1:$B$90,2,FALSE)</f>
        <v>State</v>
      </c>
      <c r="E129" s="12" t="str">
        <f>VLOOKUP(B129,location!$A$1:$D$52,4,FALSE)</f>
        <v>HI</v>
      </c>
      <c r="F129" s="12" t="str">
        <f>VLOOKUP(C129,subpopulation!$A$1:$B$100,2,FALSE)</f>
        <v>20_24_chronic</v>
      </c>
      <c r="G129">
        <v>554</v>
      </c>
      <c r="H129" s="30">
        <f t="shared" si="2"/>
        <v>3.9000599088624991E-4</v>
      </c>
      <c r="I129" s="18">
        <f t="shared" si="3"/>
        <v>1.6933225695073306E-6</v>
      </c>
    </row>
    <row r="130" spans="1:9" x14ac:dyDescent="0.25">
      <c r="A130" s="11">
        <v>129</v>
      </c>
      <c r="B130">
        <v>12</v>
      </c>
      <c r="C130">
        <v>8</v>
      </c>
      <c r="D130" s="12" t="str">
        <f>VLOOKUP(B130,location!$A$1:$B$90,2,FALSE)</f>
        <v>State</v>
      </c>
      <c r="E130" s="12" t="str">
        <f>VLOOKUP(B130,location!$A$1:$D$52,4,FALSE)</f>
        <v>HI</v>
      </c>
      <c r="F130" s="12" t="str">
        <f>VLOOKUP(C130,subpopulation!$A$1:$B$100,2,FALSE)</f>
        <v>25_54_chronic</v>
      </c>
      <c r="G130">
        <v>37941</v>
      </c>
      <c r="H130" s="30">
        <f t="shared" si="2"/>
        <v>2.6709778520244056E-2</v>
      </c>
      <c r="I130" s="18">
        <f t="shared" si="3"/>
        <v>1.1596814369977911E-4</v>
      </c>
    </row>
    <row r="131" spans="1:9" x14ac:dyDescent="0.25">
      <c r="A131" s="11">
        <v>130</v>
      </c>
      <c r="B131">
        <v>12</v>
      </c>
      <c r="C131">
        <v>9</v>
      </c>
      <c r="D131" s="12" t="str">
        <f>VLOOKUP(B131,location!$A$1:$B$90,2,FALSE)</f>
        <v>State</v>
      </c>
      <c r="E131" s="12" t="str">
        <f>VLOOKUP(B131,location!$A$1:$D$52,4,FALSE)</f>
        <v>HI</v>
      </c>
      <c r="F131" s="12" t="str">
        <f>VLOOKUP(C131,subpopulation!$A$1:$B$100,2,FALSE)</f>
        <v>55_64_chronic</v>
      </c>
      <c r="G131">
        <v>50006</v>
      </c>
      <c r="H131" s="30">
        <f t="shared" ref="H131:H194" si="4">G131/SUMIF($B$2:$B$1000,B131,$G$2:$G$1000)</f>
        <v>3.5203320541981609E-2</v>
      </c>
      <c r="I131" s="18">
        <f t="shared" ref="I131:I194" si="5">G131/SUMIF($D$2:$D$1000,D131,$G$2:$G$1000)</f>
        <v>1.5284528594004256E-4</v>
      </c>
    </row>
    <row r="132" spans="1:9" x14ac:dyDescent="0.25">
      <c r="A132" s="11">
        <v>131</v>
      </c>
      <c r="B132">
        <v>12</v>
      </c>
      <c r="C132">
        <v>10</v>
      </c>
      <c r="D132" s="12" t="str">
        <f>VLOOKUP(B132,location!$A$1:$B$90,2,FALSE)</f>
        <v>State</v>
      </c>
      <c r="E132" s="12" t="str">
        <f>VLOOKUP(B132,location!$A$1:$D$52,4,FALSE)</f>
        <v>HI</v>
      </c>
      <c r="F132" s="12" t="str">
        <f>VLOOKUP(C132,subpopulation!$A$1:$B$100,2,FALSE)</f>
        <v>65up_chronic</v>
      </c>
      <c r="G132">
        <v>149762</v>
      </c>
      <c r="H132" s="30">
        <f t="shared" si="4"/>
        <v>0.10542974225109487</v>
      </c>
      <c r="I132" s="18">
        <f t="shared" si="5"/>
        <v>4.5775338385299071E-4</v>
      </c>
    </row>
    <row r="133" spans="1:9" x14ac:dyDescent="0.25">
      <c r="A133" s="11">
        <v>132</v>
      </c>
      <c r="B133">
        <v>12</v>
      </c>
      <c r="C133">
        <v>11</v>
      </c>
      <c r="D133" s="12" t="str">
        <f>VLOOKUP(B133,location!$A$1:$B$90,2,FALSE)</f>
        <v>State</v>
      </c>
      <c r="E133" s="12" t="str">
        <f>VLOOKUP(B133,location!$A$1:$D$52,4,FALSE)</f>
        <v>HI</v>
      </c>
      <c r="F133" s="12" t="str">
        <f>VLOOKUP(C133,subpopulation!$A$1:$B$100,2,FALSE)</f>
        <v>HCW</v>
      </c>
      <c r="G133" s="14">
        <v>0</v>
      </c>
      <c r="H133" s="30">
        <f t="shared" si="4"/>
        <v>0</v>
      </c>
      <c r="I133" s="18">
        <f t="shared" si="5"/>
        <v>0</v>
      </c>
    </row>
    <row r="134" spans="1:9" x14ac:dyDescent="0.25">
      <c r="A134" s="11">
        <v>133</v>
      </c>
      <c r="B134">
        <v>13</v>
      </c>
      <c r="C134">
        <v>1</v>
      </c>
      <c r="D134" s="12" t="str">
        <f>VLOOKUP(B134,location!$A$1:$B$90,2,FALSE)</f>
        <v>State</v>
      </c>
      <c r="E134" s="12" t="str">
        <f>VLOOKUP(B134,location!$A$1:$D$52,4,FALSE)</f>
        <v>IA</v>
      </c>
      <c r="F134" s="12" t="str">
        <f>VLOOKUP(C134,subpopulation!$A$1:$B$100,2,FALSE)</f>
        <v>0_19_healthy</v>
      </c>
      <c r="G134">
        <v>820705</v>
      </c>
      <c r="H134" s="30">
        <f t="shared" si="4"/>
        <v>0.26003399717059894</v>
      </c>
      <c r="I134" s="18">
        <f t="shared" si="5"/>
        <v>2.5085167859341404E-3</v>
      </c>
    </row>
    <row r="135" spans="1:9" x14ac:dyDescent="0.25">
      <c r="A135" s="11">
        <v>134</v>
      </c>
      <c r="B135">
        <v>13</v>
      </c>
      <c r="C135">
        <v>2</v>
      </c>
      <c r="D135" s="12" t="str">
        <f>VLOOKUP(B135,location!$A$1:$B$90,2,FALSE)</f>
        <v>State</v>
      </c>
      <c r="E135" s="12" t="str">
        <f>VLOOKUP(B135,location!$A$1:$D$52,4,FALSE)</f>
        <v>IA</v>
      </c>
      <c r="F135" s="12" t="str">
        <f>VLOOKUP(C135,subpopulation!$A$1:$B$100,2,FALSE)</f>
        <v>20_24_healthy</v>
      </c>
      <c r="G135">
        <v>226422</v>
      </c>
      <c r="H135" s="30">
        <f t="shared" si="4"/>
        <v>7.1740049966018668E-2</v>
      </c>
      <c r="I135" s="18">
        <f t="shared" si="5"/>
        <v>6.9206765854330115E-4</v>
      </c>
    </row>
    <row r="136" spans="1:9" x14ac:dyDescent="0.25">
      <c r="A136" s="11">
        <v>135</v>
      </c>
      <c r="B136">
        <v>13</v>
      </c>
      <c r="C136">
        <v>3</v>
      </c>
      <c r="D136" s="12" t="str">
        <f>VLOOKUP(B136,location!$A$1:$B$90,2,FALSE)</f>
        <v>State</v>
      </c>
      <c r="E136" s="12" t="str">
        <f>VLOOKUP(B136,location!$A$1:$D$52,4,FALSE)</f>
        <v>IA</v>
      </c>
      <c r="F136" s="12" t="str">
        <f>VLOOKUP(C136,subpopulation!$A$1:$B$100,2,FALSE)</f>
        <v>25_54_healthy</v>
      </c>
      <c r="G136">
        <v>1067753</v>
      </c>
      <c r="H136" s="30">
        <f t="shared" si="4"/>
        <v>0.33830923484187198</v>
      </c>
      <c r="I136" s="18">
        <f t="shared" si="5"/>
        <v>3.2636286165327812E-3</v>
      </c>
    </row>
    <row r="137" spans="1:9" x14ac:dyDescent="0.25">
      <c r="A137" s="11">
        <v>136</v>
      </c>
      <c r="B137">
        <v>13</v>
      </c>
      <c r="C137">
        <v>4</v>
      </c>
      <c r="D137" s="12" t="str">
        <f>VLOOKUP(B137,location!$A$1:$B$90,2,FALSE)</f>
        <v>State</v>
      </c>
      <c r="E137" s="12" t="str">
        <f>VLOOKUP(B137,location!$A$1:$D$52,4,FALSE)</f>
        <v>IA</v>
      </c>
      <c r="F137" s="12" t="str">
        <f>VLOOKUP(C137,subpopulation!$A$1:$B$100,2,FALSE)</f>
        <v>55_64_healthy</v>
      </c>
      <c r="G137">
        <v>302346</v>
      </c>
      <c r="H137" s="30">
        <f t="shared" si="4"/>
        <v>9.5795978955339506E-2</v>
      </c>
      <c r="I137" s="18">
        <f t="shared" si="5"/>
        <v>9.2413232057809275E-4</v>
      </c>
    </row>
    <row r="138" spans="1:9" x14ac:dyDescent="0.25">
      <c r="A138" s="11">
        <v>137</v>
      </c>
      <c r="B138">
        <v>13</v>
      </c>
      <c r="C138">
        <v>5</v>
      </c>
      <c r="D138" s="12" t="str">
        <f>VLOOKUP(B138,location!$A$1:$B$90,2,FALSE)</f>
        <v>State</v>
      </c>
      <c r="E138" s="12" t="str">
        <f>VLOOKUP(B138,location!$A$1:$D$52,4,FALSE)</f>
        <v>IA</v>
      </c>
      <c r="F138" s="12" t="str">
        <f>VLOOKUP(C138,subpopulation!$A$1:$B$100,2,FALSE)</f>
        <v>65up_healthy</v>
      </c>
      <c r="G138">
        <v>230145</v>
      </c>
      <c r="H138" s="30">
        <f t="shared" si="4"/>
        <v>7.2919653564712653E-2</v>
      </c>
      <c r="I138" s="18">
        <f t="shared" si="5"/>
        <v>7.0344715299506242E-4</v>
      </c>
    </row>
    <row r="139" spans="1:9" x14ac:dyDescent="0.25">
      <c r="A139" s="11">
        <v>138</v>
      </c>
      <c r="B139">
        <v>13</v>
      </c>
      <c r="C139">
        <v>6</v>
      </c>
      <c r="D139" s="12" t="str">
        <f>VLOOKUP(B139,location!$A$1:$B$90,2,FALSE)</f>
        <v>State</v>
      </c>
      <c r="E139" s="12" t="str">
        <f>VLOOKUP(B139,location!$A$1:$D$52,4,FALSE)</f>
        <v>IA</v>
      </c>
      <c r="F139" s="12" t="str">
        <f>VLOOKUP(C139,subpopulation!$A$1:$B$100,2,FALSE)</f>
        <v>0_19_chronic</v>
      </c>
      <c r="G139">
        <v>1314</v>
      </c>
      <c r="H139" s="30">
        <f t="shared" si="4"/>
        <v>4.1633068189199168E-4</v>
      </c>
      <c r="I139" s="18">
        <f t="shared" si="5"/>
        <v>4.0162921594451853E-6</v>
      </c>
    </row>
    <row r="140" spans="1:9" x14ac:dyDescent="0.25">
      <c r="A140" s="11">
        <v>139</v>
      </c>
      <c r="B140">
        <v>13</v>
      </c>
      <c r="C140">
        <v>7</v>
      </c>
      <c r="D140" s="12" t="str">
        <f>VLOOKUP(B140,location!$A$1:$B$90,2,FALSE)</f>
        <v>State</v>
      </c>
      <c r="E140" s="12" t="str">
        <f>VLOOKUP(B140,location!$A$1:$D$52,4,FALSE)</f>
        <v>IA</v>
      </c>
      <c r="F140" s="12" t="str">
        <f>VLOOKUP(C140,subpopulation!$A$1:$B$100,2,FALSE)</f>
        <v>20_24_chronic</v>
      </c>
      <c r="G140">
        <v>1356</v>
      </c>
      <c r="H140" s="30">
        <f t="shared" si="4"/>
        <v>4.2963805528579963E-4</v>
      </c>
      <c r="I140" s="18">
        <f t="shared" si="5"/>
        <v>4.1446667946785927E-6</v>
      </c>
    </row>
    <row r="141" spans="1:9" x14ac:dyDescent="0.25">
      <c r="A141" s="11">
        <v>140</v>
      </c>
      <c r="B141">
        <v>13</v>
      </c>
      <c r="C141">
        <v>8</v>
      </c>
      <c r="D141" s="12" t="str">
        <f>VLOOKUP(B141,location!$A$1:$B$90,2,FALSE)</f>
        <v>State</v>
      </c>
      <c r="E141" s="12" t="str">
        <f>VLOOKUP(B141,location!$A$1:$D$52,4,FALSE)</f>
        <v>IA</v>
      </c>
      <c r="F141" s="12" t="str">
        <f>VLOOKUP(C141,subpopulation!$A$1:$B$100,2,FALSE)</f>
        <v>25_54_chronic</v>
      </c>
      <c r="G141">
        <v>81228</v>
      </c>
      <c r="H141" s="30">
        <f t="shared" si="4"/>
        <v>2.573646014362458E-2</v>
      </c>
      <c r="I141" s="18">
        <f t="shared" si="5"/>
        <v>2.4827654454141057E-4</v>
      </c>
    </row>
    <row r="142" spans="1:9" x14ac:dyDescent="0.25">
      <c r="A142" s="11">
        <v>141</v>
      </c>
      <c r="B142">
        <v>13</v>
      </c>
      <c r="C142">
        <v>9</v>
      </c>
      <c r="D142" s="12" t="str">
        <f>VLOOKUP(B142,location!$A$1:$B$90,2,FALSE)</f>
        <v>State</v>
      </c>
      <c r="E142" s="12" t="str">
        <f>VLOOKUP(B142,location!$A$1:$D$52,4,FALSE)</f>
        <v>IA</v>
      </c>
      <c r="F142" s="12" t="str">
        <f>VLOOKUP(C142,subpopulation!$A$1:$B$100,2,FALSE)</f>
        <v>55_64_chronic</v>
      </c>
      <c r="G142">
        <v>115191</v>
      </c>
      <c r="H142" s="30">
        <f t="shared" si="4"/>
        <v>3.6497372585860284E-2</v>
      </c>
      <c r="I142" s="18">
        <f t="shared" si="5"/>
        <v>3.520857763612255E-4</v>
      </c>
    </row>
    <row r="143" spans="1:9" x14ac:dyDescent="0.25">
      <c r="A143" s="11">
        <v>142</v>
      </c>
      <c r="B143">
        <v>13</v>
      </c>
      <c r="C143">
        <v>10</v>
      </c>
      <c r="D143" s="12" t="str">
        <f>VLOOKUP(B143,location!$A$1:$B$90,2,FALSE)</f>
        <v>State</v>
      </c>
      <c r="E143" s="12" t="str">
        <f>VLOOKUP(B143,location!$A$1:$D$52,4,FALSE)</f>
        <v>IA</v>
      </c>
      <c r="F143" s="12" t="str">
        <f>VLOOKUP(C143,subpopulation!$A$1:$B$100,2,FALSE)</f>
        <v>65up_chronic</v>
      </c>
      <c r="G143">
        <v>309685</v>
      </c>
      <c r="H143" s="30">
        <f t="shared" si="4"/>
        <v>9.8121284034795614E-2</v>
      </c>
      <c r="I143" s="18">
        <f t="shared" si="5"/>
        <v>9.4656425981566367E-4</v>
      </c>
    </row>
    <row r="144" spans="1:9" x14ac:dyDescent="0.25">
      <c r="A144" s="11">
        <v>143</v>
      </c>
      <c r="B144">
        <v>13</v>
      </c>
      <c r="C144">
        <v>11</v>
      </c>
      <c r="D144" s="12" t="str">
        <f>VLOOKUP(B144,location!$A$1:$B$90,2,FALSE)</f>
        <v>State</v>
      </c>
      <c r="E144" s="12" t="str">
        <f>VLOOKUP(B144,location!$A$1:$D$52,4,FALSE)</f>
        <v>IA</v>
      </c>
      <c r="F144" s="12" t="str">
        <f>VLOOKUP(C144,subpopulation!$A$1:$B$100,2,FALSE)</f>
        <v>HCW</v>
      </c>
      <c r="G144" s="14">
        <v>0</v>
      </c>
      <c r="H144" s="30">
        <f t="shared" si="4"/>
        <v>0</v>
      </c>
      <c r="I144" s="18">
        <f t="shared" si="5"/>
        <v>0</v>
      </c>
    </row>
    <row r="145" spans="1:9" x14ac:dyDescent="0.25">
      <c r="A145" s="11">
        <v>144</v>
      </c>
      <c r="B145">
        <v>14</v>
      </c>
      <c r="C145">
        <v>1</v>
      </c>
      <c r="D145" s="12" t="str">
        <f>VLOOKUP(B145,location!$A$1:$B$90,2,FALSE)</f>
        <v>State</v>
      </c>
      <c r="E145" s="12" t="str">
        <f>VLOOKUP(B145,location!$A$1:$D$52,4,FALSE)</f>
        <v>ID</v>
      </c>
      <c r="F145" s="12" t="str">
        <f>VLOOKUP(C145,subpopulation!$A$1:$B$100,2,FALSE)</f>
        <v>0_19_healthy</v>
      </c>
      <c r="G145">
        <v>494058</v>
      </c>
      <c r="H145" s="30">
        <f t="shared" si="4"/>
        <v>0.28164162972691947</v>
      </c>
      <c r="I145" s="18">
        <f t="shared" si="5"/>
        <v>1.5101075127177848E-3</v>
      </c>
    </row>
    <row r="146" spans="1:9" x14ac:dyDescent="0.25">
      <c r="A146" s="11">
        <v>145</v>
      </c>
      <c r="B146">
        <v>14</v>
      </c>
      <c r="C146">
        <v>2</v>
      </c>
      <c r="D146" s="12" t="str">
        <f>VLOOKUP(B146,location!$A$1:$B$90,2,FALSE)</f>
        <v>State</v>
      </c>
      <c r="E146" s="12" t="str">
        <f>VLOOKUP(B146,location!$A$1:$D$52,4,FALSE)</f>
        <v>ID</v>
      </c>
      <c r="F146" s="12" t="str">
        <f>VLOOKUP(C146,subpopulation!$A$1:$B$100,2,FALSE)</f>
        <v>20_24_healthy</v>
      </c>
      <c r="G146">
        <v>114207</v>
      </c>
      <c r="H146" s="30">
        <f t="shared" si="4"/>
        <v>6.510459421003667E-2</v>
      </c>
      <c r="I146" s="18">
        <f t="shared" si="5"/>
        <v>3.490781420500428E-4</v>
      </c>
    </row>
    <row r="147" spans="1:9" x14ac:dyDescent="0.25">
      <c r="A147" s="11">
        <v>146</v>
      </c>
      <c r="B147">
        <v>14</v>
      </c>
      <c r="C147">
        <v>3</v>
      </c>
      <c r="D147" s="12" t="str">
        <f>VLOOKUP(B147,location!$A$1:$B$90,2,FALSE)</f>
        <v>State</v>
      </c>
      <c r="E147" s="12" t="str">
        <f>VLOOKUP(B147,location!$A$1:$D$52,4,FALSE)</f>
        <v>ID</v>
      </c>
      <c r="F147" s="12" t="str">
        <f>VLOOKUP(C147,subpopulation!$A$1:$B$100,2,FALSE)</f>
        <v>25_54_healthy</v>
      </c>
      <c r="G147">
        <v>606544</v>
      </c>
      <c r="H147" s="30">
        <f t="shared" si="4"/>
        <v>0.34576515441726408</v>
      </c>
      <c r="I147" s="18">
        <f t="shared" si="5"/>
        <v>1.8539253512621921E-3</v>
      </c>
    </row>
    <row r="148" spans="1:9" x14ac:dyDescent="0.25">
      <c r="A148" s="11">
        <v>147</v>
      </c>
      <c r="B148">
        <v>14</v>
      </c>
      <c r="C148">
        <v>4</v>
      </c>
      <c r="D148" s="12" t="str">
        <f>VLOOKUP(B148,location!$A$1:$B$90,2,FALSE)</f>
        <v>State</v>
      </c>
      <c r="E148" s="12" t="str">
        <f>VLOOKUP(B148,location!$A$1:$D$52,4,FALSE)</f>
        <v>ID</v>
      </c>
      <c r="F148" s="12" t="str">
        <f>VLOOKUP(C148,subpopulation!$A$1:$B$100,2,FALSE)</f>
        <v>55_64_healthy</v>
      </c>
      <c r="G148">
        <v>155448</v>
      </c>
      <c r="H148" s="30">
        <f t="shared" si="4"/>
        <v>8.8614349039566567E-2</v>
      </c>
      <c r="I148" s="18">
        <f t="shared" si="5"/>
        <v>4.751328642324468E-4</v>
      </c>
    </row>
    <row r="149" spans="1:9" x14ac:dyDescent="0.25">
      <c r="A149" s="11">
        <v>148</v>
      </c>
      <c r="B149">
        <v>14</v>
      </c>
      <c r="C149">
        <v>5</v>
      </c>
      <c r="D149" s="12" t="str">
        <f>VLOOKUP(B149,location!$A$1:$B$90,2,FALSE)</f>
        <v>State</v>
      </c>
      <c r="E149" s="12" t="str">
        <f>VLOOKUP(B149,location!$A$1:$D$52,4,FALSE)</f>
        <v>ID</v>
      </c>
      <c r="F149" s="12" t="str">
        <f>VLOOKUP(C149,subpopulation!$A$1:$B$100,2,FALSE)</f>
        <v>65up_healthy</v>
      </c>
      <c r="G149">
        <v>123170</v>
      </c>
      <c r="H149" s="30">
        <f t="shared" si="4"/>
        <v>7.0214022510443466E-2</v>
      </c>
      <c r="I149" s="18">
        <f t="shared" si="5"/>
        <v>3.7647390051663885E-4</v>
      </c>
    </row>
    <row r="150" spans="1:9" x14ac:dyDescent="0.25">
      <c r="A150" s="11">
        <v>149</v>
      </c>
      <c r="B150">
        <v>14</v>
      </c>
      <c r="C150">
        <v>6</v>
      </c>
      <c r="D150" s="12" t="str">
        <f>VLOOKUP(B150,location!$A$1:$B$90,2,FALSE)</f>
        <v>State</v>
      </c>
      <c r="E150" s="12" t="str">
        <f>VLOOKUP(B150,location!$A$1:$D$52,4,FALSE)</f>
        <v>ID</v>
      </c>
      <c r="F150" s="12" t="str">
        <f>VLOOKUP(C150,subpopulation!$A$1:$B$100,2,FALSE)</f>
        <v>0_19_chronic</v>
      </c>
      <c r="G150">
        <v>788</v>
      </c>
      <c r="H150" s="30">
        <f t="shared" si="4"/>
        <v>4.4920556741275837E-4</v>
      </c>
      <c r="I150" s="18">
        <f t="shared" si="5"/>
        <v>2.4085526800934595E-6</v>
      </c>
    </row>
    <row r="151" spans="1:9" x14ac:dyDescent="0.25">
      <c r="A151" s="11">
        <v>150</v>
      </c>
      <c r="B151">
        <v>14</v>
      </c>
      <c r="C151">
        <v>7</v>
      </c>
      <c r="D151" s="12" t="str">
        <f>VLOOKUP(B151,location!$A$1:$B$90,2,FALSE)</f>
        <v>State</v>
      </c>
      <c r="E151" s="12" t="str">
        <f>VLOOKUP(B151,location!$A$1:$D$52,4,FALSE)</f>
        <v>ID</v>
      </c>
      <c r="F151" s="12" t="str">
        <f>VLOOKUP(C151,subpopulation!$A$1:$B$100,2,FALSE)</f>
        <v>20_24_chronic</v>
      </c>
      <c r="G151">
        <v>687</v>
      </c>
      <c r="H151" s="30">
        <f t="shared" si="4"/>
        <v>3.9162972691949872E-4</v>
      </c>
      <c r="I151" s="18">
        <f t="shared" si="5"/>
        <v>2.0998422477464552E-6</v>
      </c>
    </row>
    <row r="152" spans="1:9" x14ac:dyDescent="0.25">
      <c r="A152" s="11">
        <v>151</v>
      </c>
      <c r="B152">
        <v>14</v>
      </c>
      <c r="C152">
        <v>8</v>
      </c>
      <c r="D152" s="12" t="str">
        <f>VLOOKUP(B152,location!$A$1:$B$90,2,FALSE)</f>
        <v>State</v>
      </c>
      <c r="E152" s="12" t="str">
        <f>VLOOKUP(B152,location!$A$1:$D$52,4,FALSE)</f>
        <v>ID</v>
      </c>
      <c r="F152" s="12" t="str">
        <f>VLOOKUP(C152,subpopulation!$A$1:$B$100,2,FALSE)</f>
        <v>25_54_chronic</v>
      </c>
      <c r="G152">
        <v>44792</v>
      </c>
      <c r="H152" s="30">
        <f t="shared" si="4"/>
        <v>2.553403017202065E-2</v>
      </c>
      <c r="I152" s="18">
        <f t="shared" si="5"/>
        <v>1.3690849193749523E-4</v>
      </c>
    </row>
    <row r="153" spans="1:9" x14ac:dyDescent="0.25">
      <c r="A153" s="11">
        <v>152</v>
      </c>
      <c r="B153">
        <v>14</v>
      </c>
      <c r="C153">
        <v>9</v>
      </c>
      <c r="D153" s="12" t="str">
        <f>VLOOKUP(B153,location!$A$1:$B$90,2,FALSE)</f>
        <v>State</v>
      </c>
      <c r="E153" s="12" t="str">
        <f>VLOOKUP(B153,location!$A$1:$D$52,4,FALSE)</f>
        <v>ID</v>
      </c>
      <c r="F153" s="12" t="str">
        <f>VLOOKUP(C153,subpopulation!$A$1:$B$100,2,FALSE)</f>
        <v>55_64_chronic</v>
      </c>
      <c r="G153">
        <v>59402</v>
      </c>
      <c r="H153" s="30">
        <f t="shared" si="4"/>
        <v>3.3862575019609986E-2</v>
      </c>
      <c r="I153" s="18">
        <f t="shared" si="5"/>
        <v>1.8156452576511634E-4</v>
      </c>
    </row>
    <row r="154" spans="1:9" x14ac:dyDescent="0.25">
      <c r="A154" s="11">
        <v>153</v>
      </c>
      <c r="B154">
        <v>14</v>
      </c>
      <c r="C154">
        <v>10</v>
      </c>
      <c r="D154" s="12" t="str">
        <f>VLOOKUP(B154,location!$A$1:$B$90,2,FALSE)</f>
        <v>State</v>
      </c>
      <c r="E154" s="12" t="str">
        <f>VLOOKUP(B154,location!$A$1:$D$52,4,FALSE)</f>
        <v>ID</v>
      </c>
      <c r="F154" s="12" t="str">
        <f>VLOOKUP(C154,subpopulation!$A$1:$B$100,2,FALSE)</f>
        <v>65up_chronic</v>
      </c>
      <c r="G154">
        <v>155112</v>
      </c>
      <c r="H154" s="30">
        <f t="shared" si="4"/>
        <v>8.8422809609806821E-2</v>
      </c>
      <c r="I154" s="18">
        <f t="shared" si="5"/>
        <v>4.7410586715057953E-4</v>
      </c>
    </row>
    <row r="155" spans="1:9" x14ac:dyDescent="0.25">
      <c r="A155" s="11">
        <v>154</v>
      </c>
      <c r="B155">
        <v>14</v>
      </c>
      <c r="C155">
        <v>11</v>
      </c>
      <c r="D155" s="12" t="str">
        <f>VLOOKUP(B155,location!$A$1:$B$90,2,FALSE)</f>
        <v>State</v>
      </c>
      <c r="E155" s="12" t="str">
        <f>VLOOKUP(B155,location!$A$1:$D$52,4,FALSE)</f>
        <v>ID</v>
      </c>
      <c r="F155" s="12" t="str">
        <f>VLOOKUP(C155,subpopulation!$A$1:$B$100,2,FALSE)</f>
        <v>HCW</v>
      </c>
      <c r="G155" s="14">
        <v>0</v>
      </c>
      <c r="H155" s="30">
        <f t="shared" si="4"/>
        <v>0</v>
      </c>
      <c r="I155" s="18">
        <f t="shared" si="5"/>
        <v>0</v>
      </c>
    </row>
    <row r="156" spans="1:9" x14ac:dyDescent="0.25">
      <c r="A156" s="11">
        <v>155</v>
      </c>
      <c r="B156">
        <v>15</v>
      </c>
      <c r="C156">
        <v>1</v>
      </c>
      <c r="D156" s="12" t="str">
        <f>VLOOKUP(B156,location!$A$1:$B$90,2,FALSE)</f>
        <v>State</v>
      </c>
      <c r="E156" s="12" t="str">
        <f>VLOOKUP(B156,location!$A$1:$D$52,4,FALSE)</f>
        <v>IL</v>
      </c>
      <c r="F156" s="12" t="str">
        <f>VLOOKUP(C156,subpopulation!$A$1:$B$100,2,FALSE)</f>
        <v>0_19_healthy</v>
      </c>
      <c r="G156">
        <v>3180965</v>
      </c>
      <c r="H156" s="30">
        <f t="shared" si="4"/>
        <v>0.24966211655526846</v>
      </c>
      <c r="I156" s="18">
        <f t="shared" si="5"/>
        <v>9.7227433706008771E-3</v>
      </c>
    </row>
    <row r="157" spans="1:9" x14ac:dyDescent="0.25">
      <c r="A157" s="11">
        <v>156</v>
      </c>
      <c r="B157">
        <v>15</v>
      </c>
      <c r="C157">
        <v>2</v>
      </c>
      <c r="D157" s="12" t="str">
        <f>VLOOKUP(B157,location!$A$1:$B$90,2,FALSE)</f>
        <v>State</v>
      </c>
      <c r="E157" s="12" t="str">
        <f>VLOOKUP(B157,location!$A$1:$D$52,4,FALSE)</f>
        <v>IL</v>
      </c>
      <c r="F157" s="12" t="str">
        <f>VLOOKUP(C157,subpopulation!$A$1:$B$100,2,FALSE)</f>
        <v>20_24_healthy</v>
      </c>
      <c r="G157">
        <v>842486</v>
      </c>
      <c r="H157" s="30">
        <f t="shared" si="4"/>
        <v>6.6123593918254966E-2</v>
      </c>
      <c r="I157" s="18">
        <f t="shared" si="5"/>
        <v>2.5750912604583986E-3</v>
      </c>
    </row>
    <row r="158" spans="1:9" x14ac:dyDescent="0.25">
      <c r="A158" s="11">
        <v>157</v>
      </c>
      <c r="B158">
        <v>15</v>
      </c>
      <c r="C158">
        <v>3</v>
      </c>
      <c r="D158" s="12" t="str">
        <f>VLOOKUP(B158,location!$A$1:$B$90,2,FALSE)</f>
        <v>State</v>
      </c>
      <c r="E158" s="12" t="str">
        <f>VLOOKUP(B158,location!$A$1:$D$52,4,FALSE)</f>
        <v>IL</v>
      </c>
      <c r="F158" s="12" t="str">
        <f>VLOOKUP(C158,subpopulation!$A$1:$B$100,2,FALSE)</f>
        <v>25_54_healthy</v>
      </c>
      <c r="G158">
        <v>4692612</v>
      </c>
      <c r="H158" s="30">
        <f t="shared" si="4"/>
        <v>0.36830566953507865</v>
      </c>
      <c r="I158" s="18">
        <f t="shared" si="5"/>
        <v>1.4343151280759808E-2</v>
      </c>
    </row>
    <row r="159" spans="1:9" x14ac:dyDescent="0.25">
      <c r="A159" s="11">
        <v>158</v>
      </c>
      <c r="B159">
        <v>15</v>
      </c>
      <c r="C159">
        <v>4</v>
      </c>
      <c r="D159" s="12" t="str">
        <f>VLOOKUP(B159,location!$A$1:$B$90,2,FALSE)</f>
        <v>State</v>
      </c>
      <c r="E159" s="12" t="str">
        <f>VLOOKUP(B159,location!$A$1:$D$52,4,FALSE)</f>
        <v>IL</v>
      </c>
      <c r="F159" s="12" t="str">
        <f>VLOOKUP(C159,subpopulation!$A$1:$B$100,2,FALSE)</f>
        <v>55_64_healthy</v>
      </c>
      <c r="G159">
        <v>1206881</v>
      </c>
      <c r="H159" s="30">
        <f t="shared" si="4"/>
        <v>9.4723602708718574E-2</v>
      </c>
      <c r="I159" s="18">
        <f t="shared" si="5"/>
        <v>3.6888787653602466E-3</v>
      </c>
    </row>
    <row r="160" spans="1:9" x14ac:dyDescent="0.25">
      <c r="A160" s="11">
        <v>159</v>
      </c>
      <c r="B160">
        <v>15</v>
      </c>
      <c r="C160">
        <v>5</v>
      </c>
      <c r="D160" s="12" t="str">
        <f>VLOOKUP(B160,location!$A$1:$B$90,2,FALSE)</f>
        <v>State</v>
      </c>
      <c r="E160" s="12" t="str">
        <f>VLOOKUP(B160,location!$A$1:$D$52,4,FALSE)</f>
        <v>IL</v>
      </c>
      <c r="F160" s="12" t="str">
        <f>VLOOKUP(C160,subpopulation!$A$1:$B$100,2,FALSE)</f>
        <v>65up_healthy</v>
      </c>
      <c r="G160">
        <v>861380</v>
      </c>
      <c r="H160" s="30">
        <f t="shared" si="4"/>
        <v>6.7606513733529647E-2</v>
      </c>
      <c r="I160" s="18">
        <f t="shared" si="5"/>
        <v>2.6328415070798277E-3</v>
      </c>
    </row>
    <row r="161" spans="1:9" x14ac:dyDescent="0.25">
      <c r="A161" s="11">
        <v>160</v>
      </c>
      <c r="B161">
        <v>15</v>
      </c>
      <c r="C161">
        <v>6</v>
      </c>
      <c r="D161" s="12" t="str">
        <f>VLOOKUP(B161,location!$A$1:$B$90,2,FALSE)</f>
        <v>State</v>
      </c>
      <c r="E161" s="12" t="str">
        <f>VLOOKUP(B161,location!$A$1:$D$52,4,FALSE)</f>
        <v>IL</v>
      </c>
      <c r="F161" s="12" t="str">
        <f>VLOOKUP(C161,subpopulation!$A$1:$B$100,2,FALSE)</f>
        <v>0_19_chronic</v>
      </c>
      <c r="G161">
        <v>5109</v>
      </c>
      <c r="H161" s="30">
        <f t="shared" si="4"/>
        <v>4.0098641559428244E-4</v>
      </c>
      <c r="I161" s="18">
        <f t="shared" si="5"/>
        <v>1.5615857414463812E-5</v>
      </c>
    </row>
    <row r="162" spans="1:9" x14ac:dyDescent="0.25">
      <c r="A162" s="11">
        <v>161</v>
      </c>
      <c r="B162">
        <v>15</v>
      </c>
      <c r="C162">
        <v>7</v>
      </c>
      <c r="D162" s="12" t="str">
        <f>VLOOKUP(B162,location!$A$1:$B$90,2,FALSE)</f>
        <v>State</v>
      </c>
      <c r="E162" s="12" t="str">
        <f>VLOOKUP(B162,location!$A$1:$D$52,4,FALSE)</f>
        <v>IL</v>
      </c>
      <c r="F162" s="12" t="str">
        <f>VLOOKUP(C162,subpopulation!$A$1:$B$100,2,FALSE)</f>
        <v>20_24_chronic</v>
      </c>
      <c r="G162">
        <v>5016</v>
      </c>
      <c r="H162" s="30">
        <f t="shared" si="4"/>
        <v>3.9368719135269539E-4</v>
      </c>
      <c r="I162" s="18">
        <f t="shared" si="5"/>
        <v>1.5331599293589837E-5</v>
      </c>
    </row>
    <row r="163" spans="1:9" x14ac:dyDescent="0.25">
      <c r="A163" s="11">
        <v>162</v>
      </c>
      <c r="B163">
        <v>15</v>
      </c>
      <c r="C163">
        <v>8</v>
      </c>
      <c r="D163" s="12" t="str">
        <f>VLOOKUP(B163,location!$A$1:$B$90,2,FALSE)</f>
        <v>State</v>
      </c>
      <c r="E163" s="12" t="str">
        <f>VLOOKUP(B163,location!$A$1:$D$52,4,FALSE)</f>
        <v>IL</v>
      </c>
      <c r="F163" s="12" t="str">
        <f>VLOOKUP(C163,subpopulation!$A$1:$B$100,2,FALSE)</f>
        <v>25_54_chronic</v>
      </c>
      <c r="G163">
        <v>356744</v>
      </c>
      <c r="H163" s="30">
        <f t="shared" si="4"/>
        <v>2.7999510245599275E-2</v>
      </c>
      <c r="I163" s="18">
        <f t="shared" si="5"/>
        <v>1.0904019255168287E-3</v>
      </c>
    </row>
    <row r="164" spans="1:9" x14ac:dyDescent="0.25">
      <c r="A164" s="11">
        <v>163</v>
      </c>
      <c r="B164">
        <v>15</v>
      </c>
      <c r="C164">
        <v>9</v>
      </c>
      <c r="D164" s="12" t="str">
        <f>VLOOKUP(B164,location!$A$1:$B$90,2,FALSE)</f>
        <v>State</v>
      </c>
      <c r="E164" s="12" t="str">
        <f>VLOOKUP(B164,location!$A$1:$D$52,4,FALSE)</f>
        <v>IL</v>
      </c>
      <c r="F164" s="12" t="str">
        <f>VLOOKUP(C164,subpopulation!$A$1:$B$100,2,FALSE)</f>
        <v>55_64_chronic</v>
      </c>
      <c r="G164">
        <v>458306</v>
      </c>
      <c r="H164" s="30">
        <f t="shared" si="4"/>
        <v>3.5970734035105346E-2</v>
      </c>
      <c r="I164" s="18">
        <f t="shared" si="5"/>
        <v>1.4008301327448134E-3</v>
      </c>
    </row>
    <row r="165" spans="1:9" x14ac:dyDescent="0.25">
      <c r="A165" s="11">
        <v>164</v>
      </c>
      <c r="B165">
        <v>15</v>
      </c>
      <c r="C165">
        <v>10</v>
      </c>
      <c r="D165" s="12" t="str">
        <f>VLOOKUP(B165,location!$A$1:$B$90,2,FALSE)</f>
        <v>State</v>
      </c>
      <c r="E165" s="12" t="str">
        <f>VLOOKUP(B165,location!$A$1:$D$52,4,FALSE)</f>
        <v>IL</v>
      </c>
      <c r="F165" s="12" t="str">
        <f>VLOOKUP(C165,subpopulation!$A$1:$B$100,2,FALSE)</f>
        <v>65up_chronic</v>
      </c>
      <c r="G165">
        <v>1131581</v>
      </c>
      <c r="H165" s="30">
        <f t="shared" si="4"/>
        <v>8.8813585661498079E-2</v>
      </c>
      <c r="I165" s="18">
        <f t="shared" si="5"/>
        <v>3.4587213836203513E-3</v>
      </c>
    </row>
    <row r="166" spans="1:9" x14ac:dyDescent="0.25">
      <c r="A166" s="11">
        <v>165</v>
      </c>
      <c r="B166">
        <v>15</v>
      </c>
      <c r="C166">
        <v>11</v>
      </c>
      <c r="D166" s="12" t="str">
        <f>VLOOKUP(B166,location!$A$1:$B$90,2,FALSE)</f>
        <v>State</v>
      </c>
      <c r="E166" s="12" t="str">
        <f>VLOOKUP(B166,location!$A$1:$D$52,4,FALSE)</f>
        <v>IL</v>
      </c>
      <c r="F166" s="12" t="str">
        <f>VLOOKUP(C166,subpopulation!$A$1:$B$100,2,FALSE)</f>
        <v>HCW</v>
      </c>
      <c r="G166" s="14">
        <v>0</v>
      </c>
      <c r="H166" s="30">
        <f t="shared" si="4"/>
        <v>0</v>
      </c>
      <c r="I166" s="18">
        <f t="shared" si="5"/>
        <v>0</v>
      </c>
    </row>
    <row r="167" spans="1:9" x14ac:dyDescent="0.25">
      <c r="A167" s="11">
        <v>166</v>
      </c>
      <c r="B167">
        <v>16</v>
      </c>
      <c r="C167">
        <v>1</v>
      </c>
      <c r="D167" s="12" t="str">
        <f>VLOOKUP(B167,location!$A$1:$B$90,2,FALSE)</f>
        <v>State</v>
      </c>
      <c r="E167" s="12" t="str">
        <f>VLOOKUP(B167,location!$A$1:$D$52,4,FALSE)</f>
        <v>IN</v>
      </c>
      <c r="F167" s="12" t="str">
        <f>VLOOKUP(C167,subpopulation!$A$1:$B$100,2,FALSE)</f>
        <v>0_19_healthy</v>
      </c>
      <c r="G167">
        <v>1750084</v>
      </c>
      <c r="H167" s="30">
        <f t="shared" si="4"/>
        <v>0.26152359621618926</v>
      </c>
      <c r="I167" s="18">
        <f t="shared" si="5"/>
        <v>5.3491998839957896E-3</v>
      </c>
    </row>
    <row r="168" spans="1:9" x14ac:dyDescent="0.25">
      <c r="A168" s="11">
        <v>167</v>
      </c>
      <c r="B168">
        <v>16</v>
      </c>
      <c r="C168">
        <v>2</v>
      </c>
      <c r="D168" s="12" t="str">
        <f>VLOOKUP(B168,location!$A$1:$B$90,2,FALSE)</f>
        <v>State</v>
      </c>
      <c r="E168" s="12" t="str">
        <f>VLOOKUP(B168,location!$A$1:$D$52,4,FALSE)</f>
        <v>IN</v>
      </c>
      <c r="F168" s="12" t="str">
        <f>VLOOKUP(C168,subpopulation!$A$1:$B$100,2,FALSE)</f>
        <v>20_24_healthy</v>
      </c>
      <c r="G168">
        <v>468417</v>
      </c>
      <c r="H168" s="30">
        <f t="shared" si="4"/>
        <v>6.9997839171604737E-2</v>
      </c>
      <c r="I168" s="18">
        <f t="shared" si="5"/>
        <v>1.4317347979077894E-3</v>
      </c>
    </row>
    <row r="169" spans="1:9" x14ac:dyDescent="0.25">
      <c r="A169" s="11">
        <v>168</v>
      </c>
      <c r="B169">
        <v>16</v>
      </c>
      <c r="C169">
        <v>3</v>
      </c>
      <c r="D169" s="12" t="str">
        <f>VLOOKUP(B169,location!$A$1:$B$90,2,FALSE)</f>
        <v>State</v>
      </c>
      <c r="E169" s="12" t="str">
        <f>VLOOKUP(B169,location!$A$1:$D$52,4,FALSE)</f>
        <v>IN</v>
      </c>
      <c r="F169" s="12" t="str">
        <f>VLOOKUP(C169,subpopulation!$A$1:$B$100,2,FALSE)</f>
        <v>25_54_healthy</v>
      </c>
      <c r="G169">
        <v>2358433</v>
      </c>
      <c r="H169" s="30">
        <f t="shared" si="4"/>
        <v>0.35243215731069816</v>
      </c>
      <c r="I169" s="18">
        <f t="shared" si="5"/>
        <v>7.2086422880340839E-3</v>
      </c>
    </row>
    <row r="170" spans="1:9" x14ac:dyDescent="0.25">
      <c r="A170" s="11">
        <v>169</v>
      </c>
      <c r="B170">
        <v>16</v>
      </c>
      <c r="C170">
        <v>4</v>
      </c>
      <c r="D170" s="12" t="str">
        <f>VLOOKUP(B170,location!$A$1:$B$90,2,FALSE)</f>
        <v>State</v>
      </c>
      <c r="E170" s="12" t="str">
        <f>VLOOKUP(B170,location!$A$1:$D$52,4,FALSE)</f>
        <v>IN</v>
      </c>
      <c r="F170" s="12" t="str">
        <f>VLOOKUP(C170,subpopulation!$A$1:$B$100,2,FALSE)</f>
        <v>55_64_healthy</v>
      </c>
      <c r="G170">
        <v>632606</v>
      </c>
      <c r="H170" s="30">
        <f t="shared" si="4"/>
        <v>9.4533403029762347E-2</v>
      </c>
      <c r="I170" s="18">
        <f t="shared" si="5"/>
        <v>1.9335848689634556E-3</v>
      </c>
    </row>
    <row r="171" spans="1:9" x14ac:dyDescent="0.25">
      <c r="A171" s="11">
        <v>170</v>
      </c>
      <c r="B171">
        <v>16</v>
      </c>
      <c r="C171">
        <v>5</v>
      </c>
      <c r="D171" s="12" t="str">
        <f>VLOOKUP(B171,location!$A$1:$B$90,2,FALSE)</f>
        <v>State</v>
      </c>
      <c r="E171" s="12" t="str">
        <f>VLOOKUP(B171,location!$A$1:$D$52,4,FALSE)</f>
        <v>IN</v>
      </c>
      <c r="F171" s="12" t="str">
        <f>VLOOKUP(C171,subpopulation!$A$1:$B$100,2,FALSE)</f>
        <v>65up_healthy</v>
      </c>
      <c r="G171">
        <v>460125</v>
      </c>
      <c r="H171" s="30">
        <f t="shared" si="4"/>
        <v>6.875872512917898E-2</v>
      </c>
      <c r="I171" s="18">
        <f t="shared" si="5"/>
        <v>1.4063899770659937E-3</v>
      </c>
    </row>
    <row r="172" spans="1:9" x14ac:dyDescent="0.25">
      <c r="A172" s="11">
        <v>171</v>
      </c>
      <c r="B172">
        <v>16</v>
      </c>
      <c r="C172">
        <v>6</v>
      </c>
      <c r="D172" s="12" t="str">
        <f>VLOOKUP(B172,location!$A$1:$B$90,2,FALSE)</f>
        <v>State</v>
      </c>
      <c r="E172" s="12" t="str">
        <f>VLOOKUP(B172,location!$A$1:$D$52,4,FALSE)</f>
        <v>IN</v>
      </c>
      <c r="F172" s="12" t="str">
        <f>VLOOKUP(C172,subpopulation!$A$1:$B$100,2,FALSE)</f>
        <v>0_19_chronic</v>
      </c>
      <c r="G172">
        <v>2809</v>
      </c>
      <c r="H172" s="30">
        <f t="shared" si="4"/>
        <v>4.1976258383670474E-4</v>
      </c>
      <c r="I172" s="18">
        <f t="shared" si="5"/>
        <v>8.5858178659676741E-6</v>
      </c>
    </row>
    <row r="173" spans="1:9" x14ac:dyDescent="0.25">
      <c r="A173" s="11">
        <v>172</v>
      </c>
      <c r="B173">
        <v>16</v>
      </c>
      <c r="C173">
        <v>7</v>
      </c>
      <c r="D173" s="12" t="str">
        <f>VLOOKUP(B173,location!$A$1:$B$90,2,FALSE)</f>
        <v>State</v>
      </c>
      <c r="E173" s="12" t="str">
        <f>VLOOKUP(B173,location!$A$1:$D$52,4,FALSE)</f>
        <v>IN</v>
      </c>
      <c r="F173" s="12" t="str">
        <f>VLOOKUP(C173,subpopulation!$A$1:$B$100,2,FALSE)</f>
        <v>20_24_chronic</v>
      </c>
      <c r="G173">
        <v>2797</v>
      </c>
      <c r="H173" s="30">
        <f t="shared" si="4"/>
        <v>4.1796936525142868E-4</v>
      </c>
      <c r="I173" s="18">
        <f t="shared" si="5"/>
        <v>8.5491393987581301E-6</v>
      </c>
    </row>
    <row r="174" spans="1:9" x14ac:dyDescent="0.25">
      <c r="A174" s="11">
        <v>173</v>
      </c>
      <c r="B174">
        <v>16</v>
      </c>
      <c r="C174">
        <v>8</v>
      </c>
      <c r="D174" s="12" t="str">
        <f>VLOOKUP(B174,location!$A$1:$B$90,2,FALSE)</f>
        <v>State</v>
      </c>
      <c r="E174" s="12" t="str">
        <f>VLOOKUP(B174,location!$A$1:$D$52,4,FALSE)</f>
        <v>IN</v>
      </c>
      <c r="F174" s="12" t="str">
        <f>VLOOKUP(C174,subpopulation!$A$1:$B$100,2,FALSE)</f>
        <v>25_54_chronic</v>
      </c>
      <c r="G174">
        <v>181031</v>
      </c>
      <c r="H174" s="30">
        <f t="shared" si="4"/>
        <v>2.7052346142592557E-2</v>
      </c>
      <c r="I174" s="18">
        <f t="shared" si="5"/>
        <v>5.533282997842628E-4</v>
      </c>
    </row>
    <row r="175" spans="1:9" x14ac:dyDescent="0.25">
      <c r="A175" s="11">
        <v>174</v>
      </c>
      <c r="B175">
        <v>16</v>
      </c>
      <c r="C175">
        <v>9</v>
      </c>
      <c r="D175" s="12" t="str">
        <f>VLOOKUP(B175,location!$A$1:$B$90,2,FALSE)</f>
        <v>State</v>
      </c>
      <c r="E175" s="12" t="str">
        <f>VLOOKUP(B175,location!$A$1:$D$52,4,FALSE)</f>
        <v>IN</v>
      </c>
      <c r="F175" s="12" t="str">
        <f>VLOOKUP(C175,subpopulation!$A$1:$B$100,2,FALSE)</f>
        <v>55_64_chronic</v>
      </c>
      <c r="G175">
        <v>240680</v>
      </c>
      <c r="H175" s="30">
        <f t="shared" si="4"/>
        <v>3.5965987425353542E-2</v>
      </c>
      <c r="I175" s="18">
        <f t="shared" si="5"/>
        <v>7.3564779066610895E-4</v>
      </c>
    </row>
    <row r="176" spans="1:9" x14ac:dyDescent="0.25">
      <c r="A176" s="11">
        <v>175</v>
      </c>
      <c r="B176">
        <v>16</v>
      </c>
      <c r="C176">
        <v>10</v>
      </c>
      <c r="D176" s="12" t="str">
        <f>VLOOKUP(B176,location!$A$1:$B$90,2,FALSE)</f>
        <v>State</v>
      </c>
      <c r="E176" s="12" t="str">
        <f>VLOOKUP(B176,location!$A$1:$D$52,4,FALSE)</f>
        <v>IN</v>
      </c>
      <c r="F176" s="12" t="str">
        <f>VLOOKUP(C176,subpopulation!$A$1:$B$100,2,FALSE)</f>
        <v>65up_chronic</v>
      </c>
      <c r="G176">
        <v>594896</v>
      </c>
      <c r="H176" s="30">
        <f t="shared" si="4"/>
        <v>8.8898213625532324E-2</v>
      </c>
      <c r="I176" s="18">
        <f t="shared" si="5"/>
        <v>1.8183227857574602E-3</v>
      </c>
    </row>
    <row r="177" spans="1:9" x14ac:dyDescent="0.25">
      <c r="A177" s="11">
        <v>176</v>
      </c>
      <c r="B177">
        <v>16</v>
      </c>
      <c r="C177">
        <v>11</v>
      </c>
      <c r="D177" s="12" t="str">
        <f>VLOOKUP(B177,location!$A$1:$B$90,2,FALSE)</f>
        <v>State</v>
      </c>
      <c r="E177" s="12" t="str">
        <f>VLOOKUP(B177,location!$A$1:$D$52,4,FALSE)</f>
        <v>IN</v>
      </c>
      <c r="F177" s="12" t="str">
        <f>VLOOKUP(C177,subpopulation!$A$1:$B$100,2,FALSE)</f>
        <v>HCW</v>
      </c>
      <c r="G177" s="14">
        <v>0</v>
      </c>
      <c r="H177" s="30">
        <f t="shared" si="4"/>
        <v>0</v>
      </c>
      <c r="I177" s="18">
        <f t="shared" si="5"/>
        <v>0</v>
      </c>
    </row>
    <row r="178" spans="1:9" x14ac:dyDescent="0.25">
      <c r="A178" s="11">
        <v>177</v>
      </c>
      <c r="B178">
        <v>17</v>
      </c>
      <c r="C178">
        <v>1</v>
      </c>
      <c r="D178" s="12" t="str">
        <f>VLOOKUP(B178,location!$A$1:$B$90,2,FALSE)</f>
        <v>State</v>
      </c>
      <c r="E178" s="12" t="str">
        <f>VLOOKUP(B178,location!$A$1:$D$52,4,FALSE)</f>
        <v>KS</v>
      </c>
      <c r="F178" s="12" t="str">
        <f>VLOOKUP(C178,subpopulation!$A$1:$B$100,2,FALSE)</f>
        <v>0_19_healthy</v>
      </c>
      <c r="G178">
        <v>786424</v>
      </c>
      <c r="H178" s="30">
        <f t="shared" si="4"/>
        <v>0.27010910165017749</v>
      </c>
      <c r="I178" s="18">
        <f t="shared" si="5"/>
        <v>2.4037355747332724E-3</v>
      </c>
    </row>
    <row r="179" spans="1:9" x14ac:dyDescent="0.25">
      <c r="A179" s="11">
        <v>178</v>
      </c>
      <c r="B179">
        <v>17</v>
      </c>
      <c r="C179">
        <v>2</v>
      </c>
      <c r="D179" s="12" t="str">
        <f>VLOOKUP(B179,location!$A$1:$B$90,2,FALSE)</f>
        <v>State</v>
      </c>
      <c r="E179" s="12" t="str">
        <f>VLOOKUP(B179,location!$A$1:$D$52,4,FALSE)</f>
        <v>KS</v>
      </c>
      <c r="F179" s="12" t="str">
        <f>VLOOKUP(C179,subpopulation!$A$1:$B$100,2,FALSE)</f>
        <v>20_24_healthy</v>
      </c>
      <c r="G179">
        <v>211748</v>
      </c>
      <c r="H179" s="30">
        <f t="shared" si="4"/>
        <v>7.2728022105405965E-2</v>
      </c>
      <c r="I179" s="18">
        <f t="shared" si="5"/>
        <v>6.4721600622389579E-4</v>
      </c>
    </row>
    <row r="180" spans="1:9" x14ac:dyDescent="0.25">
      <c r="A180" s="11">
        <v>179</v>
      </c>
      <c r="B180">
        <v>17</v>
      </c>
      <c r="C180">
        <v>3</v>
      </c>
      <c r="D180" s="12" t="str">
        <f>VLOOKUP(B180,location!$A$1:$B$90,2,FALSE)</f>
        <v>State</v>
      </c>
      <c r="E180" s="12" t="str">
        <f>VLOOKUP(B180,location!$A$1:$D$52,4,FALSE)</f>
        <v>KS</v>
      </c>
      <c r="F180" s="12" t="str">
        <f>VLOOKUP(C180,subpopulation!$A$1:$B$100,2,FALSE)</f>
        <v>25_54_healthy</v>
      </c>
      <c r="G180">
        <v>1000599</v>
      </c>
      <c r="H180" s="30">
        <f t="shared" si="4"/>
        <v>0.34367071325654602</v>
      </c>
      <c r="I180" s="18">
        <f t="shared" si="5"/>
        <v>3.0583698009502987E-3</v>
      </c>
    </row>
    <row r="181" spans="1:9" x14ac:dyDescent="0.25">
      <c r="A181" s="11">
        <v>180</v>
      </c>
      <c r="B181">
        <v>17</v>
      </c>
      <c r="C181">
        <v>4</v>
      </c>
      <c r="D181" s="12" t="str">
        <f>VLOOKUP(B181,location!$A$1:$B$90,2,FALSE)</f>
        <v>State</v>
      </c>
      <c r="E181" s="12" t="str">
        <f>VLOOKUP(B181,location!$A$1:$D$52,4,FALSE)</f>
        <v>KS</v>
      </c>
      <c r="F181" s="12" t="str">
        <f>VLOOKUP(C181,subpopulation!$A$1:$B$100,2,FALSE)</f>
        <v>55_64_healthy</v>
      </c>
      <c r="G181">
        <v>270414</v>
      </c>
      <c r="H181" s="30">
        <f t="shared" si="4"/>
        <v>9.2877738489200598E-2</v>
      </c>
      <c r="I181" s="18">
        <f t="shared" si="5"/>
        <v>8.2653091933349335E-4</v>
      </c>
    </row>
    <row r="182" spans="1:9" x14ac:dyDescent="0.25">
      <c r="A182" s="11">
        <v>181</v>
      </c>
      <c r="B182">
        <v>17</v>
      </c>
      <c r="C182">
        <v>5</v>
      </c>
      <c r="D182" s="12" t="str">
        <f>VLOOKUP(B182,location!$A$1:$B$90,2,FALSE)</f>
        <v>State</v>
      </c>
      <c r="E182" s="12" t="str">
        <f>VLOOKUP(B182,location!$A$1:$D$52,4,FALSE)</f>
        <v>KS</v>
      </c>
      <c r="F182" s="12" t="str">
        <f>VLOOKUP(C182,subpopulation!$A$1:$B$100,2,FALSE)</f>
        <v>65up_healthy</v>
      </c>
      <c r="G182">
        <v>198489</v>
      </c>
      <c r="H182" s="30">
        <f t="shared" si="4"/>
        <v>6.8174019965619156E-2</v>
      </c>
      <c r="I182" s="18">
        <f t="shared" si="5"/>
        <v>6.0668935649628257E-4</v>
      </c>
    </row>
    <row r="183" spans="1:9" x14ac:dyDescent="0.25">
      <c r="A183" s="11">
        <v>182</v>
      </c>
      <c r="B183">
        <v>17</v>
      </c>
      <c r="C183">
        <v>6</v>
      </c>
      <c r="D183" s="12" t="str">
        <f>VLOOKUP(B183,location!$A$1:$B$90,2,FALSE)</f>
        <v>State</v>
      </c>
      <c r="E183" s="12" t="str">
        <f>VLOOKUP(B183,location!$A$1:$D$52,4,FALSE)</f>
        <v>KS</v>
      </c>
      <c r="F183" s="12" t="str">
        <f>VLOOKUP(C183,subpopulation!$A$1:$B$100,2,FALSE)</f>
        <v>0_19_chronic</v>
      </c>
      <c r="G183">
        <v>1252</v>
      </c>
      <c r="H183" s="30">
        <f t="shared" si="4"/>
        <v>4.3001815212407327E-4</v>
      </c>
      <c r="I183" s="18">
        <f t="shared" si="5"/>
        <v>3.8267867455292016E-6</v>
      </c>
    </row>
    <row r="184" spans="1:9" x14ac:dyDescent="0.25">
      <c r="A184" s="11">
        <v>183</v>
      </c>
      <c r="B184">
        <v>17</v>
      </c>
      <c r="C184">
        <v>7</v>
      </c>
      <c r="D184" s="12" t="str">
        <f>VLOOKUP(B184,location!$A$1:$B$90,2,FALSE)</f>
        <v>State</v>
      </c>
      <c r="E184" s="12" t="str">
        <f>VLOOKUP(B184,location!$A$1:$D$52,4,FALSE)</f>
        <v>KS</v>
      </c>
      <c r="F184" s="12" t="str">
        <f>VLOOKUP(C184,subpopulation!$A$1:$B$100,2,FALSE)</f>
        <v>20_24_chronic</v>
      </c>
      <c r="G184">
        <v>1272</v>
      </c>
      <c r="H184" s="30">
        <f t="shared" si="4"/>
        <v>4.3688745167877094E-4</v>
      </c>
      <c r="I184" s="18">
        <f t="shared" si="5"/>
        <v>3.887917524211777E-6</v>
      </c>
    </row>
    <row r="185" spans="1:9" x14ac:dyDescent="0.25">
      <c r="A185" s="11">
        <v>184</v>
      </c>
      <c r="B185">
        <v>17</v>
      </c>
      <c r="C185">
        <v>8</v>
      </c>
      <c r="D185" s="12" t="str">
        <f>VLOOKUP(B185,location!$A$1:$B$90,2,FALSE)</f>
        <v>State</v>
      </c>
      <c r="E185" s="12" t="str">
        <f>VLOOKUP(B185,location!$A$1:$D$52,4,FALSE)</f>
        <v>KS</v>
      </c>
      <c r="F185" s="12" t="str">
        <f>VLOOKUP(C185,subpopulation!$A$1:$B$100,2,FALSE)</f>
        <v>25_54_chronic</v>
      </c>
      <c r="G185">
        <v>74544</v>
      </c>
      <c r="H185" s="30">
        <f t="shared" si="4"/>
        <v>2.5603253300269104E-2</v>
      </c>
      <c r="I185" s="18">
        <f t="shared" si="5"/>
        <v>2.2784663830569395E-4</v>
      </c>
    </row>
    <row r="186" spans="1:9" x14ac:dyDescent="0.25">
      <c r="A186" s="11">
        <v>185</v>
      </c>
      <c r="B186">
        <v>17</v>
      </c>
      <c r="C186">
        <v>9</v>
      </c>
      <c r="D186" s="12" t="str">
        <f>VLOOKUP(B186,location!$A$1:$B$90,2,FALSE)</f>
        <v>State</v>
      </c>
      <c r="E186" s="12" t="str">
        <f>VLOOKUP(B186,location!$A$1:$D$52,4,FALSE)</f>
        <v>KS</v>
      </c>
      <c r="F186" s="12" t="str">
        <f>VLOOKUP(C186,subpopulation!$A$1:$B$100,2,FALSE)</f>
        <v>55_64_chronic</v>
      </c>
      <c r="G186">
        <v>103011</v>
      </c>
      <c r="H186" s="30">
        <f t="shared" si="4"/>
        <v>3.5380670821448017E-2</v>
      </c>
      <c r="I186" s="18">
        <f t="shared" si="5"/>
        <v>3.1485713214353725E-4</v>
      </c>
    </row>
    <row r="187" spans="1:9" x14ac:dyDescent="0.25">
      <c r="A187" s="11">
        <v>186</v>
      </c>
      <c r="B187">
        <v>17</v>
      </c>
      <c r="C187">
        <v>10</v>
      </c>
      <c r="D187" s="12" t="str">
        <f>VLOOKUP(B187,location!$A$1:$B$90,2,FALSE)</f>
        <v>State</v>
      </c>
      <c r="E187" s="12" t="str">
        <f>VLOOKUP(B187,location!$A$1:$D$52,4,FALSE)</f>
        <v>KS</v>
      </c>
      <c r="F187" s="12" t="str">
        <f>VLOOKUP(C187,subpopulation!$A$1:$B$100,2,FALSE)</f>
        <v>65up_chronic</v>
      </c>
      <c r="G187">
        <v>263752</v>
      </c>
      <c r="H187" s="30">
        <f t="shared" si="4"/>
        <v>9.0589574807530812E-2</v>
      </c>
      <c r="I187" s="18">
        <f t="shared" si="5"/>
        <v>8.0616825695432751E-4</v>
      </c>
    </row>
    <row r="188" spans="1:9" x14ac:dyDescent="0.25">
      <c r="A188" s="11">
        <v>187</v>
      </c>
      <c r="B188">
        <v>17</v>
      </c>
      <c r="C188">
        <v>11</v>
      </c>
      <c r="D188" s="12" t="str">
        <f>VLOOKUP(B188,location!$A$1:$B$90,2,FALSE)</f>
        <v>State</v>
      </c>
      <c r="E188" s="12" t="str">
        <f>VLOOKUP(B188,location!$A$1:$D$52,4,FALSE)</f>
        <v>KS</v>
      </c>
      <c r="F188" s="12" t="str">
        <f>VLOOKUP(C188,subpopulation!$A$1:$B$100,2,FALSE)</f>
        <v>HCW</v>
      </c>
      <c r="G188" s="14">
        <v>0</v>
      </c>
      <c r="H188" s="30">
        <f t="shared" si="4"/>
        <v>0</v>
      </c>
      <c r="I188" s="18">
        <f t="shared" si="5"/>
        <v>0</v>
      </c>
    </row>
    <row r="189" spans="1:9" x14ac:dyDescent="0.25">
      <c r="A189" s="11">
        <v>188</v>
      </c>
      <c r="B189">
        <v>18</v>
      </c>
      <c r="C189">
        <v>1</v>
      </c>
      <c r="D189" s="12" t="str">
        <f>VLOOKUP(B189,location!$A$1:$B$90,2,FALSE)</f>
        <v>State</v>
      </c>
      <c r="E189" s="12" t="str">
        <f>VLOOKUP(B189,location!$A$1:$D$52,4,FALSE)</f>
        <v>KY</v>
      </c>
      <c r="F189" s="12" t="str">
        <f>VLOOKUP(C189,subpopulation!$A$1:$B$100,2,FALSE)</f>
        <v>0_19_healthy</v>
      </c>
      <c r="G189">
        <v>1123245</v>
      </c>
      <c r="H189" s="30">
        <f t="shared" si="4"/>
        <v>0.25137510009171066</v>
      </c>
      <c r="I189" s="18">
        <f t="shared" si="5"/>
        <v>3.4332420750654543E-3</v>
      </c>
    </row>
    <row r="190" spans="1:9" x14ac:dyDescent="0.25">
      <c r="A190" s="11">
        <v>189</v>
      </c>
      <c r="B190">
        <v>18</v>
      </c>
      <c r="C190">
        <v>2</v>
      </c>
      <c r="D190" s="12" t="str">
        <f>VLOOKUP(B190,location!$A$1:$B$90,2,FALSE)</f>
        <v>State</v>
      </c>
      <c r="E190" s="12" t="str">
        <f>VLOOKUP(B190,location!$A$1:$D$52,4,FALSE)</f>
        <v>KY</v>
      </c>
      <c r="F190" s="12" t="str">
        <f>VLOOKUP(C190,subpopulation!$A$1:$B$100,2,FALSE)</f>
        <v>20_24_healthy</v>
      </c>
      <c r="G190">
        <v>299733</v>
      </c>
      <c r="H190" s="30">
        <f t="shared" si="4"/>
        <v>6.7078342548409928E-2</v>
      </c>
      <c r="I190" s="18">
        <f t="shared" si="5"/>
        <v>9.1614558434321427E-4</v>
      </c>
    </row>
    <row r="191" spans="1:9" x14ac:dyDescent="0.25">
      <c r="A191" s="11">
        <v>190</v>
      </c>
      <c r="B191">
        <v>18</v>
      </c>
      <c r="C191">
        <v>3</v>
      </c>
      <c r="D191" s="12" t="str">
        <f>VLOOKUP(B191,location!$A$1:$B$90,2,FALSE)</f>
        <v>State</v>
      </c>
      <c r="E191" s="12" t="str">
        <f>VLOOKUP(B191,location!$A$1:$D$52,4,FALSE)</f>
        <v>KY</v>
      </c>
      <c r="F191" s="12" t="str">
        <f>VLOOKUP(C191,subpopulation!$A$1:$B$100,2,FALSE)</f>
        <v>25_54_healthy</v>
      </c>
      <c r="G191">
        <v>1590411</v>
      </c>
      <c r="H191" s="30">
        <f t="shared" si="4"/>
        <v>0.35592388509359724</v>
      </c>
      <c r="I191" s="18">
        <f t="shared" si="5"/>
        <v>4.8611531427666483E-3</v>
      </c>
    </row>
    <row r="192" spans="1:9" x14ac:dyDescent="0.25">
      <c r="A192" s="11">
        <v>191</v>
      </c>
      <c r="B192">
        <v>18</v>
      </c>
      <c r="C192">
        <v>4</v>
      </c>
      <c r="D192" s="12" t="str">
        <f>VLOOKUP(B192,location!$A$1:$B$90,2,FALSE)</f>
        <v>State</v>
      </c>
      <c r="E192" s="12" t="str">
        <f>VLOOKUP(B192,location!$A$1:$D$52,4,FALSE)</f>
        <v>KY</v>
      </c>
      <c r="F192" s="12" t="str">
        <f>VLOOKUP(C192,subpopulation!$A$1:$B$100,2,FALSE)</f>
        <v>55_64_healthy</v>
      </c>
      <c r="G192">
        <v>432646</v>
      </c>
      <c r="H192" s="30">
        <f t="shared" si="4"/>
        <v>9.6823428151719557E-2</v>
      </c>
      <c r="I192" s="18">
        <f t="shared" si="5"/>
        <v>1.3223993436950695E-3</v>
      </c>
    </row>
    <row r="193" spans="1:9" x14ac:dyDescent="0.25">
      <c r="A193" s="11">
        <v>192</v>
      </c>
      <c r="B193">
        <v>18</v>
      </c>
      <c r="C193">
        <v>5</v>
      </c>
      <c r="D193" s="12" t="str">
        <f>VLOOKUP(B193,location!$A$1:$B$90,2,FALSE)</f>
        <v>State</v>
      </c>
      <c r="E193" s="12" t="str">
        <f>VLOOKUP(B193,location!$A$1:$D$52,4,FALSE)</f>
        <v>KY</v>
      </c>
      <c r="F193" s="12" t="str">
        <f>VLOOKUP(C193,subpopulation!$A$1:$B$100,2,FALSE)</f>
        <v>65up_healthy</v>
      </c>
      <c r="G193">
        <v>322026</v>
      </c>
      <c r="H193" s="30">
        <f t="shared" si="4"/>
        <v>7.2067374421549354E-2</v>
      </c>
      <c r="I193" s="18">
        <f t="shared" si="5"/>
        <v>9.8428500680174656E-4</v>
      </c>
    </row>
    <row r="194" spans="1:9" x14ac:dyDescent="0.25">
      <c r="A194" s="11">
        <v>193</v>
      </c>
      <c r="B194">
        <v>18</v>
      </c>
      <c r="C194">
        <v>6</v>
      </c>
      <c r="D194" s="12" t="str">
        <f>VLOOKUP(B194,location!$A$1:$B$90,2,FALSE)</f>
        <v>State</v>
      </c>
      <c r="E194" s="12" t="str">
        <f>VLOOKUP(B194,location!$A$1:$D$52,4,FALSE)</f>
        <v>KY</v>
      </c>
      <c r="F194" s="12" t="str">
        <f>VLOOKUP(C194,subpopulation!$A$1:$B$100,2,FALSE)</f>
        <v>0_19_chronic</v>
      </c>
      <c r="G194">
        <v>1786</v>
      </c>
      <c r="H194" s="30">
        <f t="shared" si="4"/>
        <v>3.9969546159902353E-4</v>
      </c>
      <c r="I194" s="18">
        <f t="shared" si="5"/>
        <v>5.4589785363539579E-6</v>
      </c>
    </row>
    <row r="195" spans="1:9" x14ac:dyDescent="0.25">
      <c r="A195" s="11">
        <v>194</v>
      </c>
      <c r="B195">
        <v>18</v>
      </c>
      <c r="C195">
        <v>7</v>
      </c>
      <c r="D195" s="12" t="str">
        <f>VLOOKUP(B195,location!$A$1:$B$90,2,FALSE)</f>
        <v>State</v>
      </c>
      <c r="E195" s="12" t="str">
        <f>VLOOKUP(B195,location!$A$1:$D$52,4,FALSE)</f>
        <v>KY</v>
      </c>
      <c r="F195" s="12" t="str">
        <f>VLOOKUP(C195,subpopulation!$A$1:$B$100,2,FALSE)</f>
        <v>20_24_chronic</v>
      </c>
      <c r="G195">
        <v>1797</v>
      </c>
      <c r="H195" s="30">
        <f t="shared" ref="H195:H258" si="6">G195/SUMIF($B$2:$B$1000,B195,$G$2:$G$1000)</f>
        <v>4.0215719176564687E-4</v>
      </c>
      <c r="I195" s="18">
        <f t="shared" ref="I195:I258" si="7">G195/SUMIF($D$2:$D$1000,D195,$G$2:$G$1000)</f>
        <v>5.492600464629374E-6</v>
      </c>
    </row>
    <row r="196" spans="1:9" x14ac:dyDescent="0.25">
      <c r="A196" s="11">
        <v>195</v>
      </c>
      <c r="B196">
        <v>18</v>
      </c>
      <c r="C196">
        <v>8</v>
      </c>
      <c r="D196" s="12" t="str">
        <f>VLOOKUP(B196,location!$A$1:$B$90,2,FALSE)</f>
        <v>State</v>
      </c>
      <c r="E196" s="12" t="str">
        <f>VLOOKUP(B196,location!$A$1:$D$52,4,FALSE)</f>
        <v>KY</v>
      </c>
      <c r="F196" s="12" t="str">
        <f>VLOOKUP(C196,subpopulation!$A$1:$B$100,2,FALSE)</f>
        <v>25_54_chronic</v>
      </c>
      <c r="G196">
        <v>123459</v>
      </c>
      <c r="H196" s="30">
        <f t="shared" si="6"/>
        <v>2.7629340421922648E-2</v>
      </c>
      <c r="I196" s="18">
        <f t="shared" si="7"/>
        <v>3.7735724026860204E-4</v>
      </c>
    </row>
    <row r="197" spans="1:9" x14ac:dyDescent="0.25">
      <c r="A197" s="11">
        <v>196</v>
      </c>
      <c r="B197">
        <v>18</v>
      </c>
      <c r="C197">
        <v>9</v>
      </c>
      <c r="D197" s="12" t="str">
        <f>VLOOKUP(B197,location!$A$1:$B$90,2,FALSE)</f>
        <v>State</v>
      </c>
      <c r="E197" s="12" t="str">
        <f>VLOOKUP(B197,location!$A$1:$D$52,4,FALSE)</f>
        <v>KY</v>
      </c>
      <c r="F197" s="12" t="str">
        <f>VLOOKUP(C197,subpopulation!$A$1:$B$100,2,FALSE)</f>
        <v>55_64_chronic</v>
      </c>
      <c r="G197">
        <v>164699</v>
      </c>
      <c r="H197" s="30">
        <f t="shared" si="6"/>
        <v>3.6858590610245004E-2</v>
      </c>
      <c r="I197" s="18">
        <f t="shared" si="7"/>
        <v>5.0340890591207192E-4</v>
      </c>
    </row>
    <row r="198" spans="1:9" x14ac:dyDescent="0.25">
      <c r="A198" s="11">
        <v>197</v>
      </c>
      <c r="B198">
        <v>18</v>
      </c>
      <c r="C198">
        <v>10</v>
      </c>
      <c r="D198" s="12" t="str">
        <f>VLOOKUP(B198,location!$A$1:$B$90,2,FALSE)</f>
        <v>State</v>
      </c>
      <c r="E198" s="12" t="str">
        <f>VLOOKUP(B198,location!$A$1:$D$52,4,FALSE)</f>
        <v>KY</v>
      </c>
      <c r="F198" s="12" t="str">
        <f>VLOOKUP(C198,subpopulation!$A$1:$B$100,2,FALSE)</f>
        <v>65up_chronic</v>
      </c>
      <c r="G198">
        <v>408600</v>
      </c>
      <c r="H198" s="30">
        <f t="shared" si="6"/>
        <v>9.144208600748098E-2</v>
      </c>
      <c r="I198" s="18">
        <f t="shared" si="7"/>
        <v>1.2489018084850096E-3</v>
      </c>
    </row>
    <row r="199" spans="1:9" x14ac:dyDescent="0.25">
      <c r="A199" s="11">
        <v>198</v>
      </c>
      <c r="B199">
        <v>18</v>
      </c>
      <c r="C199">
        <v>11</v>
      </c>
      <c r="D199" s="12" t="str">
        <f>VLOOKUP(B199,location!$A$1:$B$90,2,FALSE)</f>
        <v>State</v>
      </c>
      <c r="E199" s="12" t="str">
        <f>VLOOKUP(B199,location!$A$1:$D$52,4,FALSE)</f>
        <v>KY</v>
      </c>
      <c r="F199" s="12" t="str">
        <f>VLOOKUP(C199,subpopulation!$A$1:$B$100,2,FALSE)</f>
        <v>HCW</v>
      </c>
      <c r="G199" s="14">
        <v>0</v>
      </c>
      <c r="H199" s="30">
        <f t="shared" si="6"/>
        <v>0</v>
      </c>
      <c r="I199" s="18">
        <f t="shared" si="7"/>
        <v>0</v>
      </c>
    </row>
    <row r="200" spans="1:9" x14ac:dyDescent="0.25">
      <c r="A200" s="11">
        <v>199</v>
      </c>
      <c r="B200">
        <v>19</v>
      </c>
      <c r="C200">
        <v>1</v>
      </c>
      <c r="D200" s="12" t="str">
        <f>VLOOKUP(B200,location!$A$1:$B$90,2,FALSE)</f>
        <v>State</v>
      </c>
      <c r="E200" s="12" t="str">
        <f>VLOOKUP(B200,location!$A$1:$D$52,4,FALSE)</f>
        <v>LA</v>
      </c>
      <c r="F200" s="12" t="str">
        <f>VLOOKUP(C200,subpopulation!$A$1:$B$100,2,FALSE)</f>
        <v>0_19_healthy</v>
      </c>
      <c r="G200">
        <v>1210078</v>
      </c>
      <c r="H200" s="30">
        <f t="shared" si="6"/>
        <v>0.25967461648960577</v>
      </c>
      <c r="I200" s="18">
        <f t="shared" si="7"/>
        <v>3.6986505203326562E-3</v>
      </c>
    </row>
    <row r="201" spans="1:9" x14ac:dyDescent="0.25">
      <c r="A201" s="11">
        <v>200</v>
      </c>
      <c r="B201">
        <v>19</v>
      </c>
      <c r="C201">
        <v>2</v>
      </c>
      <c r="D201" s="12" t="str">
        <f>VLOOKUP(B201,location!$A$1:$B$90,2,FALSE)</f>
        <v>State</v>
      </c>
      <c r="E201" s="12" t="str">
        <f>VLOOKUP(B201,location!$A$1:$D$52,4,FALSE)</f>
        <v>LA</v>
      </c>
      <c r="F201" s="12" t="str">
        <f>VLOOKUP(C201,subpopulation!$A$1:$B$100,2,FALSE)</f>
        <v>20_24_healthy</v>
      </c>
      <c r="G201">
        <v>307477</v>
      </c>
      <c r="H201" s="30">
        <f t="shared" si="6"/>
        <v>6.5982500346568163E-2</v>
      </c>
      <c r="I201" s="18">
        <f t="shared" si="7"/>
        <v>9.3981542184910739E-4</v>
      </c>
    </row>
    <row r="202" spans="1:9" x14ac:dyDescent="0.25">
      <c r="A202" s="11">
        <v>201</v>
      </c>
      <c r="B202">
        <v>19</v>
      </c>
      <c r="C202">
        <v>3</v>
      </c>
      <c r="D202" s="12" t="str">
        <f>VLOOKUP(B202,location!$A$1:$B$90,2,FALSE)</f>
        <v>State</v>
      </c>
      <c r="E202" s="12" t="str">
        <f>VLOOKUP(B202,location!$A$1:$D$52,4,FALSE)</f>
        <v>LA</v>
      </c>
      <c r="F202" s="12" t="str">
        <f>VLOOKUP(C202,subpopulation!$A$1:$B$100,2,FALSE)</f>
        <v>25_54_healthy</v>
      </c>
      <c r="G202">
        <v>1689184</v>
      </c>
      <c r="H202" s="30">
        <f t="shared" si="6"/>
        <v>0.3624875482244766</v>
      </c>
      <c r="I202" s="18">
        <f t="shared" si="7"/>
        <v>5.163056662907348E-3</v>
      </c>
    </row>
    <row r="203" spans="1:9" x14ac:dyDescent="0.25">
      <c r="A203" s="11">
        <v>202</v>
      </c>
      <c r="B203">
        <v>19</v>
      </c>
      <c r="C203">
        <v>4</v>
      </c>
      <c r="D203" s="12" t="str">
        <f>VLOOKUP(B203,location!$A$1:$B$90,2,FALSE)</f>
        <v>State</v>
      </c>
      <c r="E203" s="12" t="str">
        <f>VLOOKUP(B203,location!$A$1:$D$52,4,FALSE)</f>
        <v>LA</v>
      </c>
      <c r="F203" s="12" t="str">
        <f>VLOOKUP(C203,subpopulation!$A$1:$B$100,2,FALSE)</f>
        <v>55_64_healthy</v>
      </c>
      <c r="G203">
        <v>439072</v>
      </c>
      <c r="H203" s="30">
        <f t="shared" si="6"/>
        <v>9.4221904051907543E-2</v>
      </c>
      <c r="I203" s="18">
        <f t="shared" si="7"/>
        <v>1.3420406628857811E-3</v>
      </c>
    </row>
    <row r="204" spans="1:9" x14ac:dyDescent="0.25">
      <c r="A204" s="11">
        <v>203</v>
      </c>
      <c r="B204">
        <v>19</v>
      </c>
      <c r="C204">
        <v>5</v>
      </c>
      <c r="D204" s="12" t="str">
        <f>VLOOKUP(B204,location!$A$1:$B$90,2,FALSE)</f>
        <v>State</v>
      </c>
      <c r="E204" s="12" t="str">
        <f>VLOOKUP(B204,location!$A$1:$D$52,4,FALSE)</f>
        <v>LA</v>
      </c>
      <c r="F204" s="12" t="str">
        <f>VLOOKUP(C204,subpopulation!$A$1:$B$100,2,FALSE)</f>
        <v>65up_healthy</v>
      </c>
      <c r="G204">
        <v>316505</v>
      </c>
      <c r="H204" s="30">
        <f t="shared" si="6"/>
        <v>6.7919848548641221E-2</v>
      </c>
      <c r="I204" s="18">
        <f t="shared" si="7"/>
        <v>9.6740985534642175E-4</v>
      </c>
    </row>
    <row r="205" spans="1:9" x14ac:dyDescent="0.25">
      <c r="A205" s="11">
        <v>204</v>
      </c>
      <c r="B205">
        <v>19</v>
      </c>
      <c r="C205">
        <v>6</v>
      </c>
      <c r="D205" s="12" t="str">
        <f>VLOOKUP(B205,location!$A$1:$B$90,2,FALSE)</f>
        <v>State</v>
      </c>
      <c r="E205" s="12" t="str">
        <f>VLOOKUP(B205,location!$A$1:$D$52,4,FALSE)</f>
        <v>LA</v>
      </c>
      <c r="F205" s="12" t="str">
        <f>VLOOKUP(C205,subpopulation!$A$1:$B$100,2,FALSE)</f>
        <v>0_19_chronic</v>
      </c>
      <c r="G205">
        <v>1879</v>
      </c>
      <c r="H205" s="30">
        <f t="shared" si="6"/>
        <v>4.0322078773762451E-4</v>
      </c>
      <c r="I205" s="18">
        <f t="shared" si="7"/>
        <v>5.7432366572279321E-6</v>
      </c>
    </row>
    <row r="206" spans="1:9" x14ac:dyDescent="0.25">
      <c r="A206" s="11">
        <v>205</v>
      </c>
      <c r="B206">
        <v>19</v>
      </c>
      <c r="C206">
        <v>7</v>
      </c>
      <c r="D206" s="12" t="str">
        <f>VLOOKUP(B206,location!$A$1:$B$90,2,FALSE)</f>
        <v>State</v>
      </c>
      <c r="E206" s="12" t="str">
        <f>VLOOKUP(B206,location!$A$1:$D$52,4,FALSE)</f>
        <v>LA</v>
      </c>
      <c r="F206" s="12" t="str">
        <f>VLOOKUP(C206,subpopulation!$A$1:$B$100,2,FALSE)</f>
        <v>20_24_chronic</v>
      </c>
      <c r="G206">
        <v>1831</v>
      </c>
      <c r="H206" s="30">
        <f t="shared" si="6"/>
        <v>3.9292030992420994E-4</v>
      </c>
      <c r="I206" s="18">
        <f t="shared" si="7"/>
        <v>5.5965227883897518E-6</v>
      </c>
    </row>
    <row r="207" spans="1:9" x14ac:dyDescent="0.25">
      <c r="A207" s="11">
        <v>206</v>
      </c>
      <c r="B207">
        <v>19</v>
      </c>
      <c r="C207">
        <v>8</v>
      </c>
      <c r="D207" s="12" t="str">
        <f>VLOOKUP(B207,location!$A$1:$B$90,2,FALSE)</f>
        <v>State</v>
      </c>
      <c r="E207" s="12" t="str">
        <f>VLOOKUP(B207,location!$A$1:$D$52,4,FALSE)</f>
        <v>LA</v>
      </c>
      <c r="F207" s="12" t="str">
        <f>VLOOKUP(C207,subpopulation!$A$1:$B$100,2,FALSE)</f>
        <v>25_54_chronic</v>
      </c>
      <c r="G207">
        <v>124830</v>
      </c>
      <c r="H207" s="30">
        <f t="shared" si="6"/>
        <v>2.6787680113511264E-2</v>
      </c>
      <c r="I207" s="18">
        <f t="shared" si="7"/>
        <v>3.8154775514729255E-4</v>
      </c>
    </row>
    <row r="208" spans="1:9" x14ac:dyDescent="0.25">
      <c r="A208" s="11">
        <v>207</v>
      </c>
      <c r="B208">
        <v>19</v>
      </c>
      <c r="C208">
        <v>9</v>
      </c>
      <c r="D208" s="12" t="str">
        <f>VLOOKUP(B208,location!$A$1:$B$90,2,FALSE)</f>
        <v>State</v>
      </c>
      <c r="E208" s="12" t="str">
        <f>VLOOKUP(B208,location!$A$1:$D$52,4,FALSE)</f>
        <v>LA</v>
      </c>
      <c r="F208" s="12" t="str">
        <f>VLOOKUP(C208,subpopulation!$A$1:$B$100,2,FALSE)</f>
        <v>55_64_chronic</v>
      </c>
      <c r="G208">
        <v>167194</v>
      </c>
      <c r="H208" s="30">
        <f t="shared" si="6"/>
        <v>3.587871015700074E-2</v>
      </c>
      <c r="I208" s="18">
        <f t="shared" si="7"/>
        <v>5.110349705527232E-4</v>
      </c>
    </row>
    <row r="209" spans="1:9" x14ac:dyDescent="0.25">
      <c r="A209" s="11">
        <v>208</v>
      </c>
      <c r="B209">
        <v>19</v>
      </c>
      <c r="C209">
        <v>10</v>
      </c>
      <c r="D209" s="12" t="str">
        <f>VLOOKUP(B209,location!$A$1:$B$90,2,FALSE)</f>
        <v>State</v>
      </c>
      <c r="E209" s="12" t="str">
        <f>VLOOKUP(B209,location!$A$1:$D$52,4,FALSE)</f>
        <v>LA</v>
      </c>
      <c r="F209" s="12" t="str">
        <f>VLOOKUP(C209,subpopulation!$A$1:$B$100,2,FALSE)</f>
        <v>65up_chronic</v>
      </c>
      <c r="G209">
        <v>401928</v>
      </c>
      <c r="H209" s="30">
        <f t="shared" si="6"/>
        <v>8.6251050970626894E-2</v>
      </c>
      <c r="I209" s="18">
        <f t="shared" si="7"/>
        <v>1.2285085807165026E-3</v>
      </c>
    </row>
    <row r="210" spans="1:9" x14ac:dyDescent="0.25">
      <c r="A210" s="11">
        <v>209</v>
      </c>
      <c r="B210">
        <v>19</v>
      </c>
      <c r="C210">
        <v>11</v>
      </c>
      <c r="D210" s="12" t="str">
        <f>VLOOKUP(B210,location!$A$1:$B$90,2,FALSE)</f>
        <v>State</v>
      </c>
      <c r="E210" s="12" t="str">
        <f>VLOOKUP(B210,location!$A$1:$D$52,4,FALSE)</f>
        <v>LA</v>
      </c>
      <c r="F210" s="12" t="str">
        <f>VLOOKUP(C210,subpopulation!$A$1:$B$100,2,FALSE)</f>
        <v>HCW</v>
      </c>
      <c r="G210" s="14">
        <v>0</v>
      </c>
      <c r="H210" s="30">
        <f t="shared" si="6"/>
        <v>0</v>
      </c>
      <c r="I210" s="18">
        <f t="shared" si="7"/>
        <v>0</v>
      </c>
    </row>
    <row r="211" spans="1:9" x14ac:dyDescent="0.25">
      <c r="A211" s="11">
        <v>210</v>
      </c>
      <c r="B211">
        <v>20</v>
      </c>
      <c r="C211">
        <v>1</v>
      </c>
      <c r="D211" s="12" t="str">
        <f>VLOOKUP(B211,location!$A$1:$B$90,2,FALSE)</f>
        <v>State</v>
      </c>
      <c r="E211" s="12" t="str">
        <f>VLOOKUP(B211,location!$A$1:$D$52,4,FALSE)</f>
        <v>MA</v>
      </c>
      <c r="F211" s="12" t="str">
        <f>VLOOKUP(C211,subpopulation!$A$1:$B$100,2,FALSE)</f>
        <v>0_19_healthy</v>
      </c>
      <c r="G211">
        <v>1572101</v>
      </c>
      <c r="H211" s="30">
        <f t="shared" si="6"/>
        <v>0.22776978590291228</v>
      </c>
      <c r="I211" s="18">
        <f t="shared" si="7"/>
        <v>4.805187914882751E-3</v>
      </c>
    </row>
    <row r="212" spans="1:9" x14ac:dyDescent="0.25">
      <c r="A212" s="11">
        <v>211</v>
      </c>
      <c r="B212">
        <v>20</v>
      </c>
      <c r="C212">
        <v>2</v>
      </c>
      <c r="D212" s="12" t="str">
        <f>VLOOKUP(B212,location!$A$1:$B$90,2,FALSE)</f>
        <v>State</v>
      </c>
      <c r="E212" s="12" t="str">
        <f>VLOOKUP(B212,location!$A$1:$D$52,4,FALSE)</f>
        <v>MA</v>
      </c>
      <c r="F212" s="12" t="str">
        <f>VLOOKUP(C212,subpopulation!$A$1:$B$100,2,FALSE)</f>
        <v>20_24_healthy</v>
      </c>
      <c r="G212">
        <v>491162</v>
      </c>
      <c r="H212" s="30">
        <f t="shared" si="6"/>
        <v>7.1160735591190516E-2</v>
      </c>
      <c r="I212" s="18">
        <f t="shared" si="7"/>
        <v>1.5012557759645478E-3</v>
      </c>
    </row>
    <row r="213" spans="1:9" x14ac:dyDescent="0.25">
      <c r="A213" s="11">
        <v>212</v>
      </c>
      <c r="B213">
        <v>20</v>
      </c>
      <c r="C213">
        <v>3</v>
      </c>
      <c r="D213" s="12" t="str">
        <f>VLOOKUP(B213,location!$A$1:$B$90,2,FALSE)</f>
        <v>State</v>
      </c>
      <c r="E213" s="12" t="str">
        <f>VLOOKUP(B213,location!$A$1:$D$52,4,FALSE)</f>
        <v>MA</v>
      </c>
      <c r="F213" s="12" t="str">
        <f>VLOOKUP(C213,subpopulation!$A$1:$B$100,2,FALSE)</f>
        <v>25_54_healthy</v>
      </c>
      <c r="G213">
        <v>2558453</v>
      </c>
      <c r="H213" s="30">
        <f t="shared" si="6"/>
        <v>0.3706748434436869</v>
      </c>
      <c r="I213" s="18">
        <f t="shared" si="7"/>
        <v>7.8200112056385166E-3</v>
      </c>
    </row>
    <row r="214" spans="1:9" x14ac:dyDescent="0.25">
      <c r="A214" s="11">
        <v>213</v>
      </c>
      <c r="B214">
        <v>20</v>
      </c>
      <c r="C214">
        <v>4</v>
      </c>
      <c r="D214" s="12" t="str">
        <f>VLOOKUP(B214,location!$A$1:$B$90,2,FALSE)</f>
        <v>State</v>
      </c>
      <c r="E214" s="12" t="str">
        <f>VLOOKUP(B214,location!$A$1:$D$52,4,FALSE)</f>
        <v>MA</v>
      </c>
      <c r="F214" s="12" t="str">
        <f>VLOOKUP(C214,subpopulation!$A$1:$B$100,2,FALSE)</f>
        <v>55_64_healthy</v>
      </c>
      <c r="G214">
        <v>680912</v>
      </c>
      <c r="H214" s="30">
        <f t="shared" si="6"/>
        <v>9.865217340280541E-2</v>
      </c>
      <c r="I214" s="18">
        <f t="shared" si="7"/>
        <v>2.0812340387154791E-3</v>
      </c>
    </row>
    <row r="215" spans="1:9" x14ac:dyDescent="0.25">
      <c r="A215" s="11">
        <v>214</v>
      </c>
      <c r="B215">
        <v>20</v>
      </c>
      <c r="C215">
        <v>5</v>
      </c>
      <c r="D215" s="12" t="str">
        <f>VLOOKUP(B215,location!$A$1:$B$90,2,FALSE)</f>
        <v>State</v>
      </c>
      <c r="E215" s="12" t="str">
        <f>VLOOKUP(B215,location!$A$1:$D$52,4,FALSE)</f>
        <v>MA</v>
      </c>
      <c r="F215" s="12" t="str">
        <f>VLOOKUP(C215,subpopulation!$A$1:$B$100,2,FALSE)</f>
        <v>65up_healthy</v>
      </c>
      <c r="G215">
        <v>490712</v>
      </c>
      <c r="H215" s="30">
        <f t="shared" si="6"/>
        <v>7.1095538505471262E-2</v>
      </c>
      <c r="I215" s="18">
        <f t="shared" si="7"/>
        <v>1.4998803334441899E-3</v>
      </c>
    </row>
    <row r="216" spans="1:9" x14ac:dyDescent="0.25">
      <c r="A216" s="11">
        <v>215</v>
      </c>
      <c r="B216">
        <v>20</v>
      </c>
      <c r="C216">
        <v>6</v>
      </c>
      <c r="D216" s="12" t="str">
        <f>VLOOKUP(B216,location!$A$1:$B$90,2,FALSE)</f>
        <v>State</v>
      </c>
      <c r="E216" s="12" t="str">
        <f>VLOOKUP(B216,location!$A$1:$D$52,4,FALSE)</f>
        <v>MA</v>
      </c>
      <c r="F216" s="12" t="str">
        <f>VLOOKUP(C216,subpopulation!$A$1:$B$100,2,FALSE)</f>
        <v>0_19_chronic</v>
      </c>
      <c r="G216">
        <v>2618</v>
      </c>
      <c r="H216" s="30">
        <f t="shared" si="6"/>
        <v>3.7930215647329551E-4</v>
      </c>
      <c r="I216" s="18">
        <f t="shared" si="7"/>
        <v>8.0020189295490825E-6</v>
      </c>
    </row>
    <row r="217" spans="1:9" x14ac:dyDescent="0.25">
      <c r="A217" s="11">
        <v>216</v>
      </c>
      <c r="B217">
        <v>20</v>
      </c>
      <c r="C217">
        <v>7</v>
      </c>
      <c r="D217" s="12" t="str">
        <f>VLOOKUP(B217,location!$A$1:$B$90,2,FALSE)</f>
        <v>State</v>
      </c>
      <c r="E217" s="12" t="str">
        <f>VLOOKUP(B217,location!$A$1:$D$52,4,FALSE)</f>
        <v>MA</v>
      </c>
      <c r="F217" s="12" t="str">
        <f>VLOOKUP(C217,subpopulation!$A$1:$B$100,2,FALSE)</f>
        <v>20_24_chronic</v>
      </c>
      <c r="G217">
        <v>2905</v>
      </c>
      <c r="H217" s="30">
        <f t="shared" si="6"/>
        <v>4.2088340892090277E-4</v>
      </c>
      <c r="I217" s="18">
        <f t="shared" si="7"/>
        <v>8.8792456036440347E-6</v>
      </c>
    </row>
    <row r="218" spans="1:9" x14ac:dyDescent="0.25">
      <c r="A218" s="11">
        <v>217</v>
      </c>
      <c r="B218">
        <v>20</v>
      </c>
      <c r="C218">
        <v>8</v>
      </c>
      <c r="D218" s="12" t="str">
        <f>VLOOKUP(B218,location!$A$1:$B$90,2,FALSE)</f>
        <v>State</v>
      </c>
      <c r="E218" s="12" t="str">
        <f>VLOOKUP(B218,location!$A$1:$D$52,4,FALSE)</f>
        <v>MA</v>
      </c>
      <c r="F218" s="12" t="str">
        <f>VLOOKUP(C218,subpopulation!$A$1:$B$100,2,FALSE)</f>
        <v>25_54_chronic</v>
      </c>
      <c r="G218">
        <v>196643</v>
      </c>
      <c r="H218" s="30">
        <f t="shared" si="6"/>
        <v>2.8490112282421026E-2</v>
      </c>
      <c r="I218" s="18">
        <f t="shared" si="7"/>
        <v>6.0104698562388084E-4</v>
      </c>
    </row>
    <row r="219" spans="1:9" x14ac:dyDescent="0.25">
      <c r="A219" s="11">
        <v>218</v>
      </c>
      <c r="B219">
        <v>20</v>
      </c>
      <c r="C219">
        <v>9</v>
      </c>
      <c r="D219" s="12" t="str">
        <f>VLOOKUP(B219,location!$A$1:$B$90,2,FALSE)</f>
        <v>State</v>
      </c>
      <c r="E219" s="12" t="str">
        <f>VLOOKUP(B219,location!$A$1:$D$52,4,FALSE)</f>
        <v>MA</v>
      </c>
      <c r="F219" s="12" t="str">
        <f>VLOOKUP(C219,subpopulation!$A$1:$B$100,2,FALSE)</f>
        <v>55_64_chronic</v>
      </c>
      <c r="G219">
        <v>258255</v>
      </c>
      <c r="H219" s="30">
        <f t="shared" si="6"/>
        <v>3.7416607494274612E-2</v>
      </c>
      <c r="I219" s="18">
        <f t="shared" si="7"/>
        <v>7.8936646243342175E-4</v>
      </c>
    </row>
    <row r="220" spans="1:9" x14ac:dyDescent="0.25">
      <c r="A220" s="11">
        <v>219</v>
      </c>
      <c r="B220">
        <v>20</v>
      </c>
      <c r="C220">
        <v>10</v>
      </c>
      <c r="D220" s="12" t="str">
        <f>VLOOKUP(B220,location!$A$1:$B$90,2,FALSE)</f>
        <v>State</v>
      </c>
      <c r="E220" s="12" t="str">
        <f>VLOOKUP(B220,location!$A$1:$D$52,4,FALSE)</f>
        <v>MA</v>
      </c>
      <c r="F220" s="12" t="str">
        <f>VLOOKUP(C220,subpopulation!$A$1:$B$100,2,FALSE)</f>
        <v>65up_chronic</v>
      </c>
      <c r="G220">
        <v>648388</v>
      </c>
      <c r="H220" s="30">
        <f t="shared" si="6"/>
        <v>9.3940017811843815E-2</v>
      </c>
      <c r="I220" s="18">
        <f t="shared" si="7"/>
        <v>1.9818231664218756E-3</v>
      </c>
    </row>
    <row r="221" spans="1:9" x14ac:dyDescent="0.25">
      <c r="A221" s="11">
        <v>220</v>
      </c>
      <c r="B221">
        <v>20</v>
      </c>
      <c r="C221">
        <v>11</v>
      </c>
      <c r="D221" s="12" t="str">
        <f>VLOOKUP(B221,location!$A$1:$B$90,2,FALSE)</f>
        <v>State</v>
      </c>
      <c r="E221" s="12" t="str">
        <f>VLOOKUP(B221,location!$A$1:$D$52,4,FALSE)</f>
        <v>MA</v>
      </c>
      <c r="F221" s="12" t="str">
        <f>VLOOKUP(C221,subpopulation!$A$1:$B$100,2,FALSE)</f>
        <v>HCW</v>
      </c>
      <c r="G221" s="14">
        <v>0</v>
      </c>
      <c r="H221" s="30">
        <f t="shared" si="6"/>
        <v>0</v>
      </c>
      <c r="I221" s="18">
        <f t="shared" si="7"/>
        <v>0</v>
      </c>
    </row>
    <row r="222" spans="1:9" x14ac:dyDescent="0.25">
      <c r="A222" s="11">
        <v>221</v>
      </c>
      <c r="B222">
        <v>21</v>
      </c>
      <c r="C222">
        <v>1</v>
      </c>
      <c r="D222" s="12" t="str">
        <f>VLOOKUP(B222,location!$A$1:$B$90,2,FALSE)</f>
        <v>State</v>
      </c>
      <c r="E222" s="12" t="str">
        <f>VLOOKUP(B222,location!$A$1:$D$52,4,FALSE)</f>
        <v>MD</v>
      </c>
      <c r="F222" s="12" t="str">
        <f>VLOOKUP(C222,subpopulation!$A$1:$B$100,2,FALSE)</f>
        <v>0_19_healthy</v>
      </c>
      <c r="G222">
        <v>1492589</v>
      </c>
      <c r="H222" s="30">
        <f t="shared" si="6"/>
        <v>0.24700623130187443</v>
      </c>
      <c r="I222" s="18">
        <f t="shared" si="7"/>
        <v>4.5621563911523054E-3</v>
      </c>
    </row>
    <row r="223" spans="1:9" x14ac:dyDescent="0.25">
      <c r="A223" s="11">
        <v>222</v>
      </c>
      <c r="B223">
        <v>21</v>
      </c>
      <c r="C223">
        <v>2</v>
      </c>
      <c r="D223" s="12" t="str">
        <f>VLOOKUP(B223,location!$A$1:$B$90,2,FALSE)</f>
        <v>State</v>
      </c>
      <c r="E223" s="12" t="str">
        <f>VLOOKUP(B223,location!$A$1:$D$52,4,FALSE)</f>
        <v>MD</v>
      </c>
      <c r="F223" s="12" t="str">
        <f>VLOOKUP(C223,subpopulation!$A$1:$B$100,2,FALSE)</f>
        <v>20_24_healthy</v>
      </c>
      <c r="G223">
        <v>374319</v>
      </c>
      <c r="H223" s="30">
        <f t="shared" si="6"/>
        <v>6.1945468909851496E-2</v>
      </c>
      <c r="I223" s="18">
        <f t="shared" si="7"/>
        <v>1.1441205972841416E-3</v>
      </c>
    </row>
    <row r="224" spans="1:9" x14ac:dyDescent="0.25">
      <c r="A224" s="11">
        <v>223</v>
      </c>
      <c r="B224">
        <v>21</v>
      </c>
      <c r="C224">
        <v>3</v>
      </c>
      <c r="D224" s="12" t="str">
        <f>VLOOKUP(B224,location!$A$1:$B$90,2,FALSE)</f>
        <v>State</v>
      </c>
      <c r="E224" s="12" t="str">
        <f>VLOOKUP(B224,location!$A$1:$D$52,4,FALSE)</f>
        <v>MD</v>
      </c>
      <c r="F224" s="12" t="str">
        <f>VLOOKUP(C224,subpopulation!$A$1:$B$100,2,FALSE)</f>
        <v>25_54_healthy</v>
      </c>
      <c r="G224">
        <v>2252019</v>
      </c>
      <c r="H224" s="30">
        <f t="shared" si="6"/>
        <v>0.37268312041038487</v>
      </c>
      <c r="I224" s="18">
        <f t="shared" si="7"/>
        <v>6.8833837538977063E-3</v>
      </c>
    </row>
    <row r="225" spans="1:9" x14ac:dyDescent="0.25">
      <c r="A225" s="11">
        <v>224</v>
      </c>
      <c r="B225">
        <v>21</v>
      </c>
      <c r="C225">
        <v>4</v>
      </c>
      <c r="D225" s="12" t="str">
        <f>VLOOKUP(B225,location!$A$1:$B$90,2,FALSE)</f>
        <v>State</v>
      </c>
      <c r="E225" s="12" t="str">
        <f>VLOOKUP(B225,location!$A$1:$D$52,4,FALSE)</f>
        <v>MD</v>
      </c>
      <c r="F225" s="12" t="str">
        <f>VLOOKUP(C225,subpopulation!$A$1:$B$100,2,FALSE)</f>
        <v>55_64_healthy</v>
      </c>
      <c r="G225">
        <v>589698</v>
      </c>
      <c r="H225" s="30">
        <f t="shared" si="6"/>
        <v>9.7588204513267038E-2</v>
      </c>
      <c r="I225" s="18">
        <f t="shared" si="7"/>
        <v>1.802434896377859E-3</v>
      </c>
    </row>
    <row r="226" spans="1:9" x14ac:dyDescent="0.25">
      <c r="A226" s="11">
        <v>225</v>
      </c>
      <c r="B226">
        <v>21</v>
      </c>
      <c r="C226">
        <v>5</v>
      </c>
      <c r="D226" s="12" t="str">
        <f>VLOOKUP(B226,location!$A$1:$B$90,2,FALSE)</f>
        <v>State</v>
      </c>
      <c r="E226" s="12" t="str">
        <f>VLOOKUP(B226,location!$A$1:$D$52,4,FALSE)</f>
        <v>MD</v>
      </c>
      <c r="F226" s="12" t="str">
        <f>VLOOKUP(C226,subpopulation!$A$1:$B$100,2,FALSE)</f>
        <v>65up_healthy</v>
      </c>
      <c r="G226">
        <v>405972</v>
      </c>
      <c r="H226" s="30">
        <f t="shared" si="6"/>
        <v>6.7183674631184173E-2</v>
      </c>
      <c r="I226" s="18">
        <f t="shared" si="7"/>
        <v>1.2408692241661192E-3</v>
      </c>
    </row>
    <row r="227" spans="1:9" x14ac:dyDescent="0.25">
      <c r="A227" s="11">
        <v>226</v>
      </c>
      <c r="B227">
        <v>21</v>
      </c>
      <c r="C227">
        <v>6</v>
      </c>
      <c r="D227" s="12" t="str">
        <f>VLOOKUP(B227,location!$A$1:$B$90,2,FALSE)</f>
        <v>State</v>
      </c>
      <c r="E227" s="12" t="str">
        <f>VLOOKUP(B227,location!$A$1:$D$52,4,FALSE)</f>
        <v>MD</v>
      </c>
      <c r="F227" s="12" t="str">
        <f>VLOOKUP(C227,subpopulation!$A$1:$B$100,2,FALSE)</f>
        <v>0_19_chronic</v>
      </c>
      <c r="G227">
        <v>2369</v>
      </c>
      <c r="H227" s="30">
        <f t="shared" si="6"/>
        <v>3.9204212409051689E-4</v>
      </c>
      <c r="I227" s="18">
        <f t="shared" si="7"/>
        <v>7.2409407349510216E-6</v>
      </c>
    </row>
    <row r="228" spans="1:9" x14ac:dyDescent="0.25">
      <c r="A228" s="11">
        <v>227</v>
      </c>
      <c r="B228">
        <v>21</v>
      </c>
      <c r="C228">
        <v>7</v>
      </c>
      <c r="D228" s="12" t="str">
        <f>VLOOKUP(B228,location!$A$1:$B$90,2,FALSE)</f>
        <v>State</v>
      </c>
      <c r="E228" s="12" t="str">
        <f>VLOOKUP(B228,location!$A$1:$D$52,4,FALSE)</f>
        <v>MD</v>
      </c>
      <c r="F228" s="12" t="str">
        <f>VLOOKUP(C228,subpopulation!$A$1:$B$100,2,FALSE)</f>
        <v>20_24_chronic</v>
      </c>
      <c r="G228">
        <v>2231</v>
      </c>
      <c r="H228" s="30">
        <f t="shared" si="6"/>
        <v>3.6920471880369065E-4</v>
      </c>
      <c r="I228" s="18">
        <f t="shared" si="7"/>
        <v>6.8191383620412536E-6</v>
      </c>
    </row>
    <row r="229" spans="1:9" x14ac:dyDescent="0.25">
      <c r="A229" s="11">
        <v>228</v>
      </c>
      <c r="B229">
        <v>21</v>
      </c>
      <c r="C229">
        <v>8</v>
      </c>
      <c r="D229" s="12" t="str">
        <f>VLOOKUP(B229,location!$A$1:$B$90,2,FALSE)</f>
        <v>State</v>
      </c>
      <c r="E229" s="12" t="str">
        <f>VLOOKUP(B229,location!$A$1:$D$52,4,FALSE)</f>
        <v>MD</v>
      </c>
      <c r="F229" s="12" t="str">
        <f>VLOOKUP(C229,subpopulation!$A$1:$B$100,2,FALSE)</f>
        <v>25_54_chronic</v>
      </c>
      <c r="G229">
        <v>175321</v>
      </c>
      <c r="H229" s="30">
        <f t="shared" si="6"/>
        <v>2.9013599509359861E-2</v>
      </c>
      <c r="I229" s="18">
        <f t="shared" si="7"/>
        <v>5.3587546247038762E-4</v>
      </c>
    </row>
    <row r="230" spans="1:9" x14ac:dyDescent="0.25">
      <c r="A230" s="11">
        <v>229</v>
      </c>
      <c r="B230">
        <v>21</v>
      </c>
      <c r="C230">
        <v>9</v>
      </c>
      <c r="D230" s="12" t="str">
        <f>VLOOKUP(B230,location!$A$1:$B$90,2,FALSE)</f>
        <v>State</v>
      </c>
      <c r="E230" s="12" t="str">
        <f>VLOOKUP(B230,location!$A$1:$D$52,4,FALSE)</f>
        <v>MD</v>
      </c>
      <c r="F230" s="12" t="str">
        <f>VLOOKUP(C230,subpopulation!$A$1:$B$100,2,FALSE)</f>
        <v>55_64_chronic</v>
      </c>
      <c r="G230">
        <v>223036</v>
      </c>
      <c r="H230" s="30">
        <f t="shared" si="6"/>
        <v>3.6909880619946191E-2</v>
      </c>
      <c r="I230" s="18">
        <f t="shared" si="7"/>
        <v>6.817182177123411E-4</v>
      </c>
    </row>
    <row r="231" spans="1:9" x14ac:dyDescent="0.25">
      <c r="A231" s="11">
        <v>230</v>
      </c>
      <c r="B231">
        <v>21</v>
      </c>
      <c r="C231">
        <v>10</v>
      </c>
      <c r="D231" s="12" t="str">
        <f>VLOOKUP(B231,location!$A$1:$B$90,2,FALSE)</f>
        <v>State</v>
      </c>
      <c r="E231" s="12" t="str">
        <f>VLOOKUP(B231,location!$A$1:$D$52,4,FALSE)</f>
        <v>MD</v>
      </c>
      <c r="F231" s="12" t="str">
        <f>VLOOKUP(C231,subpopulation!$A$1:$B$100,2,FALSE)</f>
        <v>65up_chronic</v>
      </c>
      <c r="G231">
        <v>525164</v>
      </c>
      <c r="H231" s="30">
        <f t="shared" si="6"/>
        <v>8.6908573261237743E-2</v>
      </c>
      <c r="I231" s="18">
        <f t="shared" si="7"/>
        <v>1.6051842128027938E-3</v>
      </c>
    </row>
    <row r="232" spans="1:9" x14ac:dyDescent="0.25">
      <c r="A232" s="11">
        <v>231</v>
      </c>
      <c r="B232">
        <v>21</v>
      </c>
      <c r="C232">
        <v>11</v>
      </c>
      <c r="D232" s="12" t="str">
        <f>VLOOKUP(B232,location!$A$1:$B$90,2,FALSE)</f>
        <v>State</v>
      </c>
      <c r="E232" s="12" t="str">
        <f>VLOOKUP(B232,location!$A$1:$D$52,4,FALSE)</f>
        <v>MD</v>
      </c>
      <c r="F232" s="12" t="str">
        <f>VLOOKUP(C232,subpopulation!$A$1:$B$100,2,FALSE)</f>
        <v>HCW</v>
      </c>
      <c r="G232" s="14">
        <v>0</v>
      </c>
      <c r="H232" s="30">
        <f t="shared" si="6"/>
        <v>0</v>
      </c>
      <c r="I232" s="18">
        <f t="shared" si="7"/>
        <v>0</v>
      </c>
    </row>
    <row r="233" spans="1:9" x14ac:dyDescent="0.25">
      <c r="A233" s="11">
        <v>232</v>
      </c>
      <c r="B233">
        <v>22</v>
      </c>
      <c r="C233">
        <v>1</v>
      </c>
      <c r="D233" s="12" t="str">
        <f>VLOOKUP(B233,location!$A$1:$B$90,2,FALSE)</f>
        <v>State</v>
      </c>
      <c r="E233" s="12" t="str">
        <f>VLOOKUP(B233,location!$A$1:$D$52,4,FALSE)</f>
        <v>ME</v>
      </c>
      <c r="F233" s="12" t="str">
        <f>VLOOKUP(C233,subpopulation!$A$1:$B$100,2,FALSE)</f>
        <v>0_19_healthy</v>
      </c>
      <c r="G233">
        <v>282039</v>
      </c>
      <c r="H233" s="30">
        <f t="shared" si="6"/>
        <v>0.21072785197892416</v>
      </c>
      <c r="I233" s="18">
        <f t="shared" si="7"/>
        <v>8.620631844427401E-4</v>
      </c>
    </row>
    <row r="234" spans="1:9" x14ac:dyDescent="0.25">
      <c r="A234" s="11">
        <v>233</v>
      </c>
      <c r="B234">
        <v>22</v>
      </c>
      <c r="C234">
        <v>2</v>
      </c>
      <c r="D234" s="12" t="str">
        <f>VLOOKUP(B234,location!$A$1:$B$90,2,FALSE)</f>
        <v>State</v>
      </c>
      <c r="E234" s="12" t="str">
        <f>VLOOKUP(B234,location!$A$1:$D$52,4,FALSE)</f>
        <v>ME</v>
      </c>
      <c r="F234" s="12" t="str">
        <f>VLOOKUP(C234,subpopulation!$A$1:$B$100,2,FALSE)</f>
        <v>20_24_healthy</v>
      </c>
      <c r="G234">
        <v>74579</v>
      </c>
      <c r="H234" s="30">
        <f t="shared" si="6"/>
        <v>5.5722337948780787E-2</v>
      </c>
      <c r="I234" s="18">
        <f t="shared" si="7"/>
        <v>2.2795361716838847E-4</v>
      </c>
    </row>
    <row r="235" spans="1:9" x14ac:dyDescent="0.25">
      <c r="A235" s="11">
        <v>234</v>
      </c>
      <c r="B235">
        <v>22</v>
      </c>
      <c r="C235">
        <v>3</v>
      </c>
      <c r="D235" s="12" t="str">
        <f>VLOOKUP(B235,location!$A$1:$B$90,2,FALSE)</f>
        <v>State</v>
      </c>
      <c r="E235" s="12" t="str">
        <f>VLOOKUP(B235,location!$A$1:$D$52,4,FALSE)</f>
        <v>ME</v>
      </c>
      <c r="F235" s="12" t="str">
        <f>VLOOKUP(C235,subpopulation!$A$1:$B$100,2,FALSE)</f>
        <v>25_54_healthy</v>
      </c>
      <c r="G235">
        <v>455653</v>
      </c>
      <c r="H235" s="30">
        <f t="shared" si="6"/>
        <v>0.34044503752230271</v>
      </c>
      <c r="I235" s="18">
        <f t="shared" si="7"/>
        <v>1.3927211349525699E-3</v>
      </c>
    </row>
    <row r="236" spans="1:9" x14ac:dyDescent="0.25">
      <c r="A236" s="11">
        <v>235</v>
      </c>
      <c r="B236">
        <v>22</v>
      </c>
      <c r="C236">
        <v>4</v>
      </c>
      <c r="D236" s="12" t="str">
        <f>VLOOKUP(B236,location!$A$1:$B$90,2,FALSE)</f>
        <v>State</v>
      </c>
      <c r="E236" s="12" t="str">
        <f>VLOOKUP(B236,location!$A$1:$D$52,4,FALSE)</f>
        <v>ME</v>
      </c>
      <c r="F236" s="12" t="str">
        <f>VLOOKUP(C236,subpopulation!$A$1:$B$100,2,FALSE)</f>
        <v>55_64_healthy</v>
      </c>
      <c r="G236">
        <v>153362</v>
      </c>
      <c r="H236" s="30">
        <f t="shared" si="6"/>
        <v>0.11458573046703387</v>
      </c>
      <c r="I236" s="18">
        <f t="shared" si="7"/>
        <v>4.687569240158542E-4</v>
      </c>
    </row>
    <row r="237" spans="1:9" x14ac:dyDescent="0.25">
      <c r="A237" s="11">
        <v>236</v>
      </c>
      <c r="B237">
        <v>22</v>
      </c>
      <c r="C237">
        <v>5</v>
      </c>
      <c r="D237" s="12" t="str">
        <f>VLOOKUP(B237,location!$A$1:$B$90,2,FALSE)</f>
        <v>State</v>
      </c>
      <c r="E237" s="12" t="str">
        <f>VLOOKUP(B237,location!$A$1:$D$52,4,FALSE)</f>
        <v>ME</v>
      </c>
      <c r="F237" s="12" t="str">
        <f>VLOOKUP(C237,subpopulation!$A$1:$B$100,2,FALSE)</f>
        <v>65up_healthy</v>
      </c>
      <c r="G237">
        <v>120709</v>
      </c>
      <c r="H237" s="30">
        <f t="shared" si="6"/>
        <v>9.0188762137590736E-2</v>
      </c>
      <c r="I237" s="18">
        <f t="shared" si="7"/>
        <v>3.6895175819974795E-4</v>
      </c>
    </row>
    <row r="238" spans="1:9" x14ac:dyDescent="0.25">
      <c r="A238" s="11">
        <v>237</v>
      </c>
      <c r="B238">
        <v>22</v>
      </c>
      <c r="C238">
        <v>6</v>
      </c>
      <c r="D238" s="12" t="str">
        <f>VLOOKUP(B238,location!$A$1:$B$90,2,FALSE)</f>
        <v>State</v>
      </c>
      <c r="E238" s="12" t="str">
        <f>VLOOKUP(B238,location!$A$1:$D$52,4,FALSE)</f>
        <v>ME</v>
      </c>
      <c r="F238" s="12" t="str">
        <f>VLOOKUP(C238,subpopulation!$A$1:$B$100,2,FALSE)</f>
        <v>0_19_chronic</v>
      </c>
      <c r="G238">
        <v>465</v>
      </c>
      <c r="H238" s="30">
        <f t="shared" si="6"/>
        <v>3.4742872854534205E-4</v>
      </c>
      <c r="I238" s="18">
        <f t="shared" si="7"/>
        <v>1.4212906043698714E-6</v>
      </c>
    </row>
    <row r="239" spans="1:9" x14ac:dyDescent="0.25">
      <c r="A239" s="11">
        <v>238</v>
      </c>
      <c r="B239">
        <v>22</v>
      </c>
      <c r="C239">
        <v>7</v>
      </c>
      <c r="D239" s="12" t="str">
        <f>VLOOKUP(B239,location!$A$1:$B$90,2,FALSE)</f>
        <v>State</v>
      </c>
      <c r="E239" s="12" t="str">
        <f>VLOOKUP(B239,location!$A$1:$D$52,4,FALSE)</f>
        <v>ME</v>
      </c>
      <c r="F239" s="12" t="str">
        <f>VLOOKUP(C239,subpopulation!$A$1:$B$100,2,FALSE)</f>
        <v>20_24_chronic</v>
      </c>
      <c r="G239">
        <v>445</v>
      </c>
      <c r="H239" s="30">
        <f t="shared" si="6"/>
        <v>3.3248555742511229E-4</v>
      </c>
      <c r="I239" s="18">
        <f t="shared" si="7"/>
        <v>1.3601598256872963E-6</v>
      </c>
    </row>
    <row r="240" spans="1:9" x14ac:dyDescent="0.25">
      <c r="A240" s="11">
        <v>239</v>
      </c>
      <c r="B240">
        <v>22</v>
      </c>
      <c r="C240">
        <v>8</v>
      </c>
      <c r="D240" s="12" t="str">
        <f>VLOOKUP(B240,location!$A$1:$B$90,2,FALSE)</f>
        <v>State</v>
      </c>
      <c r="E240" s="12" t="str">
        <f>VLOOKUP(B240,location!$A$1:$D$52,4,FALSE)</f>
        <v>ME</v>
      </c>
      <c r="F240" s="12" t="str">
        <f>VLOOKUP(C240,subpopulation!$A$1:$B$100,2,FALSE)</f>
        <v>25_54_chronic</v>
      </c>
      <c r="G240">
        <v>37243</v>
      </c>
      <c r="H240" s="30">
        <f t="shared" si="6"/>
        <v>2.7826426101535857E-2</v>
      </c>
      <c r="I240" s="18">
        <f t="shared" si="7"/>
        <v>1.1383467952375724E-4</v>
      </c>
    </row>
    <row r="241" spans="1:9" x14ac:dyDescent="0.25">
      <c r="A241" s="11">
        <v>240</v>
      </c>
      <c r="B241">
        <v>22</v>
      </c>
      <c r="C241">
        <v>9</v>
      </c>
      <c r="D241" s="12" t="str">
        <f>VLOOKUP(B241,location!$A$1:$B$90,2,FALSE)</f>
        <v>State</v>
      </c>
      <c r="E241" s="12" t="str">
        <f>VLOOKUP(B241,location!$A$1:$D$52,4,FALSE)</f>
        <v>ME</v>
      </c>
      <c r="F241" s="12" t="str">
        <f>VLOOKUP(C241,subpopulation!$A$1:$B$100,2,FALSE)</f>
        <v>55_64_chronic</v>
      </c>
      <c r="G241">
        <v>58619</v>
      </c>
      <c r="H241" s="30">
        <f t="shared" si="6"/>
        <v>4.3797687394837435E-2</v>
      </c>
      <c r="I241" s="18">
        <f t="shared" si="7"/>
        <v>1.7917125577969354E-4</v>
      </c>
    </row>
    <row r="242" spans="1:9" x14ac:dyDescent="0.25">
      <c r="A242" s="11">
        <v>241</v>
      </c>
      <c r="B242">
        <v>22</v>
      </c>
      <c r="C242">
        <v>10</v>
      </c>
      <c r="D242" s="12" t="str">
        <f>VLOOKUP(B242,location!$A$1:$B$90,2,FALSE)</f>
        <v>State</v>
      </c>
      <c r="E242" s="12" t="str">
        <f>VLOOKUP(B242,location!$A$1:$D$52,4,FALSE)</f>
        <v>ME</v>
      </c>
      <c r="F242" s="12" t="str">
        <f>VLOOKUP(C242,subpopulation!$A$1:$B$100,2,FALSE)</f>
        <v>65up_chronic</v>
      </c>
      <c r="G242">
        <v>155290</v>
      </c>
      <c r="H242" s="30">
        <f t="shared" si="6"/>
        <v>0.11602625216302402</v>
      </c>
      <c r="I242" s="18">
        <f t="shared" si="7"/>
        <v>4.7464993108085445E-4</v>
      </c>
    </row>
    <row r="243" spans="1:9" x14ac:dyDescent="0.25">
      <c r="A243" s="11">
        <v>242</v>
      </c>
      <c r="B243">
        <v>22</v>
      </c>
      <c r="C243">
        <v>11</v>
      </c>
      <c r="D243" s="12" t="str">
        <f>VLOOKUP(B243,location!$A$1:$B$90,2,FALSE)</f>
        <v>State</v>
      </c>
      <c r="E243" s="12" t="str">
        <f>VLOOKUP(B243,location!$A$1:$D$52,4,FALSE)</f>
        <v>ME</v>
      </c>
      <c r="F243" s="12" t="str">
        <f>VLOOKUP(C243,subpopulation!$A$1:$B$100,2,FALSE)</f>
        <v>HCW</v>
      </c>
      <c r="G243" s="14">
        <v>0</v>
      </c>
      <c r="H243" s="30">
        <f t="shared" si="6"/>
        <v>0</v>
      </c>
      <c r="I243" s="18">
        <f t="shared" si="7"/>
        <v>0</v>
      </c>
    </row>
    <row r="244" spans="1:9" x14ac:dyDescent="0.25">
      <c r="A244" s="11">
        <v>243</v>
      </c>
      <c r="B244">
        <v>23</v>
      </c>
      <c r="C244">
        <v>1</v>
      </c>
      <c r="D244" s="12" t="str">
        <f>VLOOKUP(B244,location!$A$1:$B$90,2,FALSE)</f>
        <v>State</v>
      </c>
      <c r="E244" s="12" t="str">
        <f>VLOOKUP(B244,location!$A$1:$D$52,4,FALSE)</f>
        <v>MI</v>
      </c>
      <c r="F244" s="12" t="str">
        <f>VLOOKUP(C244,subpopulation!$A$1:$B$100,2,FALSE)</f>
        <v>0_19_healthy</v>
      </c>
      <c r="G244">
        <v>2428028</v>
      </c>
      <c r="H244" s="30">
        <f t="shared" si="6"/>
        <v>0.24290202547740752</v>
      </c>
      <c r="I244" s="18">
        <f t="shared" si="7"/>
        <v>7.4213621151547745E-3</v>
      </c>
    </row>
    <row r="245" spans="1:9" x14ac:dyDescent="0.25">
      <c r="A245" s="11">
        <v>244</v>
      </c>
      <c r="B245">
        <v>23</v>
      </c>
      <c r="C245">
        <v>2</v>
      </c>
      <c r="D245" s="12" t="str">
        <f>VLOOKUP(B245,location!$A$1:$B$90,2,FALSE)</f>
        <v>State</v>
      </c>
      <c r="E245" s="12" t="str">
        <f>VLOOKUP(B245,location!$A$1:$D$52,4,FALSE)</f>
        <v>MI</v>
      </c>
      <c r="F245" s="12" t="str">
        <f>VLOOKUP(C245,subpopulation!$A$1:$B$100,2,FALSE)</f>
        <v>20_24_healthy</v>
      </c>
      <c r="G245">
        <v>690508</v>
      </c>
      <c r="H245" s="30">
        <f t="shared" si="6"/>
        <v>6.9079018779171289E-2</v>
      </c>
      <c r="I245" s="18">
        <f t="shared" si="7"/>
        <v>2.1105645863273787E-3</v>
      </c>
    </row>
    <row r="246" spans="1:9" x14ac:dyDescent="0.25">
      <c r="A246" s="11">
        <v>245</v>
      </c>
      <c r="B246">
        <v>23</v>
      </c>
      <c r="C246">
        <v>3</v>
      </c>
      <c r="D246" s="12" t="str">
        <f>VLOOKUP(B246,location!$A$1:$B$90,2,FALSE)</f>
        <v>State</v>
      </c>
      <c r="E246" s="12" t="str">
        <f>VLOOKUP(B246,location!$A$1:$D$52,4,FALSE)</f>
        <v>MI</v>
      </c>
      <c r="F246" s="12" t="str">
        <f>VLOOKUP(C246,subpopulation!$A$1:$B$100,2,FALSE)</f>
        <v>25_54_healthy</v>
      </c>
      <c r="G246">
        <v>3477811</v>
      </c>
      <c r="H246" s="30">
        <f t="shared" si="6"/>
        <v>0.34792322663808167</v>
      </c>
      <c r="I246" s="18">
        <f t="shared" si="7"/>
        <v>1.0630064727041262E-2</v>
      </c>
    </row>
    <row r="247" spans="1:9" x14ac:dyDescent="0.25">
      <c r="A247" s="11">
        <v>246</v>
      </c>
      <c r="B247">
        <v>23</v>
      </c>
      <c r="C247">
        <v>4</v>
      </c>
      <c r="D247" s="12" t="str">
        <f>VLOOKUP(B247,location!$A$1:$B$90,2,FALSE)</f>
        <v>State</v>
      </c>
      <c r="E247" s="12" t="str">
        <f>VLOOKUP(B247,location!$A$1:$D$52,4,FALSE)</f>
        <v>MI</v>
      </c>
      <c r="F247" s="12" t="str">
        <f>VLOOKUP(C247,subpopulation!$A$1:$B$100,2,FALSE)</f>
        <v>55_64_healthy</v>
      </c>
      <c r="G247">
        <v>1015522</v>
      </c>
      <c r="H247" s="30">
        <f t="shared" si="6"/>
        <v>0.10159370102686947</v>
      </c>
      <c r="I247" s="18">
        <f t="shared" si="7"/>
        <v>3.1039825314643022E-3</v>
      </c>
    </row>
    <row r="248" spans="1:9" x14ac:dyDescent="0.25">
      <c r="A248" s="11">
        <v>247</v>
      </c>
      <c r="B248">
        <v>23</v>
      </c>
      <c r="C248">
        <v>5</v>
      </c>
      <c r="D248" s="12" t="str">
        <f>VLOOKUP(B248,location!$A$1:$B$90,2,FALSE)</f>
        <v>State</v>
      </c>
      <c r="E248" s="12" t="str">
        <f>VLOOKUP(B248,location!$A$1:$D$52,4,FALSE)</f>
        <v>MI</v>
      </c>
      <c r="F248" s="12" t="str">
        <f>VLOOKUP(C248,subpopulation!$A$1:$B$100,2,FALSE)</f>
        <v>65up_healthy</v>
      </c>
      <c r="G248">
        <v>748891</v>
      </c>
      <c r="H248" s="30">
        <f t="shared" si="6"/>
        <v>7.4919704699369691E-2</v>
      </c>
      <c r="I248" s="18">
        <f t="shared" si="7"/>
        <v>2.289014498918618E-3</v>
      </c>
    </row>
    <row r="249" spans="1:9" x14ac:dyDescent="0.25">
      <c r="A249" s="11">
        <v>248</v>
      </c>
      <c r="B249">
        <v>23</v>
      </c>
      <c r="C249">
        <v>6</v>
      </c>
      <c r="D249" s="12" t="str">
        <f>VLOOKUP(B249,location!$A$1:$B$90,2,FALSE)</f>
        <v>State</v>
      </c>
      <c r="E249" s="12" t="str">
        <f>VLOOKUP(B249,location!$A$1:$D$52,4,FALSE)</f>
        <v>MI</v>
      </c>
      <c r="F249" s="12" t="str">
        <f>VLOOKUP(C249,subpopulation!$A$1:$B$100,2,FALSE)</f>
        <v>0_19_chronic</v>
      </c>
      <c r="G249">
        <v>3952</v>
      </c>
      <c r="H249" s="30">
        <f t="shared" si="6"/>
        <v>3.9536150517486391E-4</v>
      </c>
      <c r="I249" s="18">
        <f t="shared" si="7"/>
        <v>1.2079441867676841E-5</v>
      </c>
    </row>
    <row r="250" spans="1:9" x14ac:dyDescent="0.25">
      <c r="A250" s="11">
        <v>249</v>
      </c>
      <c r="B250">
        <v>23</v>
      </c>
      <c r="C250">
        <v>7</v>
      </c>
      <c r="D250" s="12" t="str">
        <f>VLOOKUP(B250,location!$A$1:$B$90,2,FALSE)</f>
        <v>State</v>
      </c>
      <c r="E250" s="12" t="str">
        <f>VLOOKUP(B250,location!$A$1:$D$52,4,FALSE)</f>
        <v>MI</v>
      </c>
      <c r="F250" s="12" t="str">
        <f>VLOOKUP(C250,subpopulation!$A$1:$B$100,2,FALSE)</f>
        <v>20_24_chronic</v>
      </c>
      <c r="G250">
        <v>4119</v>
      </c>
      <c r="H250" s="30">
        <f t="shared" si="6"/>
        <v>4.1206832991276938E-4</v>
      </c>
      <c r="I250" s="18">
        <f t="shared" si="7"/>
        <v>1.2589883869676345E-5</v>
      </c>
    </row>
    <row r="251" spans="1:9" x14ac:dyDescent="0.25">
      <c r="A251" s="11">
        <v>250</v>
      </c>
      <c r="B251">
        <v>23</v>
      </c>
      <c r="C251">
        <v>8</v>
      </c>
      <c r="D251" s="12" t="str">
        <f>VLOOKUP(B251,location!$A$1:$B$90,2,FALSE)</f>
        <v>State</v>
      </c>
      <c r="E251" s="12" t="str">
        <f>VLOOKUP(B251,location!$A$1:$D$52,4,FALSE)</f>
        <v>MI</v>
      </c>
      <c r="F251" s="12" t="str">
        <f>VLOOKUP(C251,subpopulation!$A$1:$B$100,2,FALSE)</f>
        <v>25_54_chronic</v>
      </c>
      <c r="G251">
        <v>272089</v>
      </c>
      <c r="H251" s="30">
        <f t="shared" si="6"/>
        <v>2.7220019377915877E-2</v>
      </c>
      <c r="I251" s="18">
        <f t="shared" si="7"/>
        <v>8.3165062204815894E-4</v>
      </c>
    </row>
    <row r="252" spans="1:9" x14ac:dyDescent="0.25">
      <c r="A252" s="11">
        <v>251</v>
      </c>
      <c r="B252">
        <v>23</v>
      </c>
      <c r="C252">
        <v>9</v>
      </c>
      <c r="D252" s="12" t="str">
        <f>VLOOKUP(B252,location!$A$1:$B$90,2,FALSE)</f>
        <v>State</v>
      </c>
      <c r="E252" s="12" t="str">
        <f>VLOOKUP(B252,location!$A$1:$D$52,4,FALSE)</f>
        <v>MI</v>
      </c>
      <c r="F252" s="12" t="str">
        <f>VLOOKUP(C252,subpopulation!$A$1:$B$100,2,FALSE)</f>
        <v>55_64_chronic</v>
      </c>
      <c r="G252">
        <v>387282</v>
      </c>
      <c r="H252" s="30">
        <f t="shared" si="6"/>
        <v>3.8744026935002951E-2</v>
      </c>
      <c r="I252" s="18">
        <f t="shared" si="7"/>
        <v>1.1837425114872527E-3</v>
      </c>
    </row>
    <row r="253" spans="1:9" x14ac:dyDescent="0.25">
      <c r="A253" s="11">
        <v>252</v>
      </c>
      <c r="B253">
        <v>23</v>
      </c>
      <c r="C253">
        <v>10</v>
      </c>
      <c r="D253" s="12" t="str">
        <f>VLOOKUP(B253,location!$A$1:$B$90,2,FALSE)</f>
        <v>State</v>
      </c>
      <c r="E253" s="12" t="str">
        <f>VLOOKUP(B253,location!$A$1:$D$52,4,FALSE)</f>
        <v>MI</v>
      </c>
      <c r="F253" s="12" t="str">
        <f>VLOOKUP(C253,subpopulation!$A$1:$B$100,2,FALSE)</f>
        <v>65up_chronic</v>
      </c>
      <c r="G253">
        <v>967713</v>
      </c>
      <c r="H253" s="30">
        <f t="shared" si="6"/>
        <v>9.6810847231093899E-2</v>
      </c>
      <c r="I253" s="18">
        <f t="shared" si="7"/>
        <v>2.9578524615625403E-3</v>
      </c>
    </row>
    <row r="254" spans="1:9" x14ac:dyDescent="0.25">
      <c r="A254" s="11">
        <v>253</v>
      </c>
      <c r="B254">
        <v>23</v>
      </c>
      <c r="C254">
        <v>11</v>
      </c>
      <c r="D254" s="12" t="str">
        <f>VLOOKUP(B254,location!$A$1:$B$90,2,FALSE)</f>
        <v>State</v>
      </c>
      <c r="E254" s="12" t="str">
        <f>VLOOKUP(B254,location!$A$1:$D$52,4,FALSE)</f>
        <v>MI</v>
      </c>
      <c r="F254" s="12" t="str">
        <f>VLOOKUP(C254,subpopulation!$A$1:$B$100,2,FALSE)</f>
        <v>HCW</v>
      </c>
      <c r="G254" s="14">
        <v>0</v>
      </c>
      <c r="H254" s="30">
        <f t="shared" si="6"/>
        <v>0</v>
      </c>
      <c r="I254" s="18">
        <f t="shared" si="7"/>
        <v>0</v>
      </c>
    </row>
    <row r="255" spans="1:9" x14ac:dyDescent="0.25">
      <c r="A255" s="11">
        <v>254</v>
      </c>
      <c r="B255">
        <v>24</v>
      </c>
      <c r="C255">
        <v>1</v>
      </c>
      <c r="D255" s="12" t="str">
        <f>VLOOKUP(B255,location!$A$1:$B$90,2,FALSE)</f>
        <v>State</v>
      </c>
      <c r="E255" s="12" t="str">
        <f>VLOOKUP(B255,location!$A$1:$D$52,4,FALSE)</f>
        <v>MN</v>
      </c>
      <c r="F255" s="12" t="str">
        <f>VLOOKUP(C255,subpopulation!$A$1:$B$100,2,FALSE)</f>
        <v>0_19_healthy</v>
      </c>
      <c r="G255">
        <v>1441922</v>
      </c>
      <c r="H255" s="30">
        <f t="shared" si="6"/>
        <v>0.2569730888998551</v>
      </c>
      <c r="I255" s="18">
        <f t="shared" si="7"/>
        <v>4.4072907329768037E-3</v>
      </c>
    </row>
    <row r="256" spans="1:9" x14ac:dyDescent="0.25">
      <c r="A256" s="11">
        <v>255</v>
      </c>
      <c r="B256">
        <v>24</v>
      </c>
      <c r="C256">
        <v>2</v>
      </c>
      <c r="D256" s="12" t="str">
        <f>VLOOKUP(B256,location!$A$1:$B$90,2,FALSE)</f>
        <v>State</v>
      </c>
      <c r="E256" s="12" t="str">
        <f>VLOOKUP(B256,location!$A$1:$D$52,4,FALSE)</f>
        <v>MN</v>
      </c>
      <c r="F256" s="12" t="str">
        <f>VLOOKUP(C256,subpopulation!$A$1:$B$100,2,FALSE)</f>
        <v>20_24_healthy</v>
      </c>
      <c r="G256">
        <v>357936</v>
      </c>
      <c r="H256" s="30">
        <f t="shared" si="6"/>
        <v>6.3789802463974143E-2</v>
      </c>
      <c r="I256" s="18">
        <f t="shared" si="7"/>
        <v>1.0940453199263104E-3</v>
      </c>
    </row>
    <row r="257" spans="1:9" x14ac:dyDescent="0.25">
      <c r="A257" s="11">
        <v>256</v>
      </c>
      <c r="B257">
        <v>24</v>
      </c>
      <c r="C257">
        <v>3</v>
      </c>
      <c r="D257" s="12" t="str">
        <f>VLOOKUP(B257,location!$A$1:$B$90,2,FALSE)</f>
        <v>State</v>
      </c>
      <c r="E257" s="12" t="str">
        <f>VLOOKUP(B257,location!$A$1:$D$52,4,FALSE)</f>
        <v>MN</v>
      </c>
      <c r="F257" s="12" t="str">
        <f>VLOOKUP(C257,subpopulation!$A$1:$B$100,2,FALSE)</f>
        <v>25_54_healthy</v>
      </c>
      <c r="G257">
        <v>2010746</v>
      </c>
      <c r="H257" s="30">
        <f t="shared" si="6"/>
        <v>0.35834643664014282</v>
      </c>
      <c r="I257" s="18">
        <f t="shared" si="7"/>
        <v>6.1459234356436585E-3</v>
      </c>
    </row>
    <row r="258" spans="1:9" x14ac:dyDescent="0.25">
      <c r="A258" s="11">
        <v>257</v>
      </c>
      <c r="B258">
        <v>24</v>
      </c>
      <c r="C258">
        <v>4</v>
      </c>
      <c r="D258" s="12" t="str">
        <f>VLOOKUP(B258,location!$A$1:$B$90,2,FALSE)</f>
        <v>State</v>
      </c>
      <c r="E258" s="12" t="str">
        <f>VLOOKUP(B258,location!$A$1:$D$52,4,FALSE)</f>
        <v>MN</v>
      </c>
      <c r="F258" s="12" t="str">
        <f>VLOOKUP(C258,subpopulation!$A$1:$B$100,2,FALSE)</f>
        <v>55_64_healthy</v>
      </c>
      <c r="G258">
        <v>547013</v>
      </c>
      <c r="H258" s="30">
        <f t="shared" si="6"/>
        <v>9.7486285858996838E-2</v>
      </c>
      <c r="I258" s="18">
        <f t="shared" si="7"/>
        <v>1.6719665319745729E-3</v>
      </c>
    </row>
    <row r="259" spans="1:9" x14ac:dyDescent="0.25">
      <c r="A259" s="11">
        <v>258</v>
      </c>
      <c r="B259">
        <v>24</v>
      </c>
      <c r="C259">
        <v>5</v>
      </c>
      <c r="D259" s="12" t="str">
        <f>VLOOKUP(B259,location!$A$1:$B$90,2,FALSE)</f>
        <v>State</v>
      </c>
      <c r="E259" s="12" t="str">
        <f>VLOOKUP(B259,location!$A$1:$D$52,4,FALSE)</f>
        <v>MN</v>
      </c>
      <c r="F259" s="12" t="str">
        <f>VLOOKUP(C259,subpopulation!$A$1:$B$100,2,FALSE)</f>
        <v>65up_healthy</v>
      </c>
      <c r="G259">
        <v>384081</v>
      </c>
      <c r="H259" s="30">
        <f t="shared" ref="H259:H322" si="8">G259/SUMIF($B$2:$B$1000,B259,$G$2:$G$1000)</f>
        <v>6.8449251039754744E-2</v>
      </c>
      <c r="I259" s="18">
        <f t="shared" ref="I259:I322" si="9">G259/SUMIF($D$2:$D$1000,D259,$G$2:$G$1000)</f>
        <v>1.1739585303591066E-3</v>
      </c>
    </row>
    <row r="260" spans="1:9" x14ac:dyDescent="0.25">
      <c r="A260" s="11">
        <v>259</v>
      </c>
      <c r="B260">
        <v>24</v>
      </c>
      <c r="C260">
        <v>6</v>
      </c>
      <c r="D260" s="12" t="str">
        <f>VLOOKUP(B260,location!$A$1:$B$90,2,FALSE)</f>
        <v>State</v>
      </c>
      <c r="E260" s="12" t="str">
        <f>VLOOKUP(B260,location!$A$1:$D$52,4,FALSE)</f>
        <v>MN</v>
      </c>
      <c r="F260" s="12" t="str">
        <f>VLOOKUP(C260,subpopulation!$A$1:$B$100,2,FALSE)</f>
        <v>0_19_chronic</v>
      </c>
      <c r="G260">
        <v>2264</v>
      </c>
      <c r="H260" s="30">
        <f t="shared" si="8"/>
        <v>4.0348026680310858E-4</v>
      </c>
      <c r="I260" s="18">
        <f t="shared" si="9"/>
        <v>6.9200041468675026E-6</v>
      </c>
    </row>
    <row r="261" spans="1:9" x14ac:dyDescent="0.25">
      <c r="A261" s="11">
        <v>260</v>
      </c>
      <c r="B261">
        <v>24</v>
      </c>
      <c r="C261">
        <v>7</v>
      </c>
      <c r="D261" s="12" t="str">
        <f>VLOOKUP(B261,location!$A$1:$B$90,2,FALSE)</f>
        <v>State</v>
      </c>
      <c r="E261" s="12" t="str">
        <f>VLOOKUP(B261,location!$A$1:$D$52,4,FALSE)</f>
        <v>MN</v>
      </c>
      <c r="F261" s="12" t="str">
        <f>VLOOKUP(C261,subpopulation!$A$1:$B$100,2,FALSE)</f>
        <v>20_24_chronic</v>
      </c>
      <c r="G261">
        <v>2129</v>
      </c>
      <c r="H261" s="30">
        <f t="shared" si="8"/>
        <v>3.7942115195398332E-4</v>
      </c>
      <c r="I261" s="18">
        <f t="shared" si="9"/>
        <v>6.5073713907601209E-6</v>
      </c>
    </row>
    <row r="262" spans="1:9" x14ac:dyDescent="0.25">
      <c r="A262" s="11">
        <v>261</v>
      </c>
      <c r="B262">
        <v>24</v>
      </c>
      <c r="C262">
        <v>8</v>
      </c>
      <c r="D262" s="12" t="str">
        <f>VLOOKUP(B262,location!$A$1:$B$90,2,FALSE)</f>
        <v>State</v>
      </c>
      <c r="E262" s="12" t="str">
        <f>VLOOKUP(B262,location!$A$1:$D$52,4,FALSE)</f>
        <v>MN</v>
      </c>
      <c r="F262" s="12" t="str">
        <f>VLOOKUP(C262,subpopulation!$A$1:$B$100,2,FALSE)</f>
        <v>25_54_chronic</v>
      </c>
      <c r="G262">
        <v>151935</v>
      </c>
      <c r="H262" s="30">
        <f t="shared" si="8"/>
        <v>2.7077197145198895E-2</v>
      </c>
      <c r="I262" s="18">
        <f t="shared" si="9"/>
        <v>4.6439524295685249E-4</v>
      </c>
    </row>
    <row r="263" spans="1:9" x14ac:dyDescent="0.25">
      <c r="A263" s="11">
        <v>262</v>
      </c>
      <c r="B263">
        <v>24</v>
      </c>
      <c r="C263">
        <v>9</v>
      </c>
      <c r="D263" s="12" t="str">
        <f>VLOOKUP(B263,location!$A$1:$B$90,2,FALSE)</f>
        <v>State</v>
      </c>
      <c r="E263" s="12" t="str">
        <f>VLOOKUP(B263,location!$A$1:$D$52,4,FALSE)</f>
        <v>MN</v>
      </c>
      <c r="F263" s="12" t="str">
        <f>VLOOKUP(C263,subpopulation!$A$1:$B$100,2,FALSE)</f>
        <v>55_64_chronic</v>
      </c>
      <c r="G263">
        <v>207432</v>
      </c>
      <c r="H263" s="30">
        <f t="shared" si="8"/>
        <v>3.6967631936175978E-2</v>
      </c>
      <c r="I263" s="18">
        <f t="shared" si="9"/>
        <v>6.34023984184196E-4</v>
      </c>
    </row>
    <row r="264" spans="1:9" x14ac:dyDescent="0.25">
      <c r="A264" s="11">
        <v>263</v>
      </c>
      <c r="B264">
        <v>24</v>
      </c>
      <c r="C264">
        <v>10</v>
      </c>
      <c r="D264" s="12" t="str">
        <f>VLOOKUP(B264,location!$A$1:$B$90,2,FALSE)</f>
        <v>State</v>
      </c>
      <c r="E264" s="12" t="str">
        <f>VLOOKUP(B264,location!$A$1:$D$52,4,FALSE)</f>
        <v>MN</v>
      </c>
      <c r="F264" s="12" t="str">
        <f>VLOOKUP(C264,subpopulation!$A$1:$B$100,2,FALSE)</f>
        <v>65up_chronic</v>
      </c>
      <c r="G264">
        <v>505721</v>
      </c>
      <c r="H264" s="30">
        <f t="shared" si="8"/>
        <v>9.0127404597144384E-2</v>
      </c>
      <c r="I264" s="18">
        <f t="shared" si="9"/>
        <v>1.5457559263065284E-3</v>
      </c>
    </row>
    <row r="265" spans="1:9" x14ac:dyDescent="0.25">
      <c r="A265" s="11">
        <v>264</v>
      </c>
      <c r="B265">
        <v>24</v>
      </c>
      <c r="C265">
        <v>11</v>
      </c>
      <c r="D265" s="12" t="str">
        <f>VLOOKUP(B265,location!$A$1:$B$90,2,FALSE)</f>
        <v>State</v>
      </c>
      <c r="E265" s="12" t="str">
        <f>VLOOKUP(B265,location!$A$1:$D$52,4,FALSE)</f>
        <v>MN</v>
      </c>
      <c r="F265" s="12" t="str">
        <f>VLOOKUP(C265,subpopulation!$A$1:$B$100,2,FALSE)</f>
        <v>HCW</v>
      </c>
      <c r="G265" s="14">
        <v>0</v>
      </c>
      <c r="H265" s="30">
        <f t="shared" si="8"/>
        <v>0</v>
      </c>
      <c r="I265" s="18">
        <f t="shared" si="9"/>
        <v>0</v>
      </c>
    </row>
    <row r="266" spans="1:9" x14ac:dyDescent="0.25">
      <c r="A266" s="11">
        <v>265</v>
      </c>
      <c r="B266">
        <v>25</v>
      </c>
      <c r="C266">
        <v>1</v>
      </c>
      <c r="D266" s="12" t="str">
        <f>VLOOKUP(B266,location!$A$1:$B$90,2,FALSE)</f>
        <v>State</v>
      </c>
      <c r="E266" s="12" t="str">
        <f>VLOOKUP(B266,location!$A$1:$D$52,4,FALSE)</f>
        <v>MO</v>
      </c>
      <c r="F266" s="12" t="str">
        <f>VLOOKUP(C266,subpopulation!$A$1:$B$100,2,FALSE)</f>
        <v>0_19_healthy</v>
      </c>
      <c r="G266">
        <v>1531550</v>
      </c>
      <c r="H266" s="30">
        <f t="shared" si="8"/>
        <v>0.24998971672348042</v>
      </c>
      <c r="I266" s="18">
        <f t="shared" si="9"/>
        <v>4.6812422045648958E-3</v>
      </c>
    </row>
    <row r="267" spans="1:9" x14ac:dyDescent="0.25">
      <c r="A267" s="11">
        <v>266</v>
      </c>
      <c r="B267">
        <v>25</v>
      </c>
      <c r="C267">
        <v>2</v>
      </c>
      <c r="D267" s="12" t="str">
        <f>VLOOKUP(B267,location!$A$1:$B$90,2,FALSE)</f>
        <v>State</v>
      </c>
      <c r="E267" s="12" t="str">
        <f>VLOOKUP(B267,location!$A$1:$D$52,4,FALSE)</f>
        <v>MO</v>
      </c>
      <c r="F267" s="12" t="str">
        <f>VLOOKUP(C267,subpopulation!$A$1:$B$100,2,FALSE)</f>
        <v>20_24_healthy</v>
      </c>
      <c r="G267">
        <v>406801</v>
      </c>
      <c r="H267" s="30">
        <f t="shared" si="8"/>
        <v>6.6400748753111916E-2</v>
      </c>
      <c r="I267" s="18">
        <f t="shared" si="9"/>
        <v>1.2434030949425119E-3</v>
      </c>
    </row>
    <row r="268" spans="1:9" x14ac:dyDescent="0.25">
      <c r="A268" s="11">
        <v>267</v>
      </c>
      <c r="B268">
        <v>25</v>
      </c>
      <c r="C268">
        <v>3</v>
      </c>
      <c r="D268" s="12" t="str">
        <f>VLOOKUP(B268,location!$A$1:$B$90,2,FALSE)</f>
        <v>State</v>
      </c>
      <c r="E268" s="12" t="str">
        <f>VLOOKUP(B268,location!$A$1:$D$52,4,FALSE)</f>
        <v>MO</v>
      </c>
      <c r="F268" s="12" t="str">
        <f>VLOOKUP(C268,subpopulation!$A$1:$B$100,2,FALSE)</f>
        <v>25_54_healthy</v>
      </c>
      <c r="G268">
        <v>2156374</v>
      </c>
      <c r="H268" s="30">
        <f t="shared" si="8"/>
        <v>0.35197762097866758</v>
      </c>
      <c r="I268" s="18">
        <f t="shared" si="9"/>
        <v>6.5910410875429613E-3</v>
      </c>
    </row>
    <row r="269" spans="1:9" x14ac:dyDescent="0.25">
      <c r="A269" s="11">
        <v>268</v>
      </c>
      <c r="B269">
        <v>25</v>
      </c>
      <c r="C269">
        <v>4</v>
      </c>
      <c r="D269" s="12" t="str">
        <f>VLOOKUP(B269,location!$A$1:$B$90,2,FALSE)</f>
        <v>State</v>
      </c>
      <c r="E269" s="12" t="str">
        <f>VLOOKUP(B269,location!$A$1:$D$52,4,FALSE)</f>
        <v>MO</v>
      </c>
      <c r="F269" s="12" t="str">
        <f>VLOOKUP(C269,subpopulation!$A$1:$B$100,2,FALSE)</f>
        <v>55_64_healthy</v>
      </c>
      <c r="G269">
        <v>601064</v>
      </c>
      <c r="H269" s="30">
        <f t="shared" si="8"/>
        <v>9.8109639967798659E-2</v>
      </c>
      <c r="I269" s="18">
        <f t="shared" si="9"/>
        <v>1.8371755179031665E-3</v>
      </c>
    </row>
    <row r="270" spans="1:9" x14ac:dyDescent="0.25">
      <c r="A270" s="11">
        <v>269</v>
      </c>
      <c r="B270">
        <v>25</v>
      </c>
      <c r="C270">
        <v>5</v>
      </c>
      <c r="D270" s="12" t="str">
        <f>VLOOKUP(B270,location!$A$1:$B$90,2,FALSE)</f>
        <v>State</v>
      </c>
      <c r="E270" s="12" t="str">
        <f>VLOOKUP(B270,location!$A$1:$D$52,4,FALSE)</f>
        <v>MO</v>
      </c>
      <c r="F270" s="12" t="str">
        <f>VLOOKUP(C270,subpopulation!$A$1:$B$100,2,FALSE)</f>
        <v>65up_healthy</v>
      </c>
      <c r="G270">
        <v>447484</v>
      </c>
      <c r="H270" s="30">
        <f t="shared" si="8"/>
        <v>7.3041296985596235E-2</v>
      </c>
      <c r="I270" s="18">
        <f t="shared" si="9"/>
        <v>1.3677522683996721E-3</v>
      </c>
    </row>
    <row r="271" spans="1:9" x14ac:dyDescent="0.25">
      <c r="A271" s="11">
        <v>270</v>
      </c>
      <c r="B271">
        <v>25</v>
      </c>
      <c r="C271">
        <v>6</v>
      </c>
      <c r="D271" s="12" t="str">
        <f>VLOOKUP(B271,location!$A$1:$B$90,2,FALSE)</f>
        <v>State</v>
      </c>
      <c r="E271" s="12" t="str">
        <f>VLOOKUP(B271,location!$A$1:$D$52,4,FALSE)</f>
        <v>MO</v>
      </c>
      <c r="F271" s="12" t="str">
        <f>VLOOKUP(C271,subpopulation!$A$1:$B$100,2,FALSE)</f>
        <v>0_19_chronic</v>
      </c>
      <c r="G271">
        <v>2437</v>
      </c>
      <c r="H271" s="30">
        <f t="shared" si="8"/>
        <v>3.9778325203559907E-4</v>
      </c>
      <c r="I271" s="18">
        <f t="shared" si="9"/>
        <v>7.4487853824717773E-6</v>
      </c>
    </row>
    <row r="272" spans="1:9" x14ac:dyDescent="0.25">
      <c r="A272" s="11">
        <v>271</v>
      </c>
      <c r="B272">
        <v>25</v>
      </c>
      <c r="C272">
        <v>7</v>
      </c>
      <c r="D272" s="12" t="str">
        <f>VLOOKUP(B272,location!$A$1:$B$90,2,FALSE)</f>
        <v>State</v>
      </c>
      <c r="E272" s="12" t="str">
        <f>VLOOKUP(B272,location!$A$1:$D$52,4,FALSE)</f>
        <v>MO</v>
      </c>
      <c r="F272" s="12" t="str">
        <f>VLOOKUP(C272,subpopulation!$A$1:$B$100,2,FALSE)</f>
        <v>20_24_chronic</v>
      </c>
      <c r="G272">
        <v>2427</v>
      </c>
      <c r="H272" s="30">
        <f t="shared" si="8"/>
        <v>3.9615098592137829E-4</v>
      </c>
      <c r="I272" s="18">
        <f t="shared" si="9"/>
        <v>7.4182199931304901E-6</v>
      </c>
    </row>
    <row r="273" spans="1:9" x14ac:dyDescent="0.25">
      <c r="A273" s="11">
        <v>272</v>
      </c>
      <c r="B273">
        <v>25</v>
      </c>
      <c r="C273">
        <v>8</v>
      </c>
      <c r="D273" s="12" t="str">
        <f>VLOOKUP(B273,location!$A$1:$B$90,2,FALSE)</f>
        <v>State</v>
      </c>
      <c r="E273" s="12" t="str">
        <f>VLOOKUP(B273,location!$A$1:$D$52,4,FALSE)</f>
        <v>MO</v>
      </c>
      <c r="F273" s="12" t="str">
        <f>VLOOKUP(C273,subpopulation!$A$1:$B$100,2,FALSE)</f>
        <v>25_54_chronic</v>
      </c>
      <c r="G273">
        <v>163358</v>
      </c>
      <c r="H273" s="30">
        <f t="shared" si="8"/>
        <v>2.6664372788687482E-2</v>
      </c>
      <c r="I273" s="18">
        <f t="shared" si="9"/>
        <v>4.9931008720140526E-4</v>
      </c>
    </row>
    <row r="274" spans="1:9" x14ac:dyDescent="0.25">
      <c r="A274" s="11">
        <v>273</v>
      </c>
      <c r="B274">
        <v>25</v>
      </c>
      <c r="C274">
        <v>9</v>
      </c>
      <c r="D274" s="12" t="str">
        <f>VLOOKUP(B274,location!$A$1:$B$90,2,FALSE)</f>
        <v>State</v>
      </c>
      <c r="E274" s="12" t="str">
        <f>VLOOKUP(B274,location!$A$1:$D$52,4,FALSE)</f>
        <v>MO</v>
      </c>
      <c r="F274" s="12" t="str">
        <f>VLOOKUP(C274,subpopulation!$A$1:$B$100,2,FALSE)</f>
        <v>55_64_chronic</v>
      </c>
      <c r="G274">
        <v>228477</v>
      </c>
      <c r="H274" s="30">
        <f t="shared" si="8"/>
        <v>3.7293526497881646E-2</v>
      </c>
      <c r="I274" s="18">
        <f t="shared" si="9"/>
        <v>6.9834884605293572E-4</v>
      </c>
    </row>
    <row r="275" spans="1:9" x14ac:dyDescent="0.25">
      <c r="A275" s="11">
        <v>274</v>
      </c>
      <c r="B275">
        <v>25</v>
      </c>
      <c r="C275">
        <v>10</v>
      </c>
      <c r="D275" s="12" t="str">
        <f>VLOOKUP(B275,location!$A$1:$B$90,2,FALSE)</f>
        <v>State</v>
      </c>
      <c r="E275" s="12" t="str">
        <f>VLOOKUP(B275,location!$A$1:$D$52,4,FALSE)</f>
        <v>MO</v>
      </c>
      <c r="F275" s="12" t="str">
        <f>VLOOKUP(C275,subpopulation!$A$1:$B$100,2,FALSE)</f>
        <v>65up_chronic</v>
      </c>
      <c r="G275">
        <v>586480</v>
      </c>
      <c r="H275" s="30">
        <f t="shared" si="8"/>
        <v>9.5729143066819095E-2</v>
      </c>
      <c r="I275" s="18">
        <f t="shared" si="9"/>
        <v>1.7925989540878327E-3</v>
      </c>
    </row>
    <row r="276" spans="1:9" x14ac:dyDescent="0.25">
      <c r="A276" s="11">
        <v>275</v>
      </c>
      <c r="B276">
        <v>25</v>
      </c>
      <c r="C276">
        <v>11</v>
      </c>
      <c r="D276" s="12" t="str">
        <f>VLOOKUP(B276,location!$A$1:$B$90,2,FALSE)</f>
        <v>State</v>
      </c>
      <c r="E276" s="12" t="str">
        <f>VLOOKUP(B276,location!$A$1:$D$52,4,FALSE)</f>
        <v>MO</v>
      </c>
      <c r="F276" s="12" t="str">
        <f>VLOOKUP(C276,subpopulation!$A$1:$B$100,2,FALSE)</f>
        <v>HCW</v>
      </c>
      <c r="G276" s="14">
        <v>0</v>
      </c>
      <c r="H276" s="30">
        <f t="shared" si="8"/>
        <v>0</v>
      </c>
      <c r="I276" s="18">
        <f t="shared" si="9"/>
        <v>0</v>
      </c>
    </row>
    <row r="277" spans="1:9" x14ac:dyDescent="0.25">
      <c r="A277" s="11">
        <v>276</v>
      </c>
      <c r="B277">
        <v>26</v>
      </c>
      <c r="C277">
        <v>1</v>
      </c>
      <c r="D277" s="12" t="str">
        <f>VLOOKUP(B277,location!$A$1:$B$90,2,FALSE)</f>
        <v>State</v>
      </c>
      <c r="E277" s="12" t="str">
        <f>VLOOKUP(B277,location!$A$1:$D$52,4,FALSE)</f>
        <v>MS</v>
      </c>
      <c r="F277" s="12" t="str">
        <f>VLOOKUP(C277,subpopulation!$A$1:$B$100,2,FALSE)</f>
        <v>0_19_healthy</v>
      </c>
      <c r="G277">
        <v>790029</v>
      </c>
      <c r="H277" s="30">
        <f t="shared" si="8"/>
        <v>0.2645307430362327</v>
      </c>
      <c r="I277" s="18">
        <f t="shared" si="9"/>
        <v>2.4147543975908065E-3</v>
      </c>
    </row>
    <row r="278" spans="1:9" x14ac:dyDescent="0.25">
      <c r="A278" s="11">
        <v>277</v>
      </c>
      <c r="B278">
        <v>26</v>
      </c>
      <c r="C278">
        <v>2</v>
      </c>
      <c r="D278" s="12" t="str">
        <f>VLOOKUP(B278,location!$A$1:$B$90,2,FALSE)</f>
        <v>State</v>
      </c>
      <c r="E278" s="12" t="str">
        <f>VLOOKUP(B278,location!$A$1:$D$52,4,FALSE)</f>
        <v>MS</v>
      </c>
      <c r="F278" s="12" t="str">
        <f>VLOOKUP(C278,subpopulation!$A$1:$B$100,2,FALSE)</f>
        <v>20_24_healthy</v>
      </c>
      <c r="G278">
        <v>205538</v>
      </c>
      <c r="H278" s="30">
        <f t="shared" si="8"/>
        <v>6.8821675991870168E-2</v>
      </c>
      <c r="I278" s="18">
        <f t="shared" si="9"/>
        <v>6.2823489944295618E-4</v>
      </c>
    </row>
    <row r="279" spans="1:9" x14ac:dyDescent="0.25">
      <c r="A279" s="11">
        <v>278</v>
      </c>
      <c r="B279">
        <v>26</v>
      </c>
      <c r="C279">
        <v>3</v>
      </c>
      <c r="D279" s="12" t="str">
        <f>VLOOKUP(B279,location!$A$1:$B$90,2,FALSE)</f>
        <v>State</v>
      </c>
      <c r="E279" s="12" t="str">
        <f>VLOOKUP(B279,location!$A$1:$D$52,4,FALSE)</f>
        <v>MS</v>
      </c>
      <c r="F279" s="12" t="str">
        <f>VLOOKUP(C279,subpopulation!$A$1:$B$100,2,FALSE)</f>
        <v>25_54_healthy</v>
      </c>
      <c r="G279">
        <v>1048229</v>
      </c>
      <c r="H279" s="30">
        <f t="shared" si="8"/>
        <v>0.35098559197463275</v>
      </c>
      <c r="I279" s="18">
        <f t="shared" si="9"/>
        <v>3.2039527503828513E-3</v>
      </c>
    </row>
    <row r="280" spans="1:9" x14ac:dyDescent="0.25">
      <c r="A280" s="11">
        <v>279</v>
      </c>
      <c r="B280">
        <v>26</v>
      </c>
      <c r="C280">
        <v>4</v>
      </c>
      <c r="D280" s="12" t="str">
        <f>VLOOKUP(B280,location!$A$1:$B$90,2,FALSE)</f>
        <v>State</v>
      </c>
      <c r="E280" s="12" t="str">
        <f>VLOOKUP(B280,location!$A$1:$D$52,4,FALSE)</f>
        <v>MS</v>
      </c>
      <c r="F280" s="12" t="str">
        <f>VLOOKUP(C280,subpopulation!$A$1:$B$100,2,FALSE)</f>
        <v>55_64_healthy</v>
      </c>
      <c r="G280">
        <v>279454</v>
      </c>
      <c r="H280" s="30">
        <f t="shared" si="8"/>
        <v>9.3571469230176826E-2</v>
      </c>
      <c r="I280" s="18">
        <f t="shared" si="9"/>
        <v>8.5416203129801724E-4</v>
      </c>
    </row>
    <row r="281" spans="1:9" x14ac:dyDescent="0.25">
      <c r="A281" s="11">
        <v>280</v>
      </c>
      <c r="B281">
        <v>26</v>
      </c>
      <c r="C281">
        <v>5</v>
      </c>
      <c r="D281" s="12" t="str">
        <f>VLOOKUP(B281,location!$A$1:$B$90,2,FALSE)</f>
        <v>State</v>
      </c>
      <c r="E281" s="12" t="str">
        <f>VLOOKUP(B281,location!$A$1:$D$52,4,FALSE)</f>
        <v>MS</v>
      </c>
      <c r="F281" s="12" t="str">
        <f>VLOOKUP(C281,subpopulation!$A$1:$B$100,2,FALSE)</f>
        <v>65up_healthy</v>
      </c>
      <c r="G281">
        <v>208699</v>
      </c>
      <c r="H281" s="30">
        <f t="shared" si="8"/>
        <v>6.9880094959702391E-2</v>
      </c>
      <c r="I281" s="18">
        <f t="shared" si="9"/>
        <v>6.3789661901373718E-4</v>
      </c>
    </row>
    <row r="282" spans="1:9" x14ac:dyDescent="0.25">
      <c r="A282" s="11">
        <v>281</v>
      </c>
      <c r="B282">
        <v>26</v>
      </c>
      <c r="C282">
        <v>6</v>
      </c>
      <c r="D282" s="12" t="str">
        <f>VLOOKUP(B282,location!$A$1:$B$90,2,FALSE)</f>
        <v>State</v>
      </c>
      <c r="E282" s="12" t="str">
        <f>VLOOKUP(B282,location!$A$1:$D$52,4,FALSE)</f>
        <v>MS</v>
      </c>
      <c r="F282" s="12" t="str">
        <f>VLOOKUP(C282,subpopulation!$A$1:$B$100,2,FALSE)</f>
        <v>0_19_chronic</v>
      </c>
      <c r="G282">
        <v>1275</v>
      </c>
      <c r="H282" s="30">
        <f t="shared" si="8"/>
        <v>4.2691685668652251E-4</v>
      </c>
      <c r="I282" s="18">
        <f t="shared" si="9"/>
        <v>3.8970871410141634E-6</v>
      </c>
    </row>
    <row r="283" spans="1:9" x14ac:dyDescent="0.25">
      <c r="A283" s="11">
        <v>282</v>
      </c>
      <c r="B283">
        <v>26</v>
      </c>
      <c r="C283">
        <v>7</v>
      </c>
      <c r="D283" s="12" t="str">
        <f>VLOOKUP(B283,location!$A$1:$B$90,2,FALSE)</f>
        <v>State</v>
      </c>
      <c r="E283" s="12" t="str">
        <f>VLOOKUP(B283,location!$A$1:$D$52,4,FALSE)</f>
        <v>MS</v>
      </c>
      <c r="F283" s="12" t="str">
        <f>VLOOKUP(C283,subpopulation!$A$1:$B$100,2,FALSE)</f>
        <v>20_24_chronic</v>
      </c>
      <c r="G283">
        <v>1223</v>
      </c>
      <c r="H283" s="30">
        <f t="shared" si="8"/>
        <v>4.0950534566871924E-4</v>
      </c>
      <c r="I283" s="18">
        <f t="shared" si="9"/>
        <v>3.7381471164394683E-6</v>
      </c>
    </row>
    <row r="284" spans="1:9" x14ac:dyDescent="0.25">
      <c r="A284" s="11">
        <v>283</v>
      </c>
      <c r="B284">
        <v>26</v>
      </c>
      <c r="C284">
        <v>8</v>
      </c>
      <c r="D284" s="12" t="str">
        <f>VLOOKUP(B284,location!$A$1:$B$90,2,FALSE)</f>
        <v>State</v>
      </c>
      <c r="E284" s="12" t="str">
        <f>VLOOKUP(B284,location!$A$1:$D$52,4,FALSE)</f>
        <v>MS</v>
      </c>
      <c r="F284" s="12" t="str">
        <f>VLOOKUP(C284,subpopulation!$A$1:$B$100,2,FALSE)</f>
        <v>25_54_chronic</v>
      </c>
      <c r="G284">
        <v>79868</v>
      </c>
      <c r="H284" s="30">
        <f t="shared" si="8"/>
        <v>2.6742741576344452E-2</v>
      </c>
      <c r="I284" s="18">
        <f t="shared" si="9"/>
        <v>2.4411965159099546E-4</v>
      </c>
    </row>
    <row r="285" spans="1:9" x14ac:dyDescent="0.25">
      <c r="A285" s="11">
        <v>284</v>
      </c>
      <c r="B285">
        <v>26</v>
      </c>
      <c r="C285">
        <v>9</v>
      </c>
      <c r="D285" s="12" t="str">
        <f>VLOOKUP(B285,location!$A$1:$B$90,2,FALSE)</f>
        <v>State</v>
      </c>
      <c r="E285" s="12" t="str">
        <f>VLOOKUP(B285,location!$A$1:$D$52,4,FALSE)</f>
        <v>MS</v>
      </c>
      <c r="F285" s="12" t="str">
        <f>VLOOKUP(C285,subpopulation!$A$1:$B$100,2,FALSE)</f>
        <v>55_64_chronic</v>
      </c>
      <c r="G285">
        <v>106439</v>
      </c>
      <c r="H285" s="30">
        <f t="shared" si="8"/>
        <v>3.5639688869691585E-2</v>
      </c>
      <c r="I285" s="18">
        <f t="shared" si="9"/>
        <v>3.2533494760973063E-4</v>
      </c>
    </row>
    <row r="286" spans="1:9" x14ac:dyDescent="0.25">
      <c r="A286" s="11">
        <v>285</v>
      </c>
      <c r="B286">
        <v>26</v>
      </c>
      <c r="C286">
        <v>10</v>
      </c>
      <c r="D286" s="12" t="str">
        <f>VLOOKUP(B286,location!$A$1:$B$90,2,FALSE)</f>
        <v>State</v>
      </c>
      <c r="E286" s="12" t="str">
        <f>VLOOKUP(B286,location!$A$1:$D$52,4,FALSE)</f>
        <v>MS</v>
      </c>
      <c r="F286" s="12" t="str">
        <f>VLOOKUP(C286,subpopulation!$A$1:$B$100,2,FALSE)</f>
        <v>65up_chronic</v>
      </c>
      <c r="G286">
        <v>265776</v>
      </c>
      <c r="H286" s="30">
        <f t="shared" si="8"/>
        <v>8.8991572158993879E-2</v>
      </c>
      <c r="I286" s="18">
        <f t="shared" si="9"/>
        <v>8.1235469175700416E-4</v>
      </c>
    </row>
    <row r="287" spans="1:9" x14ac:dyDescent="0.25">
      <c r="A287" s="11">
        <v>286</v>
      </c>
      <c r="B287">
        <v>26</v>
      </c>
      <c r="C287">
        <v>11</v>
      </c>
      <c r="D287" s="12" t="str">
        <f>VLOOKUP(B287,location!$A$1:$B$90,2,FALSE)</f>
        <v>State</v>
      </c>
      <c r="E287" s="12" t="str">
        <f>VLOOKUP(B287,location!$A$1:$D$52,4,FALSE)</f>
        <v>MS</v>
      </c>
      <c r="F287" s="12" t="str">
        <f>VLOOKUP(C287,subpopulation!$A$1:$B$100,2,FALSE)</f>
        <v>HCW</v>
      </c>
      <c r="G287" s="14">
        <v>0</v>
      </c>
      <c r="H287" s="30">
        <f t="shared" si="8"/>
        <v>0</v>
      </c>
      <c r="I287" s="18">
        <f t="shared" si="9"/>
        <v>0</v>
      </c>
    </row>
    <row r="288" spans="1:9" x14ac:dyDescent="0.25">
      <c r="A288" s="11">
        <v>287</v>
      </c>
      <c r="B288">
        <v>27</v>
      </c>
      <c r="C288">
        <v>1</v>
      </c>
      <c r="D288" s="12" t="str">
        <f>VLOOKUP(B288,location!$A$1:$B$90,2,FALSE)</f>
        <v>State</v>
      </c>
      <c r="E288" s="12" t="str">
        <f>VLOOKUP(B288,location!$A$1:$D$52,4,FALSE)</f>
        <v>MT</v>
      </c>
      <c r="F288" s="12" t="str">
        <f>VLOOKUP(C288,subpopulation!$A$1:$B$100,2,FALSE)</f>
        <v>0_19_healthy</v>
      </c>
      <c r="G288">
        <v>254962</v>
      </c>
      <c r="H288" s="30">
        <f t="shared" si="8"/>
        <v>0.24000828387327558</v>
      </c>
      <c r="I288" s="18">
        <f t="shared" si="9"/>
        <v>7.7930127972333579E-4</v>
      </c>
    </row>
    <row r="289" spans="1:9" x14ac:dyDescent="0.25">
      <c r="A289" s="11">
        <v>288</v>
      </c>
      <c r="B289">
        <v>27</v>
      </c>
      <c r="C289">
        <v>2</v>
      </c>
      <c r="D289" s="12" t="str">
        <f>VLOOKUP(B289,location!$A$1:$B$90,2,FALSE)</f>
        <v>State</v>
      </c>
      <c r="E289" s="12" t="str">
        <f>VLOOKUP(B289,location!$A$1:$D$52,4,FALSE)</f>
        <v>MT</v>
      </c>
      <c r="F289" s="12" t="str">
        <f>VLOOKUP(C289,subpopulation!$A$1:$B$100,2,FALSE)</f>
        <v>20_24_healthy</v>
      </c>
      <c r="G289">
        <v>72078</v>
      </c>
      <c r="H289" s="30">
        <f t="shared" si="8"/>
        <v>6.7850570222299622E-2</v>
      </c>
      <c r="I289" s="18">
        <f t="shared" si="9"/>
        <v>2.2030921329413246E-4</v>
      </c>
    </row>
    <row r="290" spans="1:9" x14ac:dyDescent="0.25">
      <c r="A290" s="11">
        <v>289</v>
      </c>
      <c r="B290">
        <v>27</v>
      </c>
      <c r="C290">
        <v>3</v>
      </c>
      <c r="D290" s="12" t="str">
        <f>VLOOKUP(B290,location!$A$1:$B$90,2,FALSE)</f>
        <v>State</v>
      </c>
      <c r="E290" s="12" t="str">
        <f>VLOOKUP(B290,location!$A$1:$D$52,4,FALSE)</f>
        <v>MT</v>
      </c>
      <c r="F290" s="12" t="str">
        <f>VLOOKUP(C290,subpopulation!$A$1:$B$100,2,FALSE)</f>
        <v>25_54_healthy</v>
      </c>
      <c r="G290">
        <v>357474</v>
      </c>
      <c r="H290" s="30">
        <f t="shared" si="8"/>
        <v>0.33650787673973104</v>
      </c>
      <c r="I290" s="18">
        <f t="shared" si="9"/>
        <v>1.0926331989387428E-3</v>
      </c>
    </row>
    <row r="291" spans="1:9" x14ac:dyDescent="0.25">
      <c r="A291" s="11">
        <v>290</v>
      </c>
      <c r="B291">
        <v>27</v>
      </c>
      <c r="C291">
        <v>4</v>
      </c>
      <c r="D291" s="12" t="str">
        <f>VLOOKUP(B291,location!$A$1:$B$90,2,FALSE)</f>
        <v>State</v>
      </c>
      <c r="E291" s="12" t="str">
        <f>VLOOKUP(B291,location!$A$1:$D$52,4,FALSE)</f>
        <v>MT</v>
      </c>
      <c r="F291" s="12" t="str">
        <f>VLOOKUP(C291,subpopulation!$A$1:$B$100,2,FALSE)</f>
        <v>55_64_healthy</v>
      </c>
      <c r="G291">
        <v>109364</v>
      </c>
      <c r="H291" s="30">
        <f t="shared" si="8"/>
        <v>0.10294971783056656</v>
      </c>
      <c r="I291" s="18">
        <f t="shared" si="9"/>
        <v>3.3427532399205723E-4</v>
      </c>
    </row>
    <row r="292" spans="1:9" x14ac:dyDescent="0.25">
      <c r="A292" s="11">
        <v>291</v>
      </c>
      <c r="B292">
        <v>27</v>
      </c>
      <c r="C292">
        <v>5</v>
      </c>
      <c r="D292" s="12" t="str">
        <f>VLOOKUP(B292,location!$A$1:$B$90,2,FALSE)</f>
        <v>State</v>
      </c>
      <c r="E292" s="12" t="str">
        <f>VLOOKUP(B292,location!$A$1:$D$52,4,FALSE)</f>
        <v>MT</v>
      </c>
      <c r="F292" s="12" t="str">
        <f>VLOOKUP(C292,subpopulation!$A$1:$B$100,2,FALSE)</f>
        <v>65up_healthy</v>
      </c>
      <c r="G292">
        <v>87683</v>
      </c>
      <c r="H292" s="30">
        <f t="shared" si="8"/>
        <v>8.2540325047891147E-2</v>
      </c>
      <c r="I292" s="18">
        <f t="shared" si="9"/>
        <v>2.680065033612117E-4</v>
      </c>
    </row>
    <row r="293" spans="1:9" x14ac:dyDescent="0.25">
      <c r="A293" s="11">
        <v>292</v>
      </c>
      <c r="B293">
        <v>27</v>
      </c>
      <c r="C293">
        <v>6</v>
      </c>
      <c r="D293" s="12" t="str">
        <f>VLOOKUP(B293,location!$A$1:$B$90,2,FALSE)</f>
        <v>State</v>
      </c>
      <c r="E293" s="12" t="str">
        <f>VLOOKUP(B293,location!$A$1:$D$52,4,FALSE)</f>
        <v>MT</v>
      </c>
      <c r="F293" s="12" t="str">
        <f>VLOOKUP(C293,subpopulation!$A$1:$B$100,2,FALSE)</f>
        <v>0_19_chronic</v>
      </c>
      <c r="G293">
        <v>404</v>
      </c>
      <c r="H293" s="30">
        <f t="shared" si="8"/>
        <v>3.8030509128734216E-4</v>
      </c>
      <c r="I293" s="18">
        <f t="shared" si="9"/>
        <v>1.2348417293880172E-6</v>
      </c>
    </row>
    <row r="294" spans="1:9" x14ac:dyDescent="0.25">
      <c r="A294" s="11">
        <v>293</v>
      </c>
      <c r="B294">
        <v>27</v>
      </c>
      <c r="C294">
        <v>7</v>
      </c>
      <c r="D294" s="12" t="str">
        <f>VLOOKUP(B294,location!$A$1:$B$90,2,FALSE)</f>
        <v>State</v>
      </c>
      <c r="E294" s="12" t="str">
        <f>VLOOKUP(B294,location!$A$1:$D$52,4,FALSE)</f>
        <v>MT</v>
      </c>
      <c r="F294" s="12" t="str">
        <f>VLOOKUP(C294,subpopulation!$A$1:$B$100,2,FALSE)</f>
        <v>20_24_chronic</v>
      </c>
      <c r="G294">
        <v>435</v>
      </c>
      <c r="H294" s="30">
        <f t="shared" si="8"/>
        <v>4.0948691759899465E-4</v>
      </c>
      <c r="I294" s="18">
        <f t="shared" si="9"/>
        <v>1.3295944363460086E-6</v>
      </c>
    </row>
    <row r="295" spans="1:9" x14ac:dyDescent="0.25">
      <c r="A295" s="11">
        <v>294</v>
      </c>
      <c r="B295">
        <v>27</v>
      </c>
      <c r="C295">
        <v>8</v>
      </c>
      <c r="D295" s="12" t="str">
        <f>VLOOKUP(B295,location!$A$1:$B$90,2,FALSE)</f>
        <v>State</v>
      </c>
      <c r="E295" s="12" t="str">
        <f>VLOOKUP(B295,location!$A$1:$D$52,4,FALSE)</f>
        <v>MT</v>
      </c>
      <c r="F295" s="12" t="str">
        <f>VLOOKUP(C295,subpopulation!$A$1:$B$100,2,FALSE)</f>
        <v>25_54_chronic</v>
      </c>
      <c r="G295">
        <v>26663</v>
      </c>
      <c r="H295" s="30">
        <f t="shared" si="8"/>
        <v>2.5099194675728721E-2</v>
      </c>
      <c r="I295" s="18">
        <f t="shared" si="9"/>
        <v>8.1496497600675014E-5</v>
      </c>
    </row>
    <row r="296" spans="1:9" x14ac:dyDescent="0.25">
      <c r="A296" s="11">
        <v>295</v>
      </c>
      <c r="B296">
        <v>27</v>
      </c>
      <c r="C296">
        <v>9</v>
      </c>
      <c r="D296" s="12" t="str">
        <f>VLOOKUP(B296,location!$A$1:$B$90,2,FALSE)</f>
        <v>State</v>
      </c>
      <c r="E296" s="12" t="str">
        <f>VLOOKUP(B296,location!$A$1:$D$52,4,FALSE)</f>
        <v>MT</v>
      </c>
      <c r="F296" s="12" t="str">
        <f>VLOOKUP(C296,subpopulation!$A$1:$B$100,2,FALSE)</f>
        <v>55_64_chronic</v>
      </c>
      <c r="G296">
        <v>42023</v>
      </c>
      <c r="H296" s="30">
        <f t="shared" si="8"/>
        <v>3.9558318938534599E-2</v>
      </c>
      <c r="I296" s="18">
        <f t="shared" si="9"/>
        <v>1.2844493562889269E-4</v>
      </c>
    </row>
    <row r="297" spans="1:9" x14ac:dyDescent="0.25">
      <c r="A297" s="11">
        <v>296</v>
      </c>
      <c r="B297">
        <v>27</v>
      </c>
      <c r="C297">
        <v>10</v>
      </c>
      <c r="D297" s="12" t="str">
        <f>VLOOKUP(B297,location!$A$1:$B$90,2,FALSE)</f>
        <v>State</v>
      </c>
      <c r="E297" s="12" t="str">
        <f>VLOOKUP(B297,location!$A$1:$D$52,4,FALSE)</f>
        <v>MT</v>
      </c>
      <c r="F297" s="12" t="str">
        <f>VLOOKUP(C297,subpopulation!$A$1:$B$100,2,FALSE)</f>
        <v>65up_chronic</v>
      </c>
      <c r="G297">
        <v>111219</v>
      </c>
      <c r="H297" s="30">
        <f t="shared" si="8"/>
        <v>0.1046959206630864</v>
      </c>
      <c r="I297" s="18">
        <f t="shared" si="9"/>
        <v>3.3994520371486607E-4</v>
      </c>
    </row>
    <row r="298" spans="1:9" x14ac:dyDescent="0.25">
      <c r="A298" s="11">
        <v>297</v>
      </c>
      <c r="B298">
        <v>27</v>
      </c>
      <c r="C298">
        <v>11</v>
      </c>
      <c r="D298" s="12" t="str">
        <f>VLOOKUP(B298,location!$A$1:$B$90,2,FALSE)</f>
        <v>State</v>
      </c>
      <c r="E298" s="12" t="str">
        <f>VLOOKUP(B298,location!$A$1:$D$52,4,FALSE)</f>
        <v>MT</v>
      </c>
      <c r="F298" s="12" t="str">
        <f>VLOOKUP(C298,subpopulation!$A$1:$B$100,2,FALSE)</f>
        <v>HCW</v>
      </c>
      <c r="G298" s="14">
        <v>0</v>
      </c>
      <c r="H298" s="30">
        <f t="shared" si="8"/>
        <v>0</v>
      </c>
      <c r="I298" s="18">
        <f t="shared" si="9"/>
        <v>0</v>
      </c>
    </row>
    <row r="299" spans="1:9" x14ac:dyDescent="0.25">
      <c r="A299" s="11">
        <v>298</v>
      </c>
      <c r="B299">
        <v>28</v>
      </c>
      <c r="C299">
        <v>1</v>
      </c>
      <c r="D299" s="12" t="str">
        <f>VLOOKUP(B299,location!$A$1:$B$90,2,FALSE)</f>
        <v>State</v>
      </c>
      <c r="E299" s="12" t="str">
        <f>VLOOKUP(B299,location!$A$1:$D$52,4,FALSE)</f>
        <v>NC</v>
      </c>
      <c r="F299" s="12" t="str">
        <f>VLOOKUP(C299,subpopulation!$A$1:$B$100,2,FALSE)</f>
        <v>0_19_healthy</v>
      </c>
      <c r="G299">
        <v>2582432</v>
      </c>
      <c r="H299" s="30">
        <f t="shared" si="8"/>
        <v>0.24870247562988629</v>
      </c>
      <c r="I299" s="18">
        <f t="shared" si="9"/>
        <v>7.8933039527399902E-3</v>
      </c>
    </row>
    <row r="300" spans="1:9" x14ac:dyDescent="0.25">
      <c r="A300" s="11">
        <v>299</v>
      </c>
      <c r="B300">
        <v>28</v>
      </c>
      <c r="C300">
        <v>2</v>
      </c>
      <c r="D300" s="12" t="str">
        <f>VLOOKUP(B300,location!$A$1:$B$90,2,FALSE)</f>
        <v>State</v>
      </c>
      <c r="E300" s="12" t="str">
        <f>VLOOKUP(B300,location!$A$1:$D$52,4,FALSE)</f>
        <v>NC</v>
      </c>
      <c r="F300" s="12" t="str">
        <f>VLOOKUP(C300,subpopulation!$A$1:$B$100,2,FALSE)</f>
        <v>20_24_healthy</v>
      </c>
      <c r="G300">
        <v>693715</v>
      </c>
      <c r="H300" s="30">
        <f t="shared" si="8"/>
        <v>6.6808588912152023E-2</v>
      </c>
      <c r="I300" s="18">
        <f t="shared" si="9"/>
        <v>2.1203669066891299E-3</v>
      </c>
    </row>
    <row r="301" spans="1:9" x14ac:dyDescent="0.25">
      <c r="A301" s="11">
        <v>300</v>
      </c>
      <c r="B301">
        <v>28</v>
      </c>
      <c r="C301">
        <v>3</v>
      </c>
      <c r="D301" s="12" t="str">
        <f>VLOOKUP(B301,location!$A$1:$B$90,2,FALSE)</f>
        <v>State</v>
      </c>
      <c r="E301" s="12" t="str">
        <f>VLOOKUP(B301,location!$A$1:$D$52,4,FALSE)</f>
        <v>NC</v>
      </c>
      <c r="F301" s="12" t="str">
        <f>VLOOKUP(C301,subpopulation!$A$1:$B$100,2,FALSE)</f>
        <v>25_54_healthy</v>
      </c>
      <c r="G301">
        <v>3773850</v>
      </c>
      <c r="H301" s="30">
        <f t="shared" si="8"/>
        <v>0.36344261442541231</v>
      </c>
      <c r="I301" s="18">
        <f t="shared" si="9"/>
        <v>1.1534919456561805E-2</v>
      </c>
    </row>
    <row r="302" spans="1:9" x14ac:dyDescent="0.25">
      <c r="A302" s="11">
        <v>301</v>
      </c>
      <c r="B302">
        <v>28</v>
      </c>
      <c r="C302">
        <v>4</v>
      </c>
      <c r="D302" s="12" t="str">
        <f>VLOOKUP(B302,location!$A$1:$B$90,2,FALSE)</f>
        <v>State</v>
      </c>
      <c r="E302" s="12" t="str">
        <f>VLOOKUP(B302,location!$A$1:$D$52,4,FALSE)</f>
        <v>NC</v>
      </c>
      <c r="F302" s="12" t="str">
        <f>VLOOKUP(C302,subpopulation!$A$1:$B$100,2,FALSE)</f>
        <v>55_64_healthy</v>
      </c>
      <c r="G302">
        <v>972927</v>
      </c>
      <c r="H302" s="30">
        <f t="shared" si="8"/>
        <v>9.3698247817235222E-2</v>
      </c>
      <c r="I302" s="18">
        <f t="shared" si="9"/>
        <v>2.9737892555650879E-3</v>
      </c>
    </row>
    <row r="303" spans="1:9" x14ac:dyDescent="0.25">
      <c r="A303" s="11">
        <v>302</v>
      </c>
      <c r="B303">
        <v>28</v>
      </c>
      <c r="C303">
        <v>5</v>
      </c>
      <c r="D303" s="12" t="str">
        <f>VLOOKUP(B303,location!$A$1:$B$90,2,FALSE)</f>
        <v>State</v>
      </c>
      <c r="E303" s="12" t="str">
        <f>VLOOKUP(B303,location!$A$1:$D$52,4,FALSE)</f>
        <v>NC</v>
      </c>
      <c r="F303" s="12" t="str">
        <f>VLOOKUP(C303,subpopulation!$A$1:$B$100,2,FALSE)</f>
        <v>65up_healthy</v>
      </c>
      <c r="G303">
        <v>744757</v>
      </c>
      <c r="H303" s="30">
        <f t="shared" si="8"/>
        <v>7.1724215639632424E-2</v>
      </c>
      <c r="I303" s="18">
        <f t="shared" si="9"/>
        <v>2.2763787669649298E-3</v>
      </c>
    </row>
    <row r="304" spans="1:9" x14ac:dyDescent="0.25">
      <c r="A304" s="11">
        <v>303</v>
      </c>
      <c r="B304">
        <v>28</v>
      </c>
      <c r="C304">
        <v>6</v>
      </c>
      <c r="D304" s="12" t="str">
        <f>VLOOKUP(B304,location!$A$1:$B$90,2,FALSE)</f>
        <v>State</v>
      </c>
      <c r="E304" s="12" t="str">
        <f>VLOOKUP(B304,location!$A$1:$D$52,4,FALSE)</f>
        <v>NC</v>
      </c>
      <c r="F304" s="12" t="str">
        <f>VLOOKUP(C304,subpopulation!$A$1:$B$100,2,FALSE)</f>
        <v>0_19_chronic</v>
      </c>
      <c r="G304">
        <v>4176</v>
      </c>
      <c r="H304" s="30">
        <f t="shared" si="8"/>
        <v>4.0217188225301001E-4</v>
      </c>
      <c r="I304" s="18">
        <f t="shared" si="9"/>
        <v>1.2764106588921683E-5</v>
      </c>
    </row>
    <row r="305" spans="1:9" x14ac:dyDescent="0.25">
      <c r="A305" s="11">
        <v>304</v>
      </c>
      <c r="B305">
        <v>28</v>
      </c>
      <c r="C305">
        <v>7</v>
      </c>
      <c r="D305" s="12" t="str">
        <f>VLOOKUP(B305,location!$A$1:$B$90,2,FALSE)</f>
        <v>State</v>
      </c>
      <c r="E305" s="12" t="str">
        <f>VLOOKUP(B305,location!$A$1:$D$52,4,FALSE)</f>
        <v>NC</v>
      </c>
      <c r="F305" s="12" t="str">
        <f>VLOOKUP(C305,subpopulation!$A$1:$B$100,2,FALSE)</f>
        <v>20_24_chronic</v>
      </c>
      <c r="G305">
        <v>4156</v>
      </c>
      <c r="H305" s="30">
        <f t="shared" si="8"/>
        <v>4.0024577170582129E-4</v>
      </c>
      <c r="I305" s="18">
        <f t="shared" si="9"/>
        <v>1.2702975810239108E-5</v>
      </c>
    </row>
    <row r="306" spans="1:9" x14ac:dyDescent="0.25">
      <c r="A306" s="11">
        <v>305</v>
      </c>
      <c r="B306">
        <v>28</v>
      </c>
      <c r="C306">
        <v>8</v>
      </c>
      <c r="D306" s="12" t="str">
        <f>VLOOKUP(B306,location!$A$1:$B$90,2,FALSE)</f>
        <v>State</v>
      </c>
      <c r="E306" s="12" t="str">
        <f>VLOOKUP(B306,location!$A$1:$D$52,4,FALSE)</f>
        <v>NC</v>
      </c>
      <c r="F306" s="12" t="str">
        <f>VLOOKUP(C306,subpopulation!$A$1:$B$100,2,FALSE)</f>
        <v>25_54_chronic</v>
      </c>
      <c r="G306">
        <v>293043</v>
      </c>
      <c r="H306" s="30">
        <f t="shared" si="8"/>
        <v>2.8221660653991575E-2</v>
      </c>
      <c r="I306" s="18">
        <f t="shared" si="9"/>
        <v>8.9569733887389291E-4</v>
      </c>
    </row>
    <row r="307" spans="1:9" x14ac:dyDescent="0.25">
      <c r="A307" s="11">
        <v>306</v>
      </c>
      <c r="B307">
        <v>28</v>
      </c>
      <c r="C307">
        <v>9</v>
      </c>
      <c r="D307" s="12" t="str">
        <f>VLOOKUP(B307,location!$A$1:$B$90,2,FALSE)</f>
        <v>State</v>
      </c>
      <c r="E307" s="12" t="str">
        <f>VLOOKUP(B307,location!$A$1:$D$52,4,FALSE)</f>
        <v>NC</v>
      </c>
      <c r="F307" s="12" t="str">
        <f>VLOOKUP(C307,subpopulation!$A$1:$B$100,2,FALSE)</f>
        <v>55_64_chronic</v>
      </c>
      <c r="G307">
        <v>370056</v>
      </c>
      <c r="H307" s="30">
        <f t="shared" si="8"/>
        <v>3.5638438232523918E-2</v>
      </c>
      <c r="I307" s="18">
        <f t="shared" si="9"/>
        <v>1.1310905718079508E-3</v>
      </c>
    </row>
    <row r="308" spans="1:9" x14ac:dyDescent="0.25">
      <c r="A308" s="11">
        <v>307</v>
      </c>
      <c r="B308">
        <v>28</v>
      </c>
      <c r="C308">
        <v>10</v>
      </c>
      <c r="D308" s="12" t="str">
        <f>VLOOKUP(B308,location!$A$1:$B$90,2,FALSE)</f>
        <v>State</v>
      </c>
      <c r="E308" s="12" t="str">
        <f>VLOOKUP(B308,location!$A$1:$D$52,4,FALSE)</f>
        <v>NC</v>
      </c>
      <c r="F308" s="12" t="str">
        <f>VLOOKUP(C308,subpopulation!$A$1:$B$100,2,FALSE)</f>
        <v>65up_chronic</v>
      </c>
      <c r="G308">
        <v>944508</v>
      </c>
      <c r="H308" s="30">
        <f t="shared" si="8"/>
        <v>9.096134103520738E-2</v>
      </c>
      <c r="I308" s="18">
        <f t="shared" si="9"/>
        <v>2.8869254755960827E-3</v>
      </c>
    </row>
    <row r="309" spans="1:9" x14ac:dyDescent="0.25">
      <c r="A309" s="11">
        <v>308</v>
      </c>
      <c r="B309">
        <v>28</v>
      </c>
      <c r="C309">
        <v>11</v>
      </c>
      <c r="D309" s="12" t="str">
        <f>VLOOKUP(B309,location!$A$1:$B$90,2,FALSE)</f>
        <v>State</v>
      </c>
      <c r="E309" s="12" t="str">
        <f>VLOOKUP(B309,location!$A$1:$D$52,4,FALSE)</f>
        <v>NC</v>
      </c>
      <c r="F309" s="12" t="str">
        <f>VLOOKUP(C309,subpopulation!$A$1:$B$100,2,FALSE)</f>
        <v>HCW</v>
      </c>
      <c r="G309" s="14">
        <v>0</v>
      </c>
      <c r="H309" s="30">
        <f t="shared" si="8"/>
        <v>0</v>
      </c>
      <c r="I309" s="18">
        <f t="shared" si="9"/>
        <v>0</v>
      </c>
    </row>
    <row r="310" spans="1:9" x14ac:dyDescent="0.25">
      <c r="A310" s="11">
        <v>309</v>
      </c>
      <c r="B310">
        <v>29</v>
      </c>
      <c r="C310">
        <v>1</v>
      </c>
      <c r="D310" s="12" t="str">
        <f>VLOOKUP(B310,location!$A$1:$B$90,2,FALSE)</f>
        <v>State</v>
      </c>
      <c r="E310" s="12" t="str">
        <f>VLOOKUP(B310,location!$A$1:$D$52,4,FALSE)</f>
        <v>ND</v>
      </c>
      <c r="F310" s="12" t="str">
        <f>VLOOKUP(C310,subpopulation!$A$1:$B$100,2,FALSE)</f>
        <v>0_19_healthy</v>
      </c>
      <c r="G310">
        <v>199529</v>
      </c>
      <c r="H310" s="30">
        <f t="shared" si="8"/>
        <v>0.26251156132865489</v>
      </c>
      <c r="I310" s="18">
        <f t="shared" si="9"/>
        <v>6.0986815698777647E-4</v>
      </c>
    </row>
    <row r="311" spans="1:9" x14ac:dyDescent="0.25">
      <c r="A311" s="11">
        <v>310</v>
      </c>
      <c r="B311">
        <v>29</v>
      </c>
      <c r="C311">
        <v>2</v>
      </c>
      <c r="D311" s="12" t="str">
        <f>VLOOKUP(B311,location!$A$1:$B$90,2,FALSE)</f>
        <v>State</v>
      </c>
      <c r="E311" s="12" t="str">
        <f>VLOOKUP(B311,location!$A$1:$D$52,4,FALSE)</f>
        <v>ND</v>
      </c>
      <c r="F311" s="12" t="str">
        <f>VLOOKUP(C311,subpopulation!$A$1:$B$100,2,FALSE)</f>
        <v>20_24_healthy</v>
      </c>
      <c r="G311">
        <v>63198</v>
      </c>
      <c r="H311" s="30">
        <f t="shared" si="8"/>
        <v>8.3146839070252096E-2</v>
      </c>
      <c r="I311" s="18">
        <f t="shared" si="9"/>
        <v>1.9316714755906911E-4</v>
      </c>
    </row>
    <row r="312" spans="1:9" x14ac:dyDescent="0.25">
      <c r="A312" s="11">
        <v>311</v>
      </c>
      <c r="B312">
        <v>29</v>
      </c>
      <c r="C312">
        <v>3</v>
      </c>
      <c r="D312" s="12" t="str">
        <f>VLOOKUP(B312,location!$A$1:$B$90,2,FALSE)</f>
        <v>State</v>
      </c>
      <c r="E312" s="12" t="str">
        <f>VLOOKUP(B312,location!$A$1:$D$52,4,FALSE)</f>
        <v>ND</v>
      </c>
      <c r="F312" s="12" t="str">
        <f>VLOOKUP(C312,subpopulation!$A$1:$B$100,2,FALSE)</f>
        <v>25_54_healthy</v>
      </c>
      <c r="G312">
        <v>266743</v>
      </c>
      <c r="H312" s="30">
        <f t="shared" si="8"/>
        <v>0.35094207560549784</v>
      </c>
      <c r="I312" s="18">
        <f t="shared" si="9"/>
        <v>8.1531036490630664E-4</v>
      </c>
    </row>
    <row r="313" spans="1:9" x14ac:dyDescent="0.25">
      <c r="A313" s="11">
        <v>312</v>
      </c>
      <c r="B313">
        <v>29</v>
      </c>
      <c r="C313">
        <v>4</v>
      </c>
      <c r="D313" s="12" t="str">
        <f>VLOOKUP(B313,location!$A$1:$B$90,2,FALSE)</f>
        <v>State</v>
      </c>
      <c r="E313" s="12" t="str">
        <f>VLOOKUP(B313,location!$A$1:$D$52,4,FALSE)</f>
        <v>ND</v>
      </c>
      <c r="F313" s="12" t="str">
        <f>VLOOKUP(C313,subpopulation!$A$1:$B$100,2,FALSE)</f>
        <v>55_64_healthy</v>
      </c>
      <c r="G313">
        <v>68663</v>
      </c>
      <c r="H313" s="30">
        <f t="shared" si="8"/>
        <v>9.0336900077229013E-2</v>
      </c>
      <c r="I313" s="18">
        <f t="shared" si="9"/>
        <v>2.0987113283408275E-4</v>
      </c>
    </row>
    <row r="314" spans="1:9" x14ac:dyDescent="0.25">
      <c r="A314" s="11">
        <v>313</v>
      </c>
      <c r="B314">
        <v>29</v>
      </c>
      <c r="C314">
        <v>5</v>
      </c>
      <c r="D314" s="12" t="str">
        <f>VLOOKUP(B314,location!$A$1:$B$90,2,FALSE)</f>
        <v>State</v>
      </c>
      <c r="E314" s="12" t="str">
        <f>VLOOKUP(B314,location!$A$1:$D$52,4,FALSE)</f>
        <v>ND</v>
      </c>
      <c r="F314" s="12" t="str">
        <f>VLOOKUP(C314,subpopulation!$A$1:$B$100,2,FALSE)</f>
        <v>65up_healthy</v>
      </c>
      <c r="G314">
        <v>49225</v>
      </c>
      <c r="H314" s="30">
        <f t="shared" si="8"/>
        <v>6.4763175309869928E-2</v>
      </c>
      <c r="I314" s="18">
        <f t="shared" si="9"/>
        <v>1.50458129032488E-4</v>
      </c>
    </row>
    <row r="315" spans="1:9" x14ac:dyDescent="0.25">
      <c r="A315" s="11">
        <v>314</v>
      </c>
      <c r="B315">
        <v>29</v>
      </c>
      <c r="C315">
        <v>6</v>
      </c>
      <c r="D315" s="12" t="str">
        <f>VLOOKUP(B315,location!$A$1:$B$90,2,FALSE)</f>
        <v>State</v>
      </c>
      <c r="E315" s="12" t="str">
        <f>VLOOKUP(B315,location!$A$1:$D$52,4,FALSE)</f>
        <v>ND</v>
      </c>
      <c r="F315" s="12" t="str">
        <f>VLOOKUP(C315,subpopulation!$A$1:$B$100,2,FALSE)</f>
        <v>0_19_chronic</v>
      </c>
      <c r="G315">
        <v>302</v>
      </c>
      <c r="H315" s="30">
        <f t="shared" si="8"/>
        <v>3.9732816543587031E-4</v>
      </c>
      <c r="I315" s="18">
        <f t="shared" si="9"/>
        <v>9.2307475810688414E-7</v>
      </c>
    </row>
    <row r="316" spans="1:9" x14ac:dyDescent="0.25">
      <c r="A316" s="11">
        <v>315</v>
      </c>
      <c r="B316">
        <v>29</v>
      </c>
      <c r="C316">
        <v>7</v>
      </c>
      <c r="D316" s="12" t="str">
        <f>VLOOKUP(B316,location!$A$1:$B$90,2,FALSE)</f>
        <v>State</v>
      </c>
      <c r="E316" s="12" t="str">
        <f>VLOOKUP(B316,location!$A$1:$D$52,4,FALSE)</f>
        <v>ND</v>
      </c>
      <c r="F316" s="12" t="str">
        <f>VLOOKUP(C316,subpopulation!$A$1:$B$100,2,FALSE)</f>
        <v>20_24_chronic</v>
      </c>
      <c r="G316">
        <v>381</v>
      </c>
      <c r="H316" s="30">
        <f t="shared" si="8"/>
        <v>5.0126500341412779E-4</v>
      </c>
      <c r="I316" s="18">
        <f t="shared" si="9"/>
        <v>1.1645413339030559E-6</v>
      </c>
    </row>
    <row r="317" spans="1:9" x14ac:dyDescent="0.25">
      <c r="A317" s="11">
        <v>316</v>
      </c>
      <c r="B317">
        <v>29</v>
      </c>
      <c r="C317">
        <v>8</v>
      </c>
      <c r="D317" s="12" t="str">
        <f>VLOOKUP(B317,location!$A$1:$B$90,2,FALSE)</f>
        <v>State</v>
      </c>
      <c r="E317" s="12" t="str">
        <f>VLOOKUP(B317,location!$A$1:$D$52,4,FALSE)</f>
        <v>ND</v>
      </c>
      <c r="F317" s="12" t="str">
        <f>VLOOKUP(C317,subpopulation!$A$1:$B$100,2,FALSE)</f>
        <v>25_54_chronic</v>
      </c>
      <c r="G317">
        <v>18464</v>
      </c>
      <c r="H317" s="30">
        <f t="shared" si="8"/>
        <v>2.4292275651019567E-2</v>
      </c>
      <c r="I317" s="18">
        <f t="shared" si="9"/>
        <v>5.6435934879753341E-5</v>
      </c>
    </row>
    <row r="318" spans="1:9" x14ac:dyDescent="0.25">
      <c r="A318" s="11">
        <v>317</v>
      </c>
      <c r="B318">
        <v>29</v>
      </c>
      <c r="C318">
        <v>9</v>
      </c>
      <c r="D318" s="12" t="str">
        <f>VLOOKUP(B318,location!$A$1:$B$90,2,FALSE)</f>
        <v>State</v>
      </c>
      <c r="E318" s="12" t="str">
        <f>VLOOKUP(B318,location!$A$1:$D$52,4,FALSE)</f>
        <v>ND</v>
      </c>
      <c r="F318" s="12" t="str">
        <f>VLOOKUP(C318,subpopulation!$A$1:$B$100,2,FALSE)</f>
        <v>55_64_chronic</v>
      </c>
      <c r="G318">
        <v>26160</v>
      </c>
      <c r="H318" s="30">
        <f t="shared" si="8"/>
        <v>3.441756558874956E-2</v>
      </c>
      <c r="I318" s="18">
        <f t="shared" si="9"/>
        <v>7.9959058516808245E-5</v>
      </c>
    </row>
    <row r="319" spans="1:9" x14ac:dyDescent="0.25">
      <c r="A319" s="11">
        <v>318</v>
      </c>
      <c r="B319">
        <v>29</v>
      </c>
      <c r="C319">
        <v>10</v>
      </c>
      <c r="D319" s="12" t="str">
        <f>VLOOKUP(B319,location!$A$1:$B$90,2,FALSE)</f>
        <v>State</v>
      </c>
      <c r="E319" s="12" t="str">
        <f>VLOOKUP(B319,location!$A$1:$D$52,4,FALSE)</f>
        <v>ND</v>
      </c>
      <c r="F319" s="12" t="str">
        <f>VLOOKUP(C319,subpopulation!$A$1:$B$100,2,FALSE)</f>
        <v>65up_chronic</v>
      </c>
      <c r="G319">
        <v>67412</v>
      </c>
      <c r="H319" s="30">
        <f t="shared" si="8"/>
        <v>8.8691014199877113E-2</v>
      </c>
      <c r="I319" s="18">
        <f t="shared" si="9"/>
        <v>2.0604740262748767E-4</v>
      </c>
    </row>
    <row r="320" spans="1:9" x14ac:dyDescent="0.25">
      <c r="A320" s="11">
        <v>319</v>
      </c>
      <c r="B320">
        <v>29</v>
      </c>
      <c r="C320">
        <v>11</v>
      </c>
      <c r="D320" s="12" t="str">
        <f>VLOOKUP(B320,location!$A$1:$B$90,2,FALSE)</f>
        <v>State</v>
      </c>
      <c r="E320" s="12" t="str">
        <f>VLOOKUP(B320,location!$A$1:$D$52,4,FALSE)</f>
        <v>ND</v>
      </c>
      <c r="F320" s="12" t="str">
        <f>VLOOKUP(C320,subpopulation!$A$1:$B$100,2,FALSE)</f>
        <v>HCW</v>
      </c>
      <c r="G320" s="14">
        <v>0</v>
      </c>
      <c r="H320" s="30">
        <f t="shared" si="8"/>
        <v>0</v>
      </c>
      <c r="I320" s="18">
        <f t="shared" si="9"/>
        <v>0</v>
      </c>
    </row>
    <row r="321" spans="1:9" x14ac:dyDescent="0.25">
      <c r="A321" s="11">
        <v>320</v>
      </c>
      <c r="B321">
        <v>30</v>
      </c>
      <c r="C321">
        <v>1</v>
      </c>
      <c r="D321" s="12" t="str">
        <f>VLOOKUP(B321,location!$A$1:$B$90,2,FALSE)</f>
        <v>State</v>
      </c>
      <c r="E321" s="12" t="str">
        <f>VLOOKUP(B321,location!$A$1:$D$52,4,FALSE)</f>
        <v>NE</v>
      </c>
      <c r="F321" s="12" t="str">
        <f>VLOOKUP(C321,subpopulation!$A$1:$B$100,2,FALSE)</f>
        <v>0_19_healthy</v>
      </c>
      <c r="G321">
        <v>529540</v>
      </c>
      <c r="H321" s="30">
        <f t="shared" si="8"/>
        <v>0.27447715921271693</v>
      </c>
      <c r="I321" s="18">
        <f t="shared" si="9"/>
        <v>1.6185596271785412E-3</v>
      </c>
    </row>
    <row r="322" spans="1:9" x14ac:dyDescent="0.25">
      <c r="A322" s="11">
        <v>321</v>
      </c>
      <c r="B322">
        <v>30</v>
      </c>
      <c r="C322">
        <v>2</v>
      </c>
      <c r="D322" s="12" t="str">
        <f>VLOOKUP(B322,location!$A$1:$B$90,2,FALSE)</f>
        <v>State</v>
      </c>
      <c r="E322" s="12" t="str">
        <f>VLOOKUP(B322,location!$A$1:$D$52,4,FALSE)</f>
        <v>NE</v>
      </c>
      <c r="F322" s="12" t="str">
        <f>VLOOKUP(C322,subpopulation!$A$1:$B$100,2,FALSE)</f>
        <v>20_24_healthy</v>
      </c>
      <c r="G322">
        <v>136366</v>
      </c>
      <c r="H322" s="30">
        <f t="shared" si="8"/>
        <v>7.0682766728106208E-2</v>
      </c>
      <c r="I322" s="18">
        <f t="shared" si="9"/>
        <v>4.1680798829140189E-4</v>
      </c>
    </row>
    <row r="323" spans="1:9" x14ac:dyDescent="0.25">
      <c r="A323" s="11">
        <v>322</v>
      </c>
      <c r="B323">
        <v>30</v>
      </c>
      <c r="C323">
        <v>3</v>
      </c>
      <c r="D323" s="12" t="str">
        <f>VLOOKUP(B323,location!$A$1:$B$90,2,FALSE)</f>
        <v>State</v>
      </c>
      <c r="E323" s="12" t="str">
        <f>VLOOKUP(B323,location!$A$1:$D$52,4,FALSE)</f>
        <v>NE</v>
      </c>
      <c r="F323" s="12" t="str">
        <f>VLOOKUP(C323,subpopulation!$A$1:$B$100,2,FALSE)</f>
        <v>25_54_healthy</v>
      </c>
      <c r="G323">
        <v>665783</v>
      </c>
      <c r="H323" s="30">
        <f t="shared" ref="H323:H386" si="10">G323/SUMIF($B$2:$B$1000,B323,$G$2:$G$1000)</f>
        <v>0.34509617119031677</v>
      </c>
      <c r="I323" s="18">
        <f t="shared" ref="I323:I386" si="11">G323/SUMIF($D$2:$D$1000,D323,$G$2:$G$1000)</f>
        <v>2.0349916611810451E-3</v>
      </c>
    </row>
    <row r="324" spans="1:9" x14ac:dyDescent="0.25">
      <c r="A324" s="11">
        <v>323</v>
      </c>
      <c r="B324">
        <v>30</v>
      </c>
      <c r="C324">
        <v>4</v>
      </c>
      <c r="D324" s="12" t="str">
        <f>VLOOKUP(B324,location!$A$1:$B$90,2,FALSE)</f>
        <v>State</v>
      </c>
      <c r="E324" s="12" t="str">
        <f>VLOOKUP(B324,location!$A$1:$D$52,4,FALSE)</f>
        <v>NE</v>
      </c>
      <c r="F324" s="12" t="str">
        <f>VLOOKUP(C324,subpopulation!$A$1:$B$100,2,FALSE)</f>
        <v>55_64_healthy</v>
      </c>
      <c r="G324">
        <v>176082</v>
      </c>
      <c r="H324" s="30">
        <f t="shared" si="10"/>
        <v>9.1268812834712443E-2</v>
      </c>
      <c r="I324" s="18">
        <f t="shared" si="11"/>
        <v>5.3820148859925955E-4</v>
      </c>
    </row>
    <row r="325" spans="1:9" x14ac:dyDescent="0.25">
      <c r="A325" s="11">
        <v>324</v>
      </c>
      <c r="B325">
        <v>30</v>
      </c>
      <c r="C325">
        <v>5</v>
      </c>
      <c r="D325" s="12" t="str">
        <f>VLOOKUP(B325,location!$A$1:$B$90,2,FALSE)</f>
        <v>State</v>
      </c>
      <c r="E325" s="12" t="str">
        <f>VLOOKUP(B325,location!$A$1:$D$52,4,FALSE)</f>
        <v>NE</v>
      </c>
      <c r="F325" s="12" t="str">
        <f>VLOOKUP(C325,subpopulation!$A$1:$B$100,2,FALSE)</f>
        <v>65up_healthy</v>
      </c>
      <c r="G325">
        <v>130386</v>
      </c>
      <c r="H325" s="30">
        <f t="shared" si="10"/>
        <v>6.7583145524623842E-2</v>
      </c>
      <c r="I325" s="18">
        <f t="shared" si="11"/>
        <v>3.9852988546531192E-4</v>
      </c>
    </row>
    <row r="326" spans="1:9" x14ac:dyDescent="0.25">
      <c r="A326" s="11">
        <v>325</v>
      </c>
      <c r="B326">
        <v>30</v>
      </c>
      <c r="C326">
        <v>6</v>
      </c>
      <c r="D326" s="12" t="str">
        <f>VLOOKUP(B326,location!$A$1:$B$90,2,FALSE)</f>
        <v>State</v>
      </c>
      <c r="E326" s="12" t="str">
        <f>VLOOKUP(B326,location!$A$1:$D$52,4,FALSE)</f>
        <v>NE</v>
      </c>
      <c r="F326" s="12" t="str">
        <f>VLOOKUP(C326,subpopulation!$A$1:$B$100,2,FALSE)</f>
        <v>0_19_chronic</v>
      </c>
      <c r="G326">
        <v>829</v>
      </c>
      <c r="H326" s="30">
        <f t="shared" si="10"/>
        <v>4.2969665178710267E-4</v>
      </c>
      <c r="I326" s="18">
        <f t="shared" si="11"/>
        <v>2.5338707763927386E-6</v>
      </c>
    </row>
    <row r="327" spans="1:9" x14ac:dyDescent="0.25">
      <c r="A327" s="11">
        <v>326</v>
      </c>
      <c r="B327">
        <v>30</v>
      </c>
      <c r="C327">
        <v>7</v>
      </c>
      <c r="D327" s="12" t="str">
        <f>VLOOKUP(B327,location!$A$1:$B$90,2,FALSE)</f>
        <v>State</v>
      </c>
      <c r="E327" s="12" t="str">
        <f>VLOOKUP(B327,location!$A$1:$D$52,4,FALSE)</f>
        <v>NE</v>
      </c>
      <c r="F327" s="12" t="str">
        <f>VLOOKUP(C327,subpopulation!$A$1:$B$100,2,FALSE)</f>
        <v>20_24_chronic</v>
      </c>
      <c r="G327">
        <v>814</v>
      </c>
      <c r="H327" s="30">
        <f t="shared" si="10"/>
        <v>4.219216822131503E-4</v>
      </c>
      <c r="I327" s="18">
        <f t="shared" si="11"/>
        <v>2.4880226923808073E-6</v>
      </c>
    </row>
    <row r="328" spans="1:9" x14ac:dyDescent="0.25">
      <c r="A328" s="11">
        <v>327</v>
      </c>
      <c r="B328">
        <v>30</v>
      </c>
      <c r="C328">
        <v>8</v>
      </c>
      <c r="D328" s="12" t="str">
        <f>VLOOKUP(B328,location!$A$1:$B$90,2,FALSE)</f>
        <v>State</v>
      </c>
      <c r="E328" s="12" t="str">
        <f>VLOOKUP(B328,location!$A$1:$D$52,4,FALSE)</f>
        <v>NE</v>
      </c>
      <c r="F328" s="12" t="str">
        <f>VLOOKUP(C328,subpopulation!$A$1:$B$100,2,FALSE)</f>
        <v>25_54_chronic</v>
      </c>
      <c r="G328">
        <v>49222</v>
      </c>
      <c r="H328" s="30">
        <f t="shared" si="10"/>
        <v>2.5513303491272336E-2</v>
      </c>
      <c r="I328" s="18">
        <f t="shared" si="11"/>
        <v>1.5044895941568562E-4</v>
      </c>
    </row>
    <row r="329" spans="1:9" x14ac:dyDescent="0.25">
      <c r="A329" s="11">
        <v>328</v>
      </c>
      <c r="B329">
        <v>30</v>
      </c>
      <c r="C329">
        <v>9</v>
      </c>
      <c r="D329" s="12" t="str">
        <f>VLOOKUP(B329,location!$A$1:$B$90,2,FALSE)</f>
        <v>State</v>
      </c>
      <c r="E329" s="12" t="str">
        <f>VLOOKUP(B329,location!$A$1:$D$52,4,FALSE)</f>
        <v>NE</v>
      </c>
      <c r="F329" s="12" t="str">
        <f>VLOOKUP(C329,subpopulation!$A$1:$B$100,2,FALSE)</f>
        <v>55_64_chronic</v>
      </c>
      <c r="G329">
        <v>66966</v>
      </c>
      <c r="H329" s="30">
        <f t="shared" si="10"/>
        <v>3.4710574165953099E-2</v>
      </c>
      <c r="I329" s="18">
        <f t="shared" si="11"/>
        <v>2.0468418626286625E-4</v>
      </c>
    </row>
    <row r="330" spans="1:9" x14ac:dyDescent="0.25">
      <c r="A330" s="11">
        <v>329</v>
      </c>
      <c r="B330">
        <v>30</v>
      </c>
      <c r="C330">
        <v>10</v>
      </c>
      <c r="D330" s="12" t="str">
        <f>VLOOKUP(B330,location!$A$1:$B$90,2,FALSE)</f>
        <v>State</v>
      </c>
      <c r="E330" s="12" t="str">
        <f>VLOOKUP(B330,location!$A$1:$D$52,4,FALSE)</f>
        <v>NE</v>
      </c>
      <c r="F330" s="12" t="str">
        <f>VLOOKUP(C330,subpopulation!$A$1:$B$100,2,FALSE)</f>
        <v>65up_chronic</v>
      </c>
      <c r="G330">
        <v>173280</v>
      </c>
      <c r="H330" s="30">
        <f t="shared" si="10"/>
        <v>8.9816448518298134E-2</v>
      </c>
      <c r="I330" s="18">
        <f t="shared" si="11"/>
        <v>5.296370665058308E-4</v>
      </c>
    </row>
    <row r="331" spans="1:9" x14ac:dyDescent="0.25">
      <c r="A331" s="11">
        <v>330</v>
      </c>
      <c r="B331">
        <v>30</v>
      </c>
      <c r="C331">
        <v>11</v>
      </c>
      <c r="D331" s="12" t="str">
        <f>VLOOKUP(B331,location!$A$1:$B$90,2,FALSE)</f>
        <v>State</v>
      </c>
      <c r="E331" s="12" t="str">
        <f>VLOOKUP(B331,location!$A$1:$D$52,4,FALSE)</f>
        <v>NE</v>
      </c>
      <c r="F331" s="12" t="str">
        <f>VLOOKUP(C331,subpopulation!$A$1:$B$100,2,FALSE)</f>
        <v>HCW</v>
      </c>
      <c r="G331" s="14">
        <v>0</v>
      </c>
      <c r="H331" s="30">
        <f t="shared" si="10"/>
        <v>0</v>
      </c>
      <c r="I331" s="18">
        <f t="shared" si="11"/>
        <v>0</v>
      </c>
    </row>
    <row r="332" spans="1:9" x14ac:dyDescent="0.25">
      <c r="A332" s="11">
        <v>331</v>
      </c>
      <c r="B332">
        <v>31</v>
      </c>
      <c r="C332">
        <v>1</v>
      </c>
      <c r="D332" s="12" t="str">
        <f>VLOOKUP(B332,location!$A$1:$B$90,2,FALSE)</f>
        <v>State</v>
      </c>
      <c r="E332" s="12" t="str">
        <f>VLOOKUP(B332,location!$A$1:$D$52,4,FALSE)</f>
        <v>NH</v>
      </c>
      <c r="F332" s="12" t="str">
        <f>VLOOKUP(C332,subpopulation!$A$1:$B$100,2,FALSE)</f>
        <v>0_19_healthy</v>
      </c>
      <c r="G332">
        <v>294128</v>
      </c>
      <c r="H332" s="30">
        <f t="shared" si="10"/>
        <v>0.21683531668507244</v>
      </c>
      <c r="I332" s="18">
        <f t="shared" si="11"/>
        <v>8.9901368361742259E-4</v>
      </c>
    </row>
    <row r="333" spans="1:9" x14ac:dyDescent="0.25">
      <c r="A333" s="11">
        <v>332</v>
      </c>
      <c r="B333">
        <v>31</v>
      </c>
      <c r="C333">
        <v>2</v>
      </c>
      <c r="D333" s="12" t="str">
        <f>VLOOKUP(B333,location!$A$1:$B$90,2,FALSE)</f>
        <v>State</v>
      </c>
      <c r="E333" s="12" t="str">
        <f>VLOOKUP(B333,location!$A$1:$D$52,4,FALSE)</f>
        <v>NH</v>
      </c>
      <c r="F333" s="12" t="str">
        <f>VLOOKUP(C333,subpopulation!$A$1:$B$100,2,FALSE)</f>
        <v>20_24_healthy</v>
      </c>
      <c r="G333">
        <v>89149</v>
      </c>
      <c r="H333" s="30">
        <f t="shared" si="10"/>
        <v>6.5721902189378512E-2</v>
      </c>
      <c r="I333" s="18">
        <f t="shared" si="11"/>
        <v>2.7248738943864444E-4</v>
      </c>
    </row>
    <row r="334" spans="1:9" x14ac:dyDescent="0.25">
      <c r="A334" s="11">
        <v>333</v>
      </c>
      <c r="B334">
        <v>31</v>
      </c>
      <c r="C334">
        <v>3</v>
      </c>
      <c r="D334" s="12" t="str">
        <f>VLOOKUP(B334,location!$A$1:$B$90,2,FALSE)</f>
        <v>State</v>
      </c>
      <c r="E334" s="12" t="str">
        <f>VLOOKUP(B334,location!$A$1:$D$52,4,FALSE)</f>
        <v>NH</v>
      </c>
      <c r="F334" s="12" t="str">
        <f>VLOOKUP(C334,subpopulation!$A$1:$B$100,2,FALSE)</f>
        <v>25_54_healthy</v>
      </c>
      <c r="G334">
        <v>475024</v>
      </c>
      <c r="H334" s="30">
        <f t="shared" si="10"/>
        <v>0.35019440336523505</v>
      </c>
      <c r="I334" s="18">
        <f t="shared" si="11"/>
        <v>1.4519293506455779E-3</v>
      </c>
    </row>
    <row r="335" spans="1:9" x14ac:dyDescent="0.25">
      <c r="A335" s="11">
        <v>334</v>
      </c>
      <c r="B335">
        <v>31</v>
      </c>
      <c r="C335">
        <v>4</v>
      </c>
      <c r="D335" s="12" t="str">
        <f>VLOOKUP(B335,location!$A$1:$B$90,2,FALSE)</f>
        <v>State</v>
      </c>
      <c r="E335" s="12" t="str">
        <f>VLOOKUP(B335,location!$A$1:$D$52,4,FALSE)</f>
        <v>NH</v>
      </c>
      <c r="F335" s="12" t="str">
        <f>VLOOKUP(C335,subpopulation!$A$1:$B$100,2,FALSE)</f>
        <v>55_64_healthy</v>
      </c>
      <c r="G335">
        <v>154047</v>
      </c>
      <c r="H335" s="30">
        <f t="shared" si="10"/>
        <v>0.11356562458992464</v>
      </c>
      <c r="I335" s="18">
        <f t="shared" si="11"/>
        <v>4.7085065318573242E-4</v>
      </c>
    </row>
    <row r="336" spans="1:9" x14ac:dyDescent="0.25">
      <c r="A336" s="11">
        <v>335</v>
      </c>
      <c r="B336">
        <v>31</v>
      </c>
      <c r="C336">
        <v>5</v>
      </c>
      <c r="D336" s="12" t="str">
        <f>VLOOKUP(B336,location!$A$1:$B$90,2,FALSE)</f>
        <v>State</v>
      </c>
      <c r="E336" s="12" t="str">
        <f>VLOOKUP(B336,location!$A$1:$D$52,4,FALSE)</f>
        <v>NH</v>
      </c>
      <c r="F336" s="12" t="str">
        <f>VLOOKUP(C336,subpopulation!$A$1:$B$100,2,FALSE)</f>
        <v>65up_healthy</v>
      </c>
      <c r="G336">
        <v>107679</v>
      </c>
      <c r="H336" s="30">
        <f t="shared" si="10"/>
        <v>7.9382479958833962E-2</v>
      </c>
      <c r="I336" s="18">
        <f t="shared" si="11"/>
        <v>3.2912505588805025E-4</v>
      </c>
    </row>
    <row r="337" spans="1:9" x14ac:dyDescent="0.25">
      <c r="A337" s="11">
        <v>336</v>
      </c>
      <c r="B337">
        <v>31</v>
      </c>
      <c r="C337">
        <v>6</v>
      </c>
      <c r="D337" s="12" t="str">
        <f>VLOOKUP(B337,location!$A$1:$B$90,2,FALSE)</f>
        <v>State</v>
      </c>
      <c r="E337" s="12" t="str">
        <f>VLOOKUP(B337,location!$A$1:$D$52,4,FALSE)</f>
        <v>NH</v>
      </c>
      <c r="F337" s="12" t="str">
        <f>VLOOKUP(C337,subpopulation!$A$1:$B$100,2,FALSE)</f>
        <v>0_19_chronic</v>
      </c>
      <c r="G337">
        <v>497</v>
      </c>
      <c r="H337" s="30">
        <f t="shared" si="10"/>
        <v>3.6639542101561564E-4</v>
      </c>
      <c r="I337" s="18">
        <f t="shared" si="11"/>
        <v>1.5190998502619916E-6</v>
      </c>
    </row>
    <row r="338" spans="1:9" x14ac:dyDescent="0.25">
      <c r="A338" s="11">
        <v>337</v>
      </c>
      <c r="B338">
        <v>31</v>
      </c>
      <c r="C338">
        <v>7</v>
      </c>
      <c r="D338" s="12" t="str">
        <f>VLOOKUP(B338,location!$A$1:$B$90,2,FALSE)</f>
        <v>State</v>
      </c>
      <c r="E338" s="12" t="str">
        <f>VLOOKUP(B338,location!$A$1:$D$52,4,FALSE)</f>
        <v>NH</v>
      </c>
      <c r="F338" s="12" t="str">
        <f>VLOOKUP(C338,subpopulation!$A$1:$B$100,2,FALSE)</f>
        <v>20_24_chronic</v>
      </c>
      <c r="G338">
        <v>533</v>
      </c>
      <c r="H338" s="30">
        <f t="shared" si="10"/>
        <v>3.9293512958012708E-4</v>
      </c>
      <c r="I338" s="18">
        <f t="shared" si="11"/>
        <v>1.6291352518906268E-6</v>
      </c>
    </row>
    <row r="339" spans="1:9" x14ac:dyDescent="0.25">
      <c r="A339" s="11">
        <v>338</v>
      </c>
      <c r="B339">
        <v>31</v>
      </c>
      <c r="C339">
        <v>8</v>
      </c>
      <c r="D339" s="12" t="str">
        <f>VLOOKUP(B339,location!$A$1:$B$90,2,FALSE)</f>
        <v>State</v>
      </c>
      <c r="E339" s="12" t="str">
        <f>VLOOKUP(B339,location!$A$1:$D$52,4,FALSE)</f>
        <v>NH</v>
      </c>
      <c r="F339" s="12" t="str">
        <f>VLOOKUP(C339,subpopulation!$A$1:$B$100,2,FALSE)</f>
        <v>25_54_chronic</v>
      </c>
      <c r="G339">
        <v>38967</v>
      </c>
      <c r="H339" s="30">
        <f t="shared" si="10"/>
        <v>2.8727022878703212E-2</v>
      </c>
      <c r="I339" s="18">
        <f t="shared" si="11"/>
        <v>1.1910415264619522E-4</v>
      </c>
    </row>
    <row r="340" spans="1:9" x14ac:dyDescent="0.25">
      <c r="A340" s="11">
        <v>339</v>
      </c>
      <c r="B340">
        <v>31</v>
      </c>
      <c r="C340">
        <v>9</v>
      </c>
      <c r="D340" s="12" t="str">
        <f>VLOOKUP(B340,location!$A$1:$B$90,2,FALSE)</f>
        <v>State</v>
      </c>
      <c r="E340" s="12" t="str">
        <f>VLOOKUP(B340,location!$A$1:$D$52,4,FALSE)</f>
        <v>NH</v>
      </c>
      <c r="F340" s="12" t="str">
        <f>VLOOKUP(C340,subpopulation!$A$1:$B$100,2,FALSE)</f>
        <v>55_64_chronic</v>
      </c>
      <c r="G340">
        <v>58468</v>
      </c>
      <c r="H340" s="30">
        <f t="shared" si="10"/>
        <v>4.3103435565273678E-2</v>
      </c>
      <c r="I340" s="18">
        <f t="shared" si="11"/>
        <v>1.787097184006401E-4</v>
      </c>
    </row>
    <row r="341" spans="1:9" x14ac:dyDescent="0.25">
      <c r="A341" s="11">
        <v>340</v>
      </c>
      <c r="B341">
        <v>31</v>
      </c>
      <c r="C341">
        <v>10</v>
      </c>
      <c r="D341" s="12" t="str">
        <f>VLOOKUP(B341,location!$A$1:$B$90,2,FALSE)</f>
        <v>State</v>
      </c>
      <c r="E341" s="12" t="str">
        <f>VLOOKUP(B341,location!$A$1:$D$52,4,FALSE)</f>
        <v>NH</v>
      </c>
      <c r="F341" s="12" t="str">
        <f>VLOOKUP(C341,subpopulation!$A$1:$B$100,2,FALSE)</f>
        <v>65up_chronic</v>
      </c>
      <c r="G341">
        <v>137966</v>
      </c>
      <c r="H341" s="30">
        <f t="shared" si="10"/>
        <v>0.10171048421698275</v>
      </c>
      <c r="I341" s="18">
        <f t="shared" si="11"/>
        <v>4.2169845058600788E-4</v>
      </c>
    </row>
    <row r="342" spans="1:9" x14ac:dyDescent="0.25">
      <c r="A342" s="11">
        <v>341</v>
      </c>
      <c r="B342">
        <v>31</v>
      </c>
      <c r="C342">
        <v>11</v>
      </c>
      <c r="D342" s="12" t="str">
        <f>VLOOKUP(B342,location!$A$1:$B$90,2,FALSE)</f>
        <v>State</v>
      </c>
      <c r="E342" s="12" t="str">
        <f>VLOOKUP(B342,location!$A$1:$D$52,4,FALSE)</f>
        <v>NH</v>
      </c>
      <c r="F342" s="12" t="str">
        <f>VLOOKUP(C342,subpopulation!$A$1:$B$100,2,FALSE)</f>
        <v>HCW</v>
      </c>
      <c r="G342" s="14">
        <v>0</v>
      </c>
      <c r="H342" s="30">
        <f t="shared" si="10"/>
        <v>0</v>
      </c>
      <c r="I342" s="18">
        <f t="shared" si="11"/>
        <v>0</v>
      </c>
    </row>
    <row r="343" spans="1:9" x14ac:dyDescent="0.25">
      <c r="A343" s="11">
        <v>342</v>
      </c>
      <c r="B343">
        <v>32</v>
      </c>
      <c r="C343">
        <v>1</v>
      </c>
      <c r="D343" s="12" t="str">
        <f>VLOOKUP(B343,location!$A$1:$B$90,2,FALSE)</f>
        <v>State</v>
      </c>
      <c r="E343" s="12" t="str">
        <f>VLOOKUP(B343,location!$A$1:$D$52,4,FALSE)</f>
        <v>NJ</v>
      </c>
      <c r="F343" s="12" t="str">
        <f>VLOOKUP(C343,subpopulation!$A$1:$B$100,2,FALSE)</f>
        <v>0_19_healthy</v>
      </c>
      <c r="G343">
        <v>2165153</v>
      </c>
      <c r="H343" s="30">
        <f t="shared" si="10"/>
        <v>0.24304295214019836</v>
      </c>
      <c r="I343" s="18">
        <f t="shared" si="11"/>
        <v>6.6178744428456778E-3</v>
      </c>
    </row>
    <row r="344" spans="1:9" x14ac:dyDescent="0.25">
      <c r="A344" s="11">
        <v>343</v>
      </c>
      <c r="B344">
        <v>32</v>
      </c>
      <c r="C344">
        <v>2</v>
      </c>
      <c r="D344" s="12" t="str">
        <f>VLOOKUP(B344,location!$A$1:$B$90,2,FALSE)</f>
        <v>State</v>
      </c>
      <c r="E344" s="12" t="str">
        <f>VLOOKUP(B344,location!$A$1:$D$52,4,FALSE)</f>
        <v>NJ</v>
      </c>
      <c r="F344" s="12" t="str">
        <f>VLOOKUP(C344,subpopulation!$A$1:$B$100,2,FALSE)</f>
        <v>20_24_healthy</v>
      </c>
      <c r="G344">
        <v>547768</v>
      </c>
      <c r="H344" s="30">
        <f t="shared" si="10"/>
        <v>6.1488103523368642E-2</v>
      </c>
      <c r="I344" s="18">
        <f t="shared" si="11"/>
        <v>1.6742742188698401E-3</v>
      </c>
    </row>
    <row r="345" spans="1:9" x14ac:dyDescent="0.25">
      <c r="A345" s="11">
        <v>344</v>
      </c>
      <c r="B345">
        <v>32</v>
      </c>
      <c r="C345">
        <v>3</v>
      </c>
      <c r="D345" s="12" t="str">
        <f>VLOOKUP(B345,location!$A$1:$B$90,2,FALSE)</f>
        <v>State</v>
      </c>
      <c r="E345" s="12" t="str">
        <f>VLOOKUP(B345,location!$A$1:$D$52,4,FALSE)</f>
        <v>NJ</v>
      </c>
      <c r="F345" s="12" t="str">
        <f>VLOOKUP(C345,subpopulation!$A$1:$B$100,2,FALSE)</f>
        <v>25_54_healthy</v>
      </c>
      <c r="G345">
        <v>3269706</v>
      </c>
      <c r="H345" s="30">
        <f t="shared" si="10"/>
        <v>0.36703133629379514</v>
      </c>
      <c r="I345" s="18">
        <f t="shared" si="11"/>
        <v>9.9939836921543977E-3</v>
      </c>
    </row>
    <row r="346" spans="1:9" x14ac:dyDescent="0.25">
      <c r="A346" s="11">
        <v>345</v>
      </c>
      <c r="B346">
        <v>32</v>
      </c>
      <c r="C346">
        <v>4</v>
      </c>
      <c r="D346" s="12" t="str">
        <f>VLOOKUP(B346,location!$A$1:$B$90,2,FALSE)</f>
        <v>State</v>
      </c>
      <c r="E346" s="12" t="str">
        <f>VLOOKUP(B346,location!$A$1:$D$52,4,FALSE)</f>
        <v>NJ</v>
      </c>
      <c r="F346" s="12" t="str">
        <f>VLOOKUP(C346,subpopulation!$A$1:$B$100,2,FALSE)</f>
        <v>55_64_healthy</v>
      </c>
      <c r="G346">
        <v>884661</v>
      </c>
      <c r="H346" s="30">
        <f t="shared" si="10"/>
        <v>9.930504730303126E-2</v>
      </c>
      <c r="I346" s="18">
        <f t="shared" si="11"/>
        <v>2.7040007900052789E-3</v>
      </c>
    </row>
    <row r="347" spans="1:9" x14ac:dyDescent="0.25">
      <c r="A347" s="11">
        <v>346</v>
      </c>
      <c r="B347">
        <v>32</v>
      </c>
      <c r="C347">
        <v>5</v>
      </c>
      <c r="D347" s="12" t="str">
        <f>VLOOKUP(B347,location!$A$1:$B$90,2,FALSE)</f>
        <v>State</v>
      </c>
      <c r="E347" s="12" t="str">
        <f>VLOOKUP(B347,location!$A$1:$D$52,4,FALSE)</f>
        <v>NJ</v>
      </c>
      <c r="F347" s="12" t="str">
        <f>VLOOKUP(C347,subpopulation!$A$1:$B$100,2,FALSE)</f>
        <v>65up_healthy</v>
      </c>
      <c r="G347">
        <v>616365</v>
      </c>
      <c r="H347" s="30">
        <f t="shared" si="10"/>
        <v>6.9188260227288037E-2</v>
      </c>
      <c r="I347" s="18">
        <f t="shared" si="11"/>
        <v>1.8839436201342704E-3</v>
      </c>
    </row>
    <row r="348" spans="1:9" x14ac:dyDescent="0.25">
      <c r="A348" s="11">
        <v>347</v>
      </c>
      <c r="B348">
        <v>32</v>
      </c>
      <c r="C348">
        <v>6</v>
      </c>
      <c r="D348" s="12" t="str">
        <f>VLOOKUP(B348,location!$A$1:$B$90,2,FALSE)</f>
        <v>State</v>
      </c>
      <c r="E348" s="12" t="str">
        <f>VLOOKUP(B348,location!$A$1:$D$52,4,FALSE)</f>
        <v>NJ</v>
      </c>
      <c r="F348" s="12" t="str">
        <f>VLOOKUP(C348,subpopulation!$A$1:$B$100,2,FALSE)</f>
        <v>0_19_chronic</v>
      </c>
      <c r="G348">
        <v>3466</v>
      </c>
      <c r="H348" s="30">
        <f t="shared" si="10"/>
        <v>3.8906574829489075E-4</v>
      </c>
      <c r="I348" s="18">
        <f t="shared" si="11"/>
        <v>1.0593963945690267E-5</v>
      </c>
    </row>
    <row r="349" spans="1:9" x14ac:dyDescent="0.25">
      <c r="A349" s="11">
        <v>348</v>
      </c>
      <c r="B349">
        <v>32</v>
      </c>
      <c r="C349">
        <v>7</v>
      </c>
      <c r="D349" s="12" t="str">
        <f>VLOOKUP(B349,location!$A$1:$B$90,2,FALSE)</f>
        <v>State</v>
      </c>
      <c r="E349" s="12" t="str">
        <f>VLOOKUP(B349,location!$A$1:$D$52,4,FALSE)</f>
        <v>NJ</v>
      </c>
      <c r="F349" s="12" t="str">
        <f>VLOOKUP(C349,subpopulation!$A$1:$B$100,2,FALSE)</f>
        <v>20_24_chronic</v>
      </c>
      <c r="G349">
        <v>3262</v>
      </c>
      <c r="H349" s="30">
        <f t="shared" si="10"/>
        <v>3.6616632167857285E-4</v>
      </c>
      <c r="I349" s="18">
        <f t="shared" si="11"/>
        <v>9.9704300031280002E-6</v>
      </c>
    </row>
    <row r="350" spans="1:9" x14ac:dyDescent="0.25">
      <c r="A350" s="11">
        <v>349</v>
      </c>
      <c r="B350">
        <v>32</v>
      </c>
      <c r="C350">
        <v>8</v>
      </c>
      <c r="D350" s="12" t="str">
        <f>VLOOKUP(B350,location!$A$1:$B$90,2,FALSE)</f>
        <v>State</v>
      </c>
      <c r="E350" s="12" t="str">
        <f>VLOOKUP(B350,location!$A$1:$D$52,4,FALSE)</f>
        <v>NJ</v>
      </c>
      <c r="F350" s="12" t="str">
        <f>VLOOKUP(C350,subpopulation!$A$1:$B$100,2,FALSE)</f>
        <v>25_54_chronic</v>
      </c>
      <c r="G350">
        <v>261307</v>
      </c>
      <c r="H350" s="30">
        <f t="shared" si="10"/>
        <v>2.933225720995182E-2</v>
      </c>
      <c r="I350" s="18">
        <f t="shared" si="11"/>
        <v>7.9869501926038277E-4</v>
      </c>
    </row>
    <row r="351" spans="1:9" x14ac:dyDescent="0.25">
      <c r="A351" s="11">
        <v>350</v>
      </c>
      <c r="B351">
        <v>32</v>
      </c>
      <c r="C351">
        <v>9</v>
      </c>
      <c r="D351" s="12" t="str">
        <f>VLOOKUP(B351,location!$A$1:$B$90,2,FALSE)</f>
        <v>State</v>
      </c>
      <c r="E351" s="12" t="str">
        <f>VLOOKUP(B351,location!$A$1:$D$52,4,FALSE)</f>
        <v>NJ</v>
      </c>
      <c r="F351" s="12" t="str">
        <f>VLOOKUP(C351,subpopulation!$A$1:$B$100,2,FALSE)</f>
        <v>55_64_chronic</v>
      </c>
      <c r="G351">
        <v>334670</v>
      </c>
      <c r="H351" s="30">
        <f t="shared" si="10"/>
        <v>3.7567407380799507E-2</v>
      </c>
      <c r="I351" s="18">
        <f t="shared" si="11"/>
        <v>1.0229318850848706E-3</v>
      </c>
    </row>
    <row r="352" spans="1:9" x14ac:dyDescent="0.25">
      <c r="A352" s="11">
        <v>351</v>
      </c>
      <c r="B352">
        <v>32</v>
      </c>
      <c r="C352">
        <v>10</v>
      </c>
      <c r="D352" s="12" t="str">
        <f>VLOOKUP(B352,location!$A$1:$B$90,2,FALSE)</f>
        <v>State</v>
      </c>
      <c r="E352" s="12" t="str">
        <f>VLOOKUP(B352,location!$A$1:$D$52,4,FALSE)</f>
        <v>NJ</v>
      </c>
      <c r="F352" s="12" t="str">
        <f>VLOOKUP(C352,subpopulation!$A$1:$B$100,2,FALSE)</f>
        <v>65up_chronic</v>
      </c>
      <c r="G352">
        <v>822162</v>
      </c>
      <c r="H352" s="30">
        <f t="shared" si="10"/>
        <v>9.228940385159376E-2</v>
      </c>
      <c r="I352" s="18">
        <f t="shared" si="11"/>
        <v>2.5129701631611658E-3</v>
      </c>
    </row>
    <row r="353" spans="1:9" x14ac:dyDescent="0.25">
      <c r="A353" s="11">
        <v>352</v>
      </c>
      <c r="B353">
        <v>32</v>
      </c>
      <c r="C353">
        <v>11</v>
      </c>
      <c r="D353" s="12" t="str">
        <f>VLOOKUP(B353,location!$A$1:$B$90,2,FALSE)</f>
        <v>State</v>
      </c>
      <c r="E353" s="12" t="str">
        <f>VLOOKUP(B353,location!$A$1:$D$52,4,FALSE)</f>
        <v>NJ</v>
      </c>
      <c r="F353" s="12" t="str">
        <f>VLOOKUP(C353,subpopulation!$A$1:$B$100,2,FALSE)</f>
        <v>HCW</v>
      </c>
      <c r="G353" s="14">
        <v>0</v>
      </c>
      <c r="H353" s="30">
        <f t="shared" si="10"/>
        <v>0</v>
      </c>
      <c r="I353" s="18">
        <f t="shared" si="11"/>
        <v>0</v>
      </c>
    </row>
    <row r="354" spans="1:9" x14ac:dyDescent="0.25">
      <c r="A354" s="11">
        <v>353</v>
      </c>
      <c r="B354">
        <v>33</v>
      </c>
      <c r="C354">
        <v>1</v>
      </c>
      <c r="D354" s="12" t="str">
        <f>VLOOKUP(B354,location!$A$1:$B$90,2,FALSE)</f>
        <v>State</v>
      </c>
      <c r="E354" s="12" t="str">
        <f>VLOOKUP(B354,location!$A$1:$D$52,4,FALSE)</f>
        <v>NM</v>
      </c>
      <c r="F354" s="12" t="str">
        <f>VLOOKUP(C354,subpopulation!$A$1:$B$100,2,FALSE)</f>
        <v>0_19_healthy</v>
      </c>
      <c r="G354">
        <v>537196</v>
      </c>
      <c r="H354" s="30">
        <f t="shared" si="10"/>
        <v>0.2563657639393957</v>
      </c>
      <c r="I354" s="18">
        <f t="shared" si="11"/>
        <v>1.641960489258231E-3</v>
      </c>
    </row>
    <row r="355" spans="1:9" x14ac:dyDescent="0.25">
      <c r="A355" s="11">
        <v>354</v>
      </c>
      <c r="B355">
        <v>33</v>
      </c>
      <c r="C355">
        <v>2</v>
      </c>
      <c r="D355" s="12" t="str">
        <f>VLOOKUP(B355,location!$A$1:$B$90,2,FALSE)</f>
        <v>State</v>
      </c>
      <c r="E355" s="12" t="str">
        <f>VLOOKUP(B355,location!$A$1:$D$52,4,FALSE)</f>
        <v>NM</v>
      </c>
      <c r="F355" s="12" t="str">
        <f>VLOOKUP(C355,subpopulation!$A$1:$B$100,2,FALSE)</f>
        <v>20_24_healthy</v>
      </c>
      <c r="G355">
        <v>140702</v>
      </c>
      <c r="H355" s="30">
        <f t="shared" si="10"/>
        <v>6.7147141300011259E-2</v>
      </c>
      <c r="I355" s="18">
        <f t="shared" si="11"/>
        <v>4.3006114110978415E-4</v>
      </c>
    </row>
    <row r="356" spans="1:9" x14ac:dyDescent="0.25">
      <c r="A356" s="11">
        <v>355</v>
      </c>
      <c r="B356">
        <v>33</v>
      </c>
      <c r="C356">
        <v>3</v>
      </c>
      <c r="D356" s="12" t="str">
        <f>VLOOKUP(B356,location!$A$1:$B$90,2,FALSE)</f>
        <v>State</v>
      </c>
      <c r="E356" s="12" t="str">
        <f>VLOOKUP(B356,location!$A$1:$D$52,4,FALSE)</f>
        <v>NM</v>
      </c>
      <c r="F356" s="12" t="str">
        <f>VLOOKUP(C356,subpopulation!$A$1:$B$100,2,FALSE)</f>
        <v>25_54_healthy</v>
      </c>
      <c r="G356">
        <v>722081</v>
      </c>
      <c r="H356" s="30">
        <f t="shared" si="10"/>
        <v>0.34459833504181486</v>
      </c>
      <c r="I356" s="18">
        <f t="shared" si="11"/>
        <v>2.2070686900946259E-3</v>
      </c>
    </row>
    <row r="357" spans="1:9" x14ac:dyDescent="0.25">
      <c r="A357" s="11">
        <v>356</v>
      </c>
      <c r="B357">
        <v>33</v>
      </c>
      <c r="C357">
        <v>4</v>
      </c>
      <c r="D357" s="12" t="str">
        <f>VLOOKUP(B357,location!$A$1:$B$90,2,FALSE)</f>
        <v>State</v>
      </c>
      <c r="E357" s="12" t="str">
        <f>VLOOKUP(B357,location!$A$1:$D$52,4,FALSE)</f>
        <v>NM</v>
      </c>
      <c r="F357" s="12" t="str">
        <f>VLOOKUP(C357,subpopulation!$A$1:$B$100,2,FALSE)</f>
        <v>55_64_healthy</v>
      </c>
      <c r="G357">
        <v>198385</v>
      </c>
      <c r="H357" s="30">
        <f t="shared" si="10"/>
        <v>9.4675168986956368E-2</v>
      </c>
      <c r="I357" s="18">
        <f t="shared" si="11"/>
        <v>6.0637147644713313E-4</v>
      </c>
    </row>
    <row r="358" spans="1:9" x14ac:dyDescent="0.25">
      <c r="A358" s="11">
        <v>357</v>
      </c>
      <c r="B358">
        <v>33</v>
      </c>
      <c r="C358">
        <v>5</v>
      </c>
      <c r="D358" s="12" t="str">
        <f>VLOOKUP(B358,location!$A$1:$B$90,2,FALSE)</f>
        <v>State</v>
      </c>
      <c r="E358" s="12" t="str">
        <f>VLOOKUP(B358,location!$A$1:$D$52,4,FALSE)</f>
        <v>NM</v>
      </c>
      <c r="F358" s="12" t="str">
        <f>VLOOKUP(C358,subpopulation!$A$1:$B$100,2,FALSE)</f>
        <v>65up_healthy</v>
      </c>
      <c r="G358">
        <v>160865</v>
      </c>
      <c r="H358" s="30">
        <f t="shared" si="10"/>
        <v>7.6769519162672259E-2</v>
      </c>
      <c r="I358" s="18">
        <f t="shared" si="11"/>
        <v>4.9169013563862222E-4</v>
      </c>
    </row>
    <row r="359" spans="1:9" x14ac:dyDescent="0.25">
      <c r="A359" s="11">
        <v>358</v>
      </c>
      <c r="B359">
        <v>33</v>
      </c>
      <c r="C359">
        <v>6</v>
      </c>
      <c r="D359" s="12" t="str">
        <f>VLOOKUP(B359,location!$A$1:$B$90,2,FALSE)</f>
        <v>State</v>
      </c>
      <c r="E359" s="12" t="str">
        <f>VLOOKUP(B359,location!$A$1:$D$52,4,FALSE)</f>
        <v>NM</v>
      </c>
      <c r="F359" s="12" t="str">
        <f>VLOOKUP(C359,subpopulation!$A$1:$B$100,2,FALSE)</f>
        <v>0_19_chronic</v>
      </c>
      <c r="G359">
        <v>865</v>
      </c>
      <c r="H359" s="30">
        <f t="shared" si="10"/>
        <v>4.1280349408330899E-4</v>
      </c>
      <c r="I359" s="18">
        <f t="shared" si="11"/>
        <v>2.6439061780213736E-6</v>
      </c>
    </row>
    <row r="360" spans="1:9" x14ac:dyDescent="0.25">
      <c r="A360" s="11">
        <v>359</v>
      </c>
      <c r="B360">
        <v>33</v>
      </c>
      <c r="C360">
        <v>7</v>
      </c>
      <c r="D360" s="12" t="str">
        <f>VLOOKUP(B360,location!$A$1:$B$90,2,FALSE)</f>
        <v>State</v>
      </c>
      <c r="E360" s="12" t="str">
        <f>VLOOKUP(B360,location!$A$1:$D$52,4,FALSE)</f>
        <v>NM</v>
      </c>
      <c r="F360" s="12" t="str">
        <f>VLOOKUP(C360,subpopulation!$A$1:$B$100,2,FALSE)</f>
        <v>20_24_chronic</v>
      </c>
      <c r="G360">
        <v>845</v>
      </c>
      <c r="H360" s="30">
        <f t="shared" si="10"/>
        <v>4.032589046247354E-4</v>
      </c>
      <c r="I360" s="18">
        <f t="shared" si="11"/>
        <v>2.5827753993387987E-6</v>
      </c>
    </row>
    <row r="361" spans="1:9" x14ac:dyDescent="0.25">
      <c r="A361" s="11">
        <v>360</v>
      </c>
      <c r="B361">
        <v>33</v>
      </c>
      <c r="C361">
        <v>8</v>
      </c>
      <c r="D361" s="12" t="str">
        <f>VLOOKUP(B361,location!$A$1:$B$90,2,FALSE)</f>
        <v>State</v>
      </c>
      <c r="E361" s="12" t="str">
        <f>VLOOKUP(B361,location!$A$1:$D$52,4,FALSE)</f>
        <v>NM</v>
      </c>
      <c r="F361" s="12" t="str">
        <f>VLOOKUP(C361,subpopulation!$A$1:$B$100,2,FALSE)</f>
        <v>25_54_chronic</v>
      </c>
      <c r="G361">
        <v>53403</v>
      </c>
      <c r="H361" s="30">
        <f t="shared" si="10"/>
        <v>2.5485485542810347E-2</v>
      </c>
      <c r="I361" s="18">
        <f t="shared" si="11"/>
        <v>1.6322834869927794E-4</v>
      </c>
    </row>
    <row r="362" spans="1:9" x14ac:dyDescent="0.25">
      <c r="A362" s="11">
        <v>361</v>
      </c>
      <c r="B362">
        <v>33</v>
      </c>
      <c r="C362">
        <v>9</v>
      </c>
      <c r="D362" s="12" t="str">
        <f>VLOOKUP(B362,location!$A$1:$B$90,2,FALSE)</f>
        <v>State</v>
      </c>
      <c r="E362" s="12" t="str">
        <f>VLOOKUP(B362,location!$A$1:$D$52,4,FALSE)</f>
        <v>NM</v>
      </c>
      <c r="F362" s="12" t="str">
        <f>VLOOKUP(C362,subpopulation!$A$1:$B$100,2,FALSE)</f>
        <v>55_64_chronic</v>
      </c>
      <c r="G362">
        <v>75762</v>
      </c>
      <c r="H362" s="30">
        <f t="shared" si="10"/>
        <v>3.6155859328022726E-2</v>
      </c>
      <c r="I362" s="18">
        <f t="shared" si="11"/>
        <v>2.3156950272746279E-4</v>
      </c>
    </row>
    <row r="363" spans="1:9" x14ac:dyDescent="0.25">
      <c r="A363" s="11">
        <v>362</v>
      </c>
      <c r="B363">
        <v>33</v>
      </c>
      <c r="C363">
        <v>10</v>
      </c>
      <c r="D363" s="12" t="str">
        <f>VLOOKUP(B363,location!$A$1:$B$90,2,FALSE)</f>
        <v>State</v>
      </c>
      <c r="E363" s="12" t="str">
        <f>VLOOKUP(B363,location!$A$1:$D$52,4,FALSE)</f>
        <v>NM</v>
      </c>
      <c r="F363" s="12" t="str">
        <f>VLOOKUP(C363,subpopulation!$A$1:$B$100,2,FALSE)</f>
        <v>65up_chronic</v>
      </c>
      <c r="G363">
        <v>205324</v>
      </c>
      <c r="H363" s="30">
        <f t="shared" si="10"/>
        <v>9.7986664299608478E-2</v>
      </c>
      <c r="I363" s="18">
        <f t="shared" si="11"/>
        <v>6.2758080011105259E-4</v>
      </c>
    </row>
    <row r="364" spans="1:9" x14ac:dyDescent="0.25">
      <c r="A364" s="11">
        <v>363</v>
      </c>
      <c r="B364">
        <v>33</v>
      </c>
      <c r="C364">
        <v>11</v>
      </c>
      <c r="D364" s="12" t="str">
        <f>VLOOKUP(B364,location!$A$1:$B$90,2,FALSE)</f>
        <v>State</v>
      </c>
      <c r="E364" s="12" t="str">
        <f>VLOOKUP(B364,location!$A$1:$D$52,4,FALSE)</f>
        <v>NM</v>
      </c>
      <c r="F364" s="12" t="str">
        <f>VLOOKUP(C364,subpopulation!$A$1:$B$100,2,FALSE)</f>
        <v>HCW</v>
      </c>
      <c r="G364" s="14">
        <v>0</v>
      </c>
      <c r="H364" s="30">
        <f t="shared" si="10"/>
        <v>0</v>
      </c>
      <c r="I364" s="18">
        <f t="shared" si="11"/>
        <v>0</v>
      </c>
    </row>
    <row r="365" spans="1:9" x14ac:dyDescent="0.25">
      <c r="A365" s="11">
        <v>364</v>
      </c>
      <c r="B365">
        <v>34</v>
      </c>
      <c r="C365">
        <v>1</v>
      </c>
      <c r="D365" s="12" t="str">
        <f>VLOOKUP(B365,location!$A$1:$B$90,2,FALSE)</f>
        <v>State</v>
      </c>
      <c r="E365" s="12" t="str">
        <f>VLOOKUP(B365,location!$A$1:$D$52,4,FALSE)</f>
        <v>NV</v>
      </c>
      <c r="F365" s="12" t="str">
        <f>VLOOKUP(C365,subpopulation!$A$1:$B$100,2,FALSE)</f>
        <v>0_19_healthy</v>
      </c>
      <c r="G365">
        <v>754544</v>
      </c>
      <c r="H365" s="30">
        <f t="shared" si="10"/>
        <v>0.24866398276821189</v>
      </c>
      <c r="I365" s="18">
        <f t="shared" si="11"/>
        <v>2.3062931135132479E-3</v>
      </c>
    </row>
    <row r="366" spans="1:9" x14ac:dyDescent="0.25">
      <c r="A366" s="11">
        <v>365</v>
      </c>
      <c r="B366">
        <v>34</v>
      </c>
      <c r="C366">
        <v>2</v>
      </c>
      <c r="D366" s="12" t="str">
        <f>VLOOKUP(B366,location!$A$1:$B$90,2,FALSE)</f>
        <v>State</v>
      </c>
      <c r="E366" s="12" t="str">
        <f>VLOOKUP(B366,location!$A$1:$D$52,4,FALSE)</f>
        <v>NV</v>
      </c>
      <c r="F366" s="12" t="str">
        <f>VLOOKUP(C366,subpopulation!$A$1:$B$100,2,FALSE)</f>
        <v>20_24_healthy</v>
      </c>
      <c r="G366">
        <v>180983</v>
      </c>
      <c r="H366" s="30">
        <f t="shared" si="10"/>
        <v>5.9643908895093314E-2</v>
      </c>
      <c r="I366" s="18">
        <f t="shared" si="11"/>
        <v>5.5318158591542461E-4</v>
      </c>
    </row>
    <row r="367" spans="1:9" x14ac:dyDescent="0.25">
      <c r="A367" s="11">
        <v>366</v>
      </c>
      <c r="B367">
        <v>34</v>
      </c>
      <c r="C367">
        <v>3</v>
      </c>
      <c r="D367" s="12" t="str">
        <f>VLOOKUP(B367,location!$A$1:$B$90,2,FALSE)</f>
        <v>State</v>
      </c>
      <c r="E367" s="12" t="str">
        <f>VLOOKUP(B367,location!$A$1:$D$52,4,FALSE)</f>
        <v>NV</v>
      </c>
      <c r="F367" s="12" t="str">
        <f>VLOOKUP(C367,subpopulation!$A$1:$B$100,2,FALSE)</f>
        <v>25_54_healthy</v>
      </c>
      <c r="G367">
        <v>1157376</v>
      </c>
      <c r="H367" s="30">
        <f t="shared" si="10"/>
        <v>0.38141940790774559</v>
      </c>
      <c r="I367" s="18">
        <f t="shared" si="11"/>
        <v>3.5375648054262027E-3</v>
      </c>
    </row>
    <row r="368" spans="1:9" x14ac:dyDescent="0.25">
      <c r="A368" s="11">
        <v>367</v>
      </c>
      <c r="B368">
        <v>34</v>
      </c>
      <c r="C368">
        <v>4</v>
      </c>
      <c r="D368" s="12" t="str">
        <f>VLOOKUP(B368,location!$A$1:$B$90,2,FALSE)</f>
        <v>State</v>
      </c>
      <c r="E368" s="12" t="str">
        <f>VLOOKUP(B368,location!$A$1:$D$52,4,FALSE)</f>
        <v>NV</v>
      </c>
      <c r="F368" s="12" t="str">
        <f>VLOOKUP(C368,subpopulation!$A$1:$B$100,2,FALSE)</f>
        <v>55_64_healthy</v>
      </c>
      <c r="G368">
        <v>272799</v>
      </c>
      <c r="H368" s="30">
        <f t="shared" si="10"/>
        <v>8.9902359352384262E-2</v>
      </c>
      <c r="I368" s="18">
        <f t="shared" si="11"/>
        <v>8.3382076469139038E-4</v>
      </c>
    </row>
    <row r="369" spans="1:9" x14ac:dyDescent="0.25">
      <c r="A369" s="11">
        <v>368</v>
      </c>
      <c r="B369">
        <v>34</v>
      </c>
      <c r="C369">
        <v>5</v>
      </c>
      <c r="D369" s="12" t="str">
        <f>VLOOKUP(B369,location!$A$1:$B$90,2,FALSE)</f>
        <v>State</v>
      </c>
      <c r="E369" s="12" t="str">
        <f>VLOOKUP(B369,location!$A$1:$D$52,4,FALSE)</f>
        <v>NV</v>
      </c>
      <c r="F369" s="12" t="str">
        <f>VLOOKUP(C369,subpopulation!$A$1:$B$100,2,FALSE)</f>
        <v>65up_healthy</v>
      </c>
      <c r="G369">
        <v>212745</v>
      </c>
      <c r="H369" s="30">
        <f t="shared" si="10"/>
        <v>7.0111244690863939E-2</v>
      </c>
      <c r="I369" s="18">
        <f t="shared" si="11"/>
        <v>6.5026337554122213E-4</v>
      </c>
    </row>
    <row r="370" spans="1:9" x14ac:dyDescent="0.25">
      <c r="A370" s="11">
        <v>369</v>
      </c>
      <c r="B370">
        <v>34</v>
      </c>
      <c r="C370">
        <v>6</v>
      </c>
      <c r="D370" s="12" t="str">
        <f>VLOOKUP(B370,location!$A$1:$B$90,2,FALSE)</f>
        <v>State</v>
      </c>
      <c r="E370" s="12" t="str">
        <f>VLOOKUP(B370,location!$A$1:$D$52,4,FALSE)</f>
        <v>NV</v>
      </c>
      <c r="F370" s="12" t="str">
        <f>VLOOKUP(C370,subpopulation!$A$1:$B$100,2,FALSE)</f>
        <v>0_19_chronic</v>
      </c>
      <c r="G370">
        <v>1178</v>
      </c>
      <c r="H370" s="30">
        <f t="shared" si="10"/>
        <v>3.8821615664686696E-4</v>
      </c>
      <c r="I370" s="18">
        <f t="shared" si="11"/>
        <v>3.600602864403674E-6</v>
      </c>
    </row>
    <row r="371" spans="1:9" x14ac:dyDescent="0.25">
      <c r="A371" s="11">
        <v>370</v>
      </c>
      <c r="B371">
        <v>34</v>
      </c>
      <c r="C371">
        <v>7</v>
      </c>
      <c r="D371" s="12" t="str">
        <f>VLOOKUP(B371,location!$A$1:$B$90,2,FALSE)</f>
        <v>State</v>
      </c>
      <c r="E371" s="12" t="str">
        <f>VLOOKUP(B371,location!$A$1:$D$52,4,FALSE)</f>
        <v>NV</v>
      </c>
      <c r="F371" s="12" t="str">
        <f>VLOOKUP(C371,subpopulation!$A$1:$B$100,2,FALSE)</f>
        <v>20_24_chronic</v>
      </c>
      <c r="G371">
        <v>1081</v>
      </c>
      <c r="H371" s="30">
        <f t="shared" si="10"/>
        <v>3.5624929145608084E-4</v>
      </c>
      <c r="I371" s="18">
        <f t="shared" si="11"/>
        <v>3.304118587793185E-6</v>
      </c>
    </row>
    <row r="372" spans="1:9" x14ac:dyDescent="0.25">
      <c r="A372" s="11">
        <v>371</v>
      </c>
      <c r="B372">
        <v>34</v>
      </c>
      <c r="C372">
        <v>8</v>
      </c>
      <c r="D372" s="12" t="str">
        <f>VLOOKUP(B372,location!$A$1:$B$90,2,FALSE)</f>
        <v>State</v>
      </c>
      <c r="E372" s="12" t="str">
        <f>VLOOKUP(B372,location!$A$1:$D$52,4,FALSE)</f>
        <v>NV</v>
      </c>
      <c r="F372" s="12" t="str">
        <f>VLOOKUP(C372,subpopulation!$A$1:$B$100,2,FALSE)</f>
        <v>25_54_chronic</v>
      </c>
      <c r="G372">
        <v>86488</v>
      </c>
      <c r="H372" s="30">
        <f t="shared" si="10"/>
        <v>2.8502579758976427E-2</v>
      </c>
      <c r="I372" s="18">
        <f t="shared" si="11"/>
        <v>2.6435393933492782E-4</v>
      </c>
    </row>
    <row r="373" spans="1:9" x14ac:dyDescent="0.25">
      <c r="A373" s="11">
        <v>372</v>
      </c>
      <c r="B373">
        <v>34</v>
      </c>
      <c r="C373">
        <v>9</v>
      </c>
      <c r="D373" s="12" t="str">
        <f>VLOOKUP(B373,location!$A$1:$B$90,2,FALSE)</f>
        <v>State</v>
      </c>
      <c r="E373" s="12" t="str">
        <f>VLOOKUP(B373,location!$A$1:$D$52,4,FALSE)</f>
        <v>NV</v>
      </c>
      <c r="F373" s="12" t="str">
        <f>VLOOKUP(C373,subpopulation!$A$1:$B$100,2,FALSE)</f>
        <v>55_64_chronic</v>
      </c>
      <c r="G373">
        <v>103762</v>
      </c>
      <c r="H373" s="30">
        <f t="shared" si="10"/>
        <v>3.4195318205426324E-2</v>
      </c>
      <c r="I373" s="18">
        <f t="shared" si="11"/>
        <v>3.1715259288306796E-4</v>
      </c>
    </row>
    <row r="374" spans="1:9" x14ac:dyDescent="0.25">
      <c r="A374" s="11">
        <v>373</v>
      </c>
      <c r="B374">
        <v>34</v>
      </c>
      <c r="C374">
        <v>10</v>
      </c>
      <c r="D374" s="12" t="str">
        <f>VLOOKUP(B374,location!$A$1:$B$90,2,FALSE)</f>
        <v>State</v>
      </c>
      <c r="E374" s="12" t="str">
        <f>VLOOKUP(B374,location!$A$1:$D$52,4,FALSE)</f>
        <v>NV</v>
      </c>
      <c r="F374" s="12" t="str">
        <f>VLOOKUP(C374,subpopulation!$A$1:$B$100,2,FALSE)</f>
        <v>65up_chronic</v>
      </c>
      <c r="G374">
        <v>263436</v>
      </c>
      <c r="H374" s="30">
        <f t="shared" si="10"/>
        <v>8.6816732973195296E-2</v>
      </c>
      <c r="I374" s="18">
        <f t="shared" si="11"/>
        <v>8.0520239065114282E-4</v>
      </c>
    </row>
    <row r="375" spans="1:9" x14ac:dyDescent="0.25">
      <c r="A375" s="11">
        <v>374</v>
      </c>
      <c r="B375">
        <v>34</v>
      </c>
      <c r="C375">
        <v>11</v>
      </c>
      <c r="D375" s="12" t="str">
        <f>VLOOKUP(B375,location!$A$1:$B$90,2,FALSE)</f>
        <v>State</v>
      </c>
      <c r="E375" s="12" t="str">
        <f>VLOOKUP(B375,location!$A$1:$D$52,4,FALSE)</f>
        <v>NV</v>
      </c>
      <c r="F375" s="12" t="str">
        <f>VLOOKUP(C375,subpopulation!$A$1:$B$100,2,FALSE)</f>
        <v>HCW</v>
      </c>
      <c r="G375" s="14">
        <v>0</v>
      </c>
      <c r="H375" s="30">
        <f t="shared" si="10"/>
        <v>0</v>
      </c>
      <c r="I375" s="18">
        <f t="shared" si="11"/>
        <v>0</v>
      </c>
    </row>
    <row r="376" spans="1:9" x14ac:dyDescent="0.25">
      <c r="A376" s="11">
        <v>375</v>
      </c>
      <c r="B376">
        <v>35</v>
      </c>
      <c r="C376">
        <v>1</v>
      </c>
      <c r="D376" s="12" t="str">
        <f>VLOOKUP(B376,location!$A$1:$B$90,2,FALSE)</f>
        <v>State</v>
      </c>
      <c r="E376" s="12" t="str">
        <f>VLOOKUP(B376,location!$A$1:$D$52,4,FALSE)</f>
        <v>NY</v>
      </c>
      <c r="F376" s="12" t="str">
        <f>VLOOKUP(C376,subpopulation!$A$1:$B$100,2,FALSE)</f>
        <v>0_19_healthy</v>
      </c>
      <c r="G376">
        <v>4558710</v>
      </c>
      <c r="H376" s="30">
        <f t="shared" si="10"/>
        <v>0.23327506117655378</v>
      </c>
      <c r="I376" s="18">
        <f t="shared" si="11"/>
        <v>1.39338746044021E-2</v>
      </c>
    </row>
    <row r="377" spans="1:9" x14ac:dyDescent="0.25">
      <c r="A377" s="11">
        <v>376</v>
      </c>
      <c r="B377">
        <v>35</v>
      </c>
      <c r="C377">
        <v>2</v>
      </c>
      <c r="D377" s="12" t="str">
        <f>VLOOKUP(B377,location!$A$1:$B$90,2,FALSE)</f>
        <v>State</v>
      </c>
      <c r="E377" s="12" t="str">
        <f>VLOOKUP(B377,location!$A$1:$D$52,4,FALSE)</f>
        <v>NY</v>
      </c>
      <c r="F377" s="12" t="str">
        <f>VLOOKUP(C377,subpopulation!$A$1:$B$100,2,FALSE)</f>
        <v>20_24_healthy</v>
      </c>
      <c r="G377">
        <v>1294668</v>
      </c>
      <c r="H377" s="30">
        <f t="shared" si="10"/>
        <v>6.6249828768078362E-2</v>
      </c>
      <c r="I377" s="18">
        <f t="shared" si="11"/>
        <v>3.9572031487706081E-3</v>
      </c>
    </row>
    <row r="378" spans="1:9" x14ac:dyDescent="0.25">
      <c r="A378" s="11">
        <v>377</v>
      </c>
      <c r="B378">
        <v>35</v>
      </c>
      <c r="C378">
        <v>3</v>
      </c>
      <c r="D378" s="12" t="str">
        <f>VLOOKUP(B378,location!$A$1:$B$90,2,FALSE)</f>
        <v>State</v>
      </c>
      <c r="E378" s="12" t="str">
        <f>VLOOKUP(B378,location!$A$1:$D$52,4,FALSE)</f>
        <v>NY</v>
      </c>
      <c r="F378" s="12" t="str">
        <f>VLOOKUP(C378,subpopulation!$A$1:$B$100,2,FALSE)</f>
        <v>25_54_healthy</v>
      </c>
      <c r="G378">
        <v>7313107</v>
      </c>
      <c r="H378" s="30">
        <f t="shared" si="10"/>
        <v>0.37422110263993186</v>
      </c>
      <c r="I378" s="18">
        <f t="shared" si="11"/>
        <v>2.235279627494954E-2</v>
      </c>
    </row>
    <row r="379" spans="1:9" x14ac:dyDescent="0.25">
      <c r="A379" s="11">
        <v>378</v>
      </c>
      <c r="B379">
        <v>35</v>
      </c>
      <c r="C379">
        <v>4</v>
      </c>
      <c r="D379" s="12" t="str">
        <f>VLOOKUP(B379,location!$A$1:$B$90,2,FALSE)</f>
        <v>State</v>
      </c>
      <c r="E379" s="12" t="str">
        <f>VLOOKUP(B379,location!$A$1:$D$52,4,FALSE)</f>
        <v>NY</v>
      </c>
      <c r="F379" s="12" t="str">
        <f>VLOOKUP(C379,subpopulation!$A$1:$B$100,2,FALSE)</f>
        <v>55_64_healthy</v>
      </c>
      <c r="G379">
        <v>1880930</v>
      </c>
      <c r="H379" s="30">
        <f t="shared" si="10"/>
        <v>9.6249610266679678E-2</v>
      </c>
      <c r="I379" s="18">
        <f t="shared" si="11"/>
        <v>5.7491357773708004E-3</v>
      </c>
    </row>
    <row r="380" spans="1:9" x14ac:dyDescent="0.25">
      <c r="A380" s="11">
        <v>379</v>
      </c>
      <c r="B380">
        <v>35</v>
      </c>
      <c r="C380">
        <v>5</v>
      </c>
      <c r="D380" s="12" t="str">
        <f>VLOOKUP(B380,location!$A$1:$B$90,2,FALSE)</f>
        <v>State</v>
      </c>
      <c r="E380" s="12" t="str">
        <f>VLOOKUP(B380,location!$A$1:$D$52,4,FALSE)</f>
        <v>NY</v>
      </c>
      <c r="F380" s="12" t="str">
        <f>VLOOKUP(C380,subpopulation!$A$1:$B$100,2,FALSE)</f>
        <v>65up_healthy</v>
      </c>
      <c r="G380">
        <v>1376444</v>
      </c>
      <c r="H380" s="30">
        <f t="shared" si="10"/>
        <v>7.0434411995082033E-2</v>
      </c>
      <c r="I380" s="18">
        <f t="shared" si="11"/>
        <v>4.2071546766479211E-3</v>
      </c>
    </row>
    <row r="381" spans="1:9" x14ac:dyDescent="0.25">
      <c r="A381" s="11">
        <v>380</v>
      </c>
      <c r="B381">
        <v>35</v>
      </c>
      <c r="C381">
        <v>6</v>
      </c>
      <c r="D381" s="12" t="str">
        <f>VLOOKUP(B381,location!$A$1:$B$90,2,FALSE)</f>
        <v>State</v>
      </c>
      <c r="E381" s="12" t="str">
        <f>VLOOKUP(B381,location!$A$1:$D$52,4,FALSE)</f>
        <v>NY</v>
      </c>
      <c r="F381" s="12" t="str">
        <f>VLOOKUP(C381,subpopulation!$A$1:$B$100,2,FALSE)</f>
        <v>0_19_chronic</v>
      </c>
      <c r="G381">
        <v>7220</v>
      </c>
      <c r="H381" s="30">
        <f t="shared" si="10"/>
        <v>3.6945669755143853E-4</v>
      </c>
      <c r="I381" s="18">
        <f t="shared" si="11"/>
        <v>2.2068211104409614E-5</v>
      </c>
    </row>
    <row r="382" spans="1:9" x14ac:dyDescent="0.25">
      <c r="A382" s="11">
        <v>381</v>
      </c>
      <c r="B382">
        <v>35</v>
      </c>
      <c r="C382">
        <v>7</v>
      </c>
      <c r="D382" s="12" t="str">
        <f>VLOOKUP(B382,location!$A$1:$B$90,2,FALSE)</f>
        <v>State</v>
      </c>
      <c r="E382" s="12" t="str">
        <f>VLOOKUP(B382,location!$A$1:$D$52,4,FALSE)</f>
        <v>NY</v>
      </c>
      <c r="F382" s="12" t="str">
        <f>VLOOKUP(C382,subpopulation!$A$1:$B$100,2,FALSE)</f>
        <v>20_24_chronic</v>
      </c>
      <c r="G382">
        <v>7670</v>
      </c>
      <c r="H382" s="30">
        <f t="shared" si="10"/>
        <v>3.9248377703871658E-4</v>
      </c>
      <c r="I382" s="18">
        <f t="shared" si="11"/>
        <v>2.3443653624767557E-5</v>
      </c>
    </row>
    <row r="383" spans="1:9" x14ac:dyDescent="0.25">
      <c r="A383" s="11">
        <v>382</v>
      </c>
      <c r="B383">
        <v>35</v>
      </c>
      <c r="C383">
        <v>8</v>
      </c>
      <c r="D383" s="12" t="str">
        <f>VLOOKUP(B383,location!$A$1:$B$90,2,FALSE)</f>
        <v>State</v>
      </c>
      <c r="E383" s="12" t="str">
        <f>VLOOKUP(B383,location!$A$1:$D$52,4,FALSE)</f>
        <v>NY</v>
      </c>
      <c r="F383" s="12" t="str">
        <f>VLOOKUP(C383,subpopulation!$A$1:$B$100,2,FALSE)</f>
        <v>25_54_chronic</v>
      </c>
      <c r="G383">
        <v>552679</v>
      </c>
      <c r="H383" s="30">
        <f t="shared" si="10"/>
        <v>2.8281296142109627E-2</v>
      </c>
      <c r="I383" s="18">
        <f t="shared" si="11"/>
        <v>1.6892848815753465E-3</v>
      </c>
    </row>
    <row r="384" spans="1:9" x14ac:dyDescent="0.25">
      <c r="A384" s="11">
        <v>383</v>
      </c>
      <c r="B384">
        <v>35</v>
      </c>
      <c r="C384">
        <v>9</v>
      </c>
      <c r="D384" s="12" t="str">
        <f>VLOOKUP(B384,location!$A$1:$B$90,2,FALSE)</f>
        <v>State</v>
      </c>
      <c r="E384" s="12" t="str">
        <f>VLOOKUP(B384,location!$A$1:$D$52,4,FALSE)</f>
        <v>NY</v>
      </c>
      <c r="F384" s="12" t="str">
        <f>VLOOKUP(C384,subpopulation!$A$1:$B$100,2,FALSE)</f>
        <v>55_64_chronic</v>
      </c>
      <c r="G384">
        <v>713691</v>
      </c>
      <c r="H384" s="30">
        <f t="shared" si="10"/>
        <v>3.6520487525233201E-2</v>
      </c>
      <c r="I384" s="18">
        <f t="shared" si="11"/>
        <v>2.1814243284372856E-3</v>
      </c>
    </row>
    <row r="385" spans="1:9" x14ac:dyDescent="0.25">
      <c r="A385" s="11">
        <v>384</v>
      </c>
      <c r="B385">
        <v>35</v>
      </c>
      <c r="C385">
        <v>10</v>
      </c>
      <c r="D385" s="12" t="str">
        <f>VLOOKUP(B385,location!$A$1:$B$90,2,FALSE)</f>
        <v>State</v>
      </c>
      <c r="E385" s="12" t="str">
        <f>VLOOKUP(B385,location!$A$1:$D$52,4,FALSE)</f>
        <v>NY</v>
      </c>
      <c r="F385" s="12" t="str">
        <f>VLOOKUP(C385,subpopulation!$A$1:$B$100,2,FALSE)</f>
        <v>65up_chronic</v>
      </c>
      <c r="G385">
        <v>1837090</v>
      </c>
      <c r="H385" s="30">
        <f t="shared" si="10"/>
        <v>9.400626101174131E-2</v>
      </c>
      <c r="I385" s="18">
        <f t="shared" si="11"/>
        <v>5.6151371104985956E-3</v>
      </c>
    </row>
    <row r="386" spans="1:9" x14ac:dyDescent="0.25">
      <c r="A386" s="11">
        <v>385</v>
      </c>
      <c r="B386">
        <v>35</v>
      </c>
      <c r="C386">
        <v>11</v>
      </c>
      <c r="D386" s="12" t="str">
        <f>VLOOKUP(B386,location!$A$1:$B$90,2,FALSE)</f>
        <v>State</v>
      </c>
      <c r="E386" s="12" t="str">
        <f>VLOOKUP(B386,location!$A$1:$D$52,4,FALSE)</f>
        <v>NY</v>
      </c>
      <c r="F386" s="12" t="str">
        <f>VLOOKUP(C386,subpopulation!$A$1:$B$100,2,FALSE)</f>
        <v>HCW</v>
      </c>
      <c r="G386" s="14">
        <v>0</v>
      </c>
      <c r="H386" s="30">
        <f t="shared" si="10"/>
        <v>0</v>
      </c>
      <c r="I386" s="18">
        <f t="shared" si="11"/>
        <v>0</v>
      </c>
    </row>
    <row r="387" spans="1:9" x14ac:dyDescent="0.25">
      <c r="A387" s="11">
        <v>386</v>
      </c>
      <c r="B387">
        <v>36</v>
      </c>
      <c r="C387">
        <v>1</v>
      </c>
      <c r="D387" s="12" t="str">
        <f>VLOOKUP(B387,location!$A$1:$B$90,2,FALSE)</f>
        <v>State</v>
      </c>
      <c r="E387" s="12" t="str">
        <f>VLOOKUP(B387,location!$A$1:$D$52,4,FALSE)</f>
        <v>OH</v>
      </c>
      <c r="F387" s="12" t="str">
        <f>VLOOKUP(C387,subpopulation!$A$1:$B$100,2,FALSE)</f>
        <v>0_19_healthy</v>
      </c>
      <c r="G387">
        <v>2897957</v>
      </c>
      <c r="H387" s="30">
        <f t="shared" ref="H387:H450" si="12">G387/SUMIF($B$2:$B$1000,B387,$G$2:$G$1000)</f>
        <v>0.24791234688533464</v>
      </c>
      <c r="I387" s="18">
        <f t="shared" ref="I387:I450" si="13">G387/SUMIF($D$2:$D$1000,D387,$G$2:$G$1000)</f>
        <v>8.8577183999309656E-3</v>
      </c>
    </row>
    <row r="388" spans="1:9" x14ac:dyDescent="0.25">
      <c r="A388" s="11">
        <v>387</v>
      </c>
      <c r="B388">
        <v>36</v>
      </c>
      <c r="C388">
        <v>2</v>
      </c>
      <c r="D388" s="12" t="str">
        <f>VLOOKUP(B388,location!$A$1:$B$90,2,FALSE)</f>
        <v>State</v>
      </c>
      <c r="E388" s="12" t="str">
        <f>VLOOKUP(B388,location!$A$1:$D$52,4,FALSE)</f>
        <v>OH</v>
      </c>
      <c r="F388" s="12" t="str">
        <f>VLOOKUP(C388,subpopulation!$A$1:$B$100,2,FALSE)</f>
        <v>20_24_healthy</v>
      </c>
      <c r="G388">
        <v>754409</v>
      </c>
      <c r="H388" s="30">
        <f t="shared" si="12"/>
        <v>6.4537640034485824E-2</v>
      </c>
      <c r="I388" s="18">
        <f t="shared" si="13"/>
        <v>2.3058804807571404E-3</v>
      </c>
    </row>
    <row r="389" spans="1:9" x14ac:dyDescent="0.25">
      <c r="A389" s="11">
        <v>388</v>
      </c>
      <c r="B389">
        <v>36</v>
      </c>
      <c r="C389">
        <v>3</v>
      </c>
      <c r="D389" s="12" t="str">
        <f>VLOOKUP(B389,location!$A$1:$B$90,2,FALSE)</f>
        <v>State</v>
      </c>
      <c r="E389" s="12" t="str">
        <f>VLOOKUP(B389,location!$A$1:$D$52,4,FALSE)</f>
        <v>OH</v>
      </c>
      <c r="F389" s="12" t="str">
        <f>VLOOKUP(C389,subpopulation!$A$1:$B$100,2,FALSE)</f>
        <v>25_54_healthy</v>
      </c>
      <c r="G389">
        <v>4104568</v>
      </c>
      <c r="H389" s="30">
        <f t="shared" si="12"/>
        <v>0.35113463927533922</v>
      </c>
      <c r="I389" s="18">
        <f t="shared" si="13"/>
        <v>1.2545771899778999E-2</v>
      </c>
    </row>
    <row r="390" spans="1:9" x14ac:dyDescent="0.25">
      <c r="A390" s="11">
        <v>389</v>
      </c>
      <c r="B390">
        <v>36</v>
      </c>
      <c r="C390">
        <v>4</v>
      </c>
      <c r="D390" s="12" t="str">
        <f>VLOOKUP(B390,location!$A$1:$B$90,2,FALSE)</f>
        <v>State</v>
      </c>
      <c r="E390" s="12" t="str">
        <f>VLOOKUP(B390,location!$A$1:$D$52,4,FALSE)</f>
        <v>OH</v>
      </c>
      <c r="F390" s="12" t="str">
        <f>VLOOKUP(C390,subpopulation!$A$1:$B$100,2,FALSE)</f>
        <v>55_64_healthy</v>
      </c>
      <c r="G390">
        <v>1166480</v>
      </c>
      <c r="H390" s="30">
        <f t="shared" si="12"/>
        <v>9.9789194385839802E-2</v>
      </c>
      <c r="I390" s="18">
        <f t="shared" si="13"/>
        <v>3.5653915358825109E-3</v>
      </c>
    </row>
    <row r="391" spans="1:9" x14ac:dyDescent="0.25">
      <c r="A391" s="11">
        <v>390</v>
      </c>
      <c r="B391">
        <v>36</v>
      </c>
      <c r="C391">
        <v>5</v>
      </c>
      <c r="D391" s="12" t="str">
        <f>VLOOKUP(B391,location!$A$1:$B$90,2,FALSE)</f>
        <v>State</v>
      </c>
      <c r="E391" s="12" t="str">
        <f>VLOOKUP(B391,location!$A$1:$D$52,4,FALSE)</f>
        <v>OH</v>
      </c>
      <c r="F391" s="12" t="str">
        <f>VLOOKUP(C391,subpopulation!$A$1:$B$100,2,FALSE)</f>
        <v>65up_healthy</v>
      </c>
      <c r="G391">
        <v>865384</v>
      </c>
      <c r="H391" s="30">
        <f t="shared" si="12"/>
        <v>7.4031249738011451E-2</v>
      </c>
      <c r="I391" s="18">
        <f t="shared" si="13"/>
        <v>2.6450798889720789E-3</v>
      </c>
    </row>
    <row r="392" spans="1:9" x14ac:dyDescent="0.25">
      <c r="A392" s="11">
        <v>391</v>
      </c>
      <c r="B392">
        <v>36</v>
      </c>
      <c r="C392">
        <v>6</v>
      </c>
      <c r="D392" s="12" t="str">
        <f>VLOOKUP(B392,location!$A$1:$B$90,2,FALSE)</f>
        <v>State</v>
      </c>
      <c r="E392" s="12" t="str">
        <f>VLOOKUP(B392,location!$A$1:$D$52,4,FALSE)</f>
        <v>OH</v>
      </c>
      <c r="F392" s="12" t="str">
        <f>VLOOKUP(C392,subpopulation!$A$1:$B$100,2,FALSE)</f>
        <v>0_19_chronic</v>
      </c>
      <c r="G392">
        <v>4664</v>
      </c>
      <c r="H392" s="30">
        <f t="shared" si="12"/>
        <v>3.9899252676047327E-4</v>
      </c>
      <c r="I392" s="18">
        <f t="shared" si="13"/>
        <v>1.4255697588776516E-5</v>
      </c>
    </row>
    <row r="393" spans="1:9" x14ac:dyDescent="0.25">
      <c r="A393" s="11">
        <v>392</v>
      </c>
      <c r="B393">
        <v>36</v>
      </c>
      <c r="C393">
        <v>7</v>
      </c>
      <c r="D393" s="12" t="str">
        <f>VLOOKUP(B393,location!$A$1:$B$90,2,FALSE)</f>
        <v>State</v>
      </c>
      <c r="E393" s="12" t="str">
        <f>VLOOKUP(B393,location!$A$1:$D$52,4,FALSE)</f>
        <v>OH</v>
      </c>
      <c r="F393" s="12" t="str">
        <f>VLOOKUP(C393,subpopulation!$A$1:$B$100,2,FALSE)</f>
        <v>20_24_chronic</v>
      </c>
      <c r="G393">
        <v>4493</v>
      </c>
      <c r="H393" s="30">
        <f t="shared" si="12"/>
        <v>3.8436394140969258E-4</v>
      </c>
      <c r="I393" s="18">
        <f t="shared" si="13"/>
        <v>1.3733029431040499E-5</v>
      </c>
    </row>
    <row r="394" spans="1:9" x14ac:dyDescent="0.25">
      <c r="A394" s="11">
        <v>393</v>
      </c>
      <c r="B394">
        <v>36</v>
      </c>
      <c r="C394">
        <v>8</v>
      </c>
      <c r="D394" s="12" t="str">
        <f>VLOOKUP(B394,location!$A$1:$B$90,2,FALSE)</f>
        <v>State</v>
      </c>
      <c r="E394" s="12" t="str">
        <f>VLOOKUP(B394,location!$A$1:$D$52,4,FALSE)</f>
        <v>OH</v>
      </c>
      <c r="F394" s="12" t="str">
        <f>VLOOKUP(C394,subpopulation!$A$1:$B$100,2,FALSE)</f>
        <v>25_54_chronic</v>
      </c>
      <c r="G394">
        <v>316781</v>
      </c>
      <c r="H394" s="30">
        <f t="shared" si="12"/>
        <v>2.7099753777810778E-2</v>
      </c>
      <c r="I394" s="18">
        <f t="shared" si="13"/>
        <v>9.682534600922413E-4</v>
      </c>
    </row>
    <row r="395" spans="1:9" x14ac:dyDescent="0.25">
      <c r="A395" s="11">
        <v>394</v>
      </c>
      <c r="B395">
        <v>36</v>
      </c>
      <c r="C395">
        <v>9</v>
      </c>
      <c r="D395" s="12" t="str">
        <f>VLOOKUP(B395,location!$A$1:$B$90,2,FALSE)</f>
        <v>State</v>
      </c>
      <c r="E395" s="12" t="str">
        <f>VLOOKUP(B395,location!$A$1:$D$52,4,FALSE)</f>
        <v>OH</v>
      </c>
      <c r="F395" s="12" t="str">
        <f>VLOOKUP(C395,subpopulation!$A$1:$B$100,2,FALSE)</f>
        <v>55_64_chronic</v>
      </c>
      <c r="G395">
        <v>445068</v>
      </c>
      <c r="H395" s="30">
        <f t="shared" si="12"/>
        <v>3.8074358040358129E-2</v>
      </c>
      <c r="I395" s="18">
        <f t="shared" si="13"/>
        <v>1.3603676703348171E-3</v>
      </c>
    </row>
    <row r="396" spans="1:9" x14ac:dyDescent="0.25">
      <c r="A396" s="11">
        <v>395</v>
      </c>
      <c r="B396">
        <v>36</v>
      </c>
      <c r="C396">
        <v>10</v>
      </c>
      <c r="D396" s="12" t="str">
        <f>VLOOKUP(B396,location!$A$1:$B$90,2,FALSE)</f>
        <v>State</v>
      </c>
      <c r="E396" s="12" t="str">
        <f>VLOOKUP(B396,location!$A$1:$D$52,4,FALSE)</f>
        <v>OH</v>
      </c>
      <c r="F396" s="12" t="str">
        <f>VLOOKUP(C396,subpopulation!$A$1:$B$100,2,FALSE)</f>
        <v>65up_chronic</v>
      </c>
      <c r="G396">
        <v>1129638</v>
      </c>
      <c r="H396" s="30">
        <f t="shared" si="12"/>
        <v>9.6637461394649973E-2</v>
      </c>
      <c r="I396" s="18">
        <f t="shared" si="13"/>
        <v>3.4527825284713393E-3</v>
      </c>
    </row>
    <row r="397" spans="1:9" x14ac:dyDescent="0.25">
      <c r="A397" s="11">
        <v>396</v>
      </c>
      <c r="B397">
        <v>36</v>
      </c>
      <c r="C397">
        <v>11</v>
      </c>
      <c r="D397" s="12" t="str">
        <f>VLOOKUP(B397,location!$A$1:$B$90,2,FALSE)</f>
        <v>State</v>
      </c>
      <c r="E397" s="12" t="str">
        <f>VLOOKUP(B397,location!$A$1:$D$52,4,FALSE)</f>
        <v>OH</v>
      </c>
      <c r="F397" s="12" t="str">
        <f>VLOOKUP(C397,subpopulation!$A$1:$B$100,2,FALSE)</f>
        <v>HCW</v>
      </c>
      <c r="G397" s="14">
        <v>0</v>
      </c>
      <c r="H397" s="30">
        <f t="shared" si="12"/>
        <v>0</v>
      </c>
      <c r="I397" s="18">
        <f t="shared" si="13"/>
        <v>0</v>
      </c>
    </row>
    <row r="398" spans="1:9" x14ac:dyDescent="0.25">
      <c r="A398" s="11">
        <v>397</v>
      </c>
      <c r="B398">
        <v>37</v>
      </c>
      <c r="C398">
        <v>1</v>
      </c>
      <c r="D398" s="12" t="str">
        <f>VLOOKUP(B398,location!$A$1:$B$90,2,FALSE)</f>
        <v>State</v>
      </c>
      <c r="E398" s="12" t="str">
        <f>VLOOKUP(B398,location!$A$1:$D$52,4,FALSE)</f>
        <v>OK</v>
      </c>
      <c r="F398" s="12" t="str">
        <f>VLOOKUP(C398,subpopulation!$A$1:$B$100,2,FALSE)</f>
        <v>0_19_healthy</v>
      </c>
      <c r="G398">
        <v>1060806</v>
      </c>
      <c r="H398" s="30">
        <f t="shared" si="12"/>
        <v>0.26902986219652208</v>
      </c>
      <c r="I398" s="18">
        <f t="shared" si="13"/>
        <v>3.2423948405573889E-3</v>
      </c>
    </row>
    <row r="399" spans="1:9" x14ac:dyDescent="0.25">
      <c r="A399" s="11">
        <v>398</v>
      </c>
      <c r="B399">
        <v>37</v>
      </c>
      <c r="C399">
        <v>2</v>
      </c>
      <c r="D399" s="12" t="str">
        <f>VLOOKUP(B399,location!$A$1:$B$90,2,FALSE)</f>
        <v>State</v>
      </c>
      <c r="E399" s="12" t="str">
        <f>VLOOKUP(B399,location!$A$1:$D$52,4,FALSE)</f>
        <v>OK</v>
      </c>
      <c r="F399" s="12" t="str">
        <f>VLOOKUP(C399,subpopulation!$A$1:$B$100,2,FALSE)</f>
        <v>20_24_healthy</v>
      </c>
      <c r="G399">
        <v>272056</v>
      </c>
      <c r="H399" s="30">
        <f t="shared" si="12"/>
        <v>6.899582787968489E-2</v>
      </c>
      <c r="I399" s="18">
        <f t="shared" si="13"/>
        <v>8.3154975626333278E-4</v>
      </c>
    </row>
    <row r="400" spans="1:9" x14ac:dyDescent="0.25">
      <c r="A400" s="11">
        <v>399</v>
      </c>
      <c r="B400">
        <v>37</v>
      </c>
      <c r="C400">
        <v>3</v>
      </c>
      <c r="D400" s="12" t="str">
        <f>VLOOKUP(B400,location!$A$1:$B$90,2,FALSE)</f>
        <v>State</v>
      </c>
      <c r="E400" s="12" t="str">
        <f>VLOOKUP(B400,location!$A$1:$D$52,4,FALSE)</f>
        <v>OK</v>
      </c>
      <c r="F400" s="12" t="str">
        <f>VLOOKUP(C400,subpopulation!$A$1:$B$100,2,FALSE)</f>
        <v>25_54_healthy</v>
      </c>
      <c r="G400">
        <v>1391548</v>
      </c>
      <c r="H400" s="30">
        <f t="shared" si="12"/>
        <v>0.35290898305613455</v>
      </c>
      <c r="I400" s="18">
        <f t="shared" si="13"/>
        <v>4.253320640709002E-3</v>
      </c>
    </row>
    <row r="401" spans="1:9" x14ac:dyDescent="0.25">
      <c r="A401" s="11">
        <v>400</v>
      </c>
      <c r="B401">
        <v>37</v>
      </c>
      <c r="C401">
        <v>4</v>
      </c>
      <c r="D401" s="12" t="str">
        <f>VLOOKUP(B401,location!$A$1:$B$90,2,FALSE)</f>
        <v>State</v>
      </c>
      <c r="E401" s="12" t="str">
        <f>VLOOKUP(B401,location!$A$1:$D$52,4,FALSE)</f>
        <v>OK</v>
      </c>
      <c r="F401" s="12" t="str">
        <f>VLOOKUP(C401,subpopulation!$A$1:$B$100,2,FALSE)</f>
        <v>55_64_healthy</v>
      </c>
      <c r="G401">
        <v>357460</v>
      </c>
      <c r="H401" s="30">
        <f t="shared" si="12"/>
        <v>9.0655043939013136E-2</v>
      </c>
      <c r="I401" s="18">
        <f t="shared" si="13"/>
        <v>1.0925904073936651E-3</v>
      </c>
    </row>
    <row r="402" spans="1:9" x14ac:dyDescent="0.25">
      <c r="A402" s="11">
        <v>401</v>
      </c>
      <c r="B402">
        <v>37</v>
      </c>
      <c r="C402">
        <v>5</v>
      </c>
      <c r="D402" s="12" t="str">
        <f>VLOOKUP(B402,location!$A$1:$B$90,2,FALSE)</f>
        <v>State</v>
      </c>
      <c r="E402" s="12" t="str">
        <f>VLOOKUP(B402,location!$A$1:$D$52,4,FALSE)</f>
        <v>OK</v>
      </c>
      <c r="F402" s="12" t="str">
        <f>VLOOKUP(C402,subpopulation!$A$1:$B$100,2,FALSE)</f>
        <v>65up_healthy</v>
      </c>
      <c r="G402">
        <v>269625</v>
      </c>
      <c r="H402" s="30">
        <f t="shared" si="12"/>
        <v>6.8379304599273813E-2</v>
      </c>
      <c r="I402" s="18">
        <f t="shared" si="13"/>
        <v>8.2411931011446568E-4</v>
      </c>
    </row>
    <row r="403" spans="1:9" x14ac:dyDescent="0.25">
      <c r="A403" s="11">
        <v>402</v>
      </c>
      <c r="B403">
        <v>37</v>
      </c>
      <c r="C403">
        <v>6</v>
      </c>
      <c r="D403" s="12" t="str">
        <f>VLOOKUP(B403,location!$A$1:$B$90,2,FALSE)</f>
        <v>State</v>
      </c>
      <c r="E403" s="12" t="str">
        <f>VLOOKUP(B403,location!$A$1:$D$52,4,FALSE)</f>
        <v>OK</v>
      </c>
      <c r="F403" s="12" t="str">
        <f>VLOOKUP(C403,subpopulation!$A$1:$B$100,2,FALSE)</f>
        <v>0_19_chronic</v>
      </c>
      <c r="G403">
        <v>1670</v>
      </c>
      <c r="H403" s="30">
        <f t="shared" si="12"/>
        <v>4.235268935773288E-4</v>
      </c>
      <c r="I403" s="18">
        <f t="shared" si="13"/>
        <v>5.104420019995022E-6</v>
      </c>
    </row>
    <row r="404" spans="1:9" x14ac:dyDescent="0.25">
      <c r="A404" s="11">
        <v>403</v>
      </c>
      <c r="B404">
        <v>37</v>
      </c>
      <c r="C404">
        <v>7</v>
      </c>
      <c r="D404" s="12" t="str">
        <f>VLOOKUP(B404,location!$A$1:$B$90,2,FALSE)</f>
        <v>State</v>
      </c>
      <c r="E404" s="12" t="str">
        <f>VLOOKUP(B404,location!$A$1:$D$52,4,FALSE)</f>
        <v>OK</v>
      </c>
      <c r="F404" s="12" t="str">
        <f>VLOOKUP(C404,subpopulation!$A$1:$B$100,2,FALSE)</f>
        <v>20_24_chronic</v>
      </c>
      <c r="G404">
        <v>1634</v>
      </c>
      <c r="H404" s="30">
        <f t="shared" si="12"/>
        <v>4.1439697251817681E-4</v>
      </c>
      <c r="I404" s="18">
        <f t="shared" si="13"/>
        <v>4.9943846183663865E-6</v>
      </c>
    </row>
    <row r="405" spans="1:9" x14ac:dyDescent="0.25">
      <c r="A405" s="11">
        <v>404</v>
      </c>
      <c r="B405">
        <v>37</v>
      </c>
      <c r="C405">
        <v>8</v>
      </c>
      <c r="D405" s="12" t="str">
        <f>VLOOKUP(B405,location!$A$1:$B$90,2,FALSE)</f>
        <v>State</v>
      </c>
      <c r="E405" s="12" t="str">
        <f>VLOOKUP(B405,location!$A$1:$D$52,4,FALSE)</f>
        <v>OK</v>
      </c>
      <c r="F405" s="12" t="str">
        <f>VLOOKUP(C405,subpopulation!$A$1:$B$100,2,FALSE)</f>
        <v>25_54_chronic</v>
      </c>
      <c r="G405">
        <v>102368</v>
      </c>
      <c r="H405" s="30">
        <f t="shared" si="12"/>
        <v>2.5961437749535327E-2</v>
      </c>
      <c r="I405" s="18">
        <f t="shared" si="13"/>
        <v>3.1289177760889246E-4</v>
      </c>
    </row>
    <row r="406" spans="1:9" x14ac:dyDescent="0.25">
      <c r="A406" s="11">
        <v>405</v>
      </c>
      <c r="B406">
        <v>37</v>
      </c>
      <c r="C406">
        <v>9</v>
      </c>
      <c r="D406" s="12" t="str">
        <f>VLOOKUP(B406,location!$A$1:$B$90,2,FALSE)</f>
        <v>State</v>
      </c>
      <c r="E406" s="12" t="str">
        <f>VLOOKUP(B406,location!$A$1:$D$52,4,FALSE)</f>
        <v>OK</v>
      </c>
      <c r="F406" s="12" t="str">
        <f>VLOOKUP(C406,subpopulation!$A$1:$B$100,2,FALSE)</f>
        <v>55_64_chronic</v>
      </c>
      <c r="G406">
        <v>135984</v>
      </c>
      <c r="H406" s="30">
        <f t="shared" si="12"/>
        <v>3.4486755147436814E-2</v>
      </c>
      <c r="I406" s="18">
        <f t="shared" si="13"/>
        <v>4.1564039041856472E-4</v>
      </c>
    </row>
    <row r="407" spans="1:9" x14ac:dyDescent="0.25">
      <c r="A407" s="11">
        <v>406</v>
      </c>
      <c r="B407">
        <v>37</v>
      </c>
      <c r="C407">
        <v>10</v>
      </c>
      <c r="D407" s="12" t="str">
        <f>VLOOKUP(B407,location!$A$1:$B$90,2,FALSE)</f>
        <v>State</v>
      </c>
      <c r="E407" s="12" t="str">
        <f>VLOOKUP(B407,location!$A$1:$D$52,4,FALSE)</f>
        <v>OK</v>
      </c>
      <c r="F407" s="12" t="str">
        <f>VLOOKUP(C407,subpopulation!$A$1:$B$100,2,FALSE)</f>
        <v>65up_chronic</v>
      </c>
      <c r="G407">
        <v>349928</v>
      </c>
      <c r="H407" s="30">
        <f t="shared" si="12"/>
        <v>8.8744861566303901E-2</v>
      </c>
      <c r="I407" s="18">
        <f t="shared" si="13"/>
        <v>1.0695685561418072E-3</v>
      </c>
    </row>
    <row r="408" spans="1:9" x14ac:dyDescent="0.25">
      <c r="A408" s="11">
        <v>407</v>
      </c>
      <c r="B408">
        <v>37</v>
      </c>
      <c r="C408">
        <v>11</v>
      </c>
      <c r="D408" s="12" t="str">
        <f>VLOOKUP(B408,location!$A$1:$B$90,2,FALSE)</f>
        <v>State</v>
      </c>
      <c r="E408" s="12" t="str">
        <f>VLOOKUP(B408,location!$A$1:$D$52,4,FALSE)</f>
        <v>OK</v>
      </c>
      <c r="F408" s="12" t="str">
        <f>VLOOKUP(C408,subpopulation!$A$1:$B$100,2,FALSE)</f>
        <v>HCW</v>
      </c>
      <c r="G408" s="14">
        <v>0</v>
      </c>
      <c r="H408" s="30">
        <f t="shared" si="12"/>
        <v>0</v>
      </c>
      <c r="I408" s="18">
        <f t="shared" si="13"/>
        <v>0</v>
      </c>
    </row>
    <row r="409" spans="1:9" x14ac:dyDescent="0.25">
      <c r="A409" s="11">
        <v>408</v>
      </c>
      <c r="B409">
        <v>38</v>
      </c>
      <c r="C409">
        <v>1</v>
      </c>
      <c r="D409" s="12" t="str">
        <f>VLOOKUP(B409,location!$A$1:$B$90,2,FALSE)</f>
        <v>State</v>
      </c>
      <c r="E409" s="12" t="str">
        <f>VLOOKUP(B409,location!$A$1:$D$52,4,FALSE)</f>
        <v>OR</v>
      </c>
      <c r="F409" s="12" t="str">
        <f>VLOOKUP(C409,subpopulation!$A$1:$B$100,2,FALSE)</f>
        <v>0_19_healthy</v>
      </c>
      <c r="G409">
        <v>971291</v>
      </c>
      <c r="H409" s="30">
        <f t="shared" si="12"/>
        <v>0.23177225450657205</v>
      </c>
      <c r="I409" s="18">
        <f t="shared" si="13"/>
        <v>2.9687887578688532E-3</v>
      </c>
    </row>
    <row r="410" spans="1:9" x14ac:dyDescent="0.25">
      <c r="A410" s="11">
        <v>409</v>
      </c>
      <c r="B410">
        <v>38</v>
      </c>
      <c r="C410">
        <v>2</v>
      </c>
      <c r="D410" s="12" t="str">
        <f>VLOOKUP(B410,location!$A$1:$B$90,2,FALSE)</f>
        <v>State</v>
      </c>
      <c r="E410" s="12" t="str">
        <f>VLOOKUP(B410,location!$A$1:$D$52,4,FALSE)</f>
        <v>OR</v>
      </c>
      <c r="F410" s="12" t="str">
        <f>VLOOKUP(C410,subpopulation!$A$1:$B$100,2,FALSE)</f>
        <v>20_24_healthy</v>
      </c>
      <c r="G410">
        <v>264197</v>
      </c>
      <c r="H410" s="30">
        <f t="shared" si="12"/>
        <v>6.3043448692382417E-2</v>
      </c>
      <c r="I410" s="18">
        <f t="shared" si="13"/>
        <v>8.0752841678001486E-4</v>
      </c>
    </row>
    <row r="411" spans="1:9" x14ac:dyDescent="0.25">
      <c r="A411" s="11">
        <v>410</v>
      </c>
      <c r="B411">
        <v>38</v>
      </c>
      <c r="C411">
        <v>3</v>
      </c>
      <c r="D411" s="12" t="str">
        <f>VLOOKUP(B411,location!$A$1:$B$90,2,FALSE)</f>
        <v>State</v>
      </c>
      <c r="E411" s="12" t="str">
        <f>VLOOKUP(B411,location!$A$1:$D$52,4,FALSE)</f>
        <v>OR</v>
      </c>
      <c r="F411" s="12" t="str">
        <f>VLOOKUP(C411,subpopulation!$A$1:$B$100,2,FALSE)</f>
        <v>25_54_healthy</v>
      </c>
      <c r="G411">
        <v>1554432</v>
      </c>
      <c r="H411" s="30">
        <f t="shared" si="12"/>
        <v>0.37092303863328269</v>
      </c>
      <c r="I411" s="18">
        <f t="shared" si="13"/>
        <v>4.7511819284556302E-3</v>
      </c>
    </row>
    <row r="412" spans="1:9" x14ac:dyDescent="0.25">
      <c r="A412" s="11">
        <v>411</v>
      </c>
      <c r="B412">
        <v>38</v>
      </c>
      <c r="C412">
        <v>4</v>
      </c>
      <c r="D412" s="12" t="str">
        <f>VLOOKUP(B412,location!$A$1:$B$90,2,FALSE)</f>
        <v>State</v>
      </c>
      <c r="E412" s="12" t="str">
        <f>VLOOKUP(B412,location!$A$1:$D$52,4,FALSE)</f>
        <v>OR</v>
      </c>
      <c r="F412" s="12" t="str">
        <f>VLOOKUP(C412,subpopulation!$A$1:$B$100,2,FALSE)</f>
        <v>55_64_healthy</v>
      </c>
      <c r="G412">
        <v>393486</v>
      </c>
      <c r="H412" s="30">
        <f t="shared" si="12"/>
        <v>9.3894762060775822E-2</v>
      </c>
      <c r="I412" s="18">
        <f t="shared" si="13"/>
        <v>1.2027052790345876E-3</v>
      </c>
    </row>
    <row r="413" spans="1:9" x14ac:dyDescent="0.25">
      <c r="A413" s="11">
        <v>412</v>
      </c>
      <c r="B413">
        <v>38</v>
      </c>
      <c r="C413">
        <v>5</v>
      </c>
      <c r="D413" s="12" t="str">
        <f>VLOOKUP(B413,location!$A$1:$B$90,2,FALSE)</f>
        <v>State</v>
      </c>
      <c r="E413" s="12" t="str">
        <f>VLOOKUP(B413,location!$A$1:$D$52,4,FALSE)</f>
        <v>OR</v>
      </c>
      <c r="F413" s="12" t="str">
        <f>VLOOKUP(C413,subpopulation!$A$1:$B$100,2,FALSE)</f>
        <v>65up_healthy</v>
      </c>
      <c r="G413">
        <v>326613</v>
      </c>
      <c r="H413" s="30">
        <f t="shared" si="12"/>
        <v>7.7937334291324656E-2</v>
      </c>
      <c r="I413" s="18">
        <f t="shared" si="13"/>
        <v>9.9830535089259526E-4</v>
      </c>
    </row>
    <row r="414" spans="1:9" x14ac:dyDescent="0.25">
      <c r="A414" s="11">
        <v>413</v>
      </c>
      <c r="B414">
        <v>38</v>
      </c>
      <c r="C414">
        <v>6</v>
      </c>
      <c r="D414" s="12" t="str">
        <f>VLOOKUP(B414,location!$A$1:$B$90,2,FALSE)</f>
        <v>State</v>
      </c>
      <c r="E414" s="12" t="str">
        <f>VLOOKUP(B414,location!$A$1:$D$52,4,FALSE)</f>
        <v>OR</v>
      </c>
      <c r="F414" s="12" t="str">
        <f>VLOOKUP(C414,subpopulation!$A$1:$B$100,2,FALSE)</f>
        <v>0_19_chronic</v>
      </c>
      <c r="G414">
        <v>1547</v>
      </c>
      <c r="H414" s="30">
        <f t="shared" si="12"/>
        <v>3.6914959339854578E-4</v>
      </c>
      <c r="I414" s="18">
        <f t="shared" si="13"/>
        <v>4.7284657310971852E-6</v>
      </c>
    </row>
    <row r="415" spans="1:9" x14ac:dyDescent="0.25">
      <c r="A415" s="11">
        <v>414</v>
      </c>
      <c r="B415">
        <v>38</v>
      </c>
      <c r="C415">
        <v>7</v>
      </c>
      <c r="D415" s="12" t="str">
        <f>VLOOKUP(B415,location!$A$1:$B$90,2,FALSE)</f>
        <v>State</v>
      </c>
      <c r="E415" s="12" t="str">
        <f>VLOOKUP(B415,location!$A$1:$D$52,4,FALSE)</f>
        <v>OR</v>
      </c>
      <c r="F415" s="12" t="str">
        <f>VLOOKUP(C415,subpopulation!$A$1:$B$100,2,FALSE)</f>
        <v>20_24_chronic</v>
      </c>
      <c r="G415">
        <v>1576</v>
      </c>
      <c r="H415" s="30">
        <f t="shared" si="12"/>
        <v>3.7606965688177644E-4</v>
      </c>
      <c r="I415" s="18">
        <f t="shared" si="13"/>
        <v>4.817105360186919E-6</v>
      </c>
    </row>
    <row r="416" spans="1:9" x14ac:dyDescent="0.25">
      <c r="A416" s="11">
        <v>415</v>
      </c>
      <c r="B416">
        <v>38</v>
      </c>
      <c r="C416">
        <v>8</v>
      </c>
      <c r="D416" s="12" t="str">
        <f>VLOOKUP(B416,location!$A$1:$B$90,2,FALSE)</f>
        <v>State</v>
      </c>
      <c r="E416" s="12" t="str">
        <f>VLOOKUP(B416,location!$A$1:$D$52,4,FALSE)</f>
        <v>OR</v>
      </c>
      <c r="F416" s="12" t="str">
        <f>VLOOKUP(C416,subpopulation!$A$1:$B$100,2,FALSE)</f>
        <v>25_54_chronic</v>
      </c>
      <c r="G416">
        <v>114494</v>
      </c>
      <c r="H416" s="30">
        <f t="shared" si="12"/>
        <v>2.7320887877552102E-2</v>
      </c>
      <c r="I416" s="18">
        <f t="shared" si="13"/>
        <v>3.4995536872413775E-4</v>
      </c>
    </row>
    <row r="417" spans="1:9" x14ac:dyDescent="0.25">
      <c r="A417" s="11">
        <v>416</v>
      </c>
      <c r="B417">
        <v>38</v>
      </c>
      <c r="C417">
        <v>9</v>
      </c>
      <c r="D417" s="12" t="str">
        <f>VLOOKUP(B417,location!$A$1:$B$90,2,FALSE)</f>
        <v>State</v>
      </c>
      <c r="E417" s="12" t="str">
        <f>VLOOKUP(B417,location!$A$1:$D$52,4,FALSE)</f>
        <v>OR</v>
      </c>
      <c r="F417" s="12" t="str">
        <f>VLOOKUP(C417,subpopulation!$A$1:$B$100,2,FALSE)</f>
        <v>55_64_chronic</v>
      </c>
      <c r="G417">
        <v>150999</v>
      </c>
      <c r="H417" s="30">
        <f t="shared" si="12"/>
        <v>3.6031816065667105E-2</v>
      </c>
      <c r="I417" s="18">
        <f t="shared" si="13"/>
        <v>4.6153432251450798E-4</v>
      </c>
    </row>
    <row r="418" spans="1:9" x14ac:dyDescent="0.25">
      <c r="A418" s="11">
        <v>417</v>
      </c>
      <c r="B418">
        <v>38</v>
      </c>
      <c r="C418">
        <v>10</v>
      </c>
      <c r="D418" s="12" t="str">
        <f>VLOOKUP(B418,location!$A$1:$B$90,2,FALSE)</f>
        <v>State</v>
      </c>
      <c r="E418" s="12" t="str">
        <f>VLOOKUP(B418,location!$A$1:$D$52,4,FALSE)</f>
        <v>OR</v>
      </c>
      <c r="F418" s="12" t="str">
        <f>VLOOKUP(C418,subpopulation!$A$1:$B$100,2,FALSE)</f>
        <v>65up_chronic</v>
      </c>
      <c r="G418">
        <v>412078</v>
      </c>
      <c r="H418" s="30">
        <f t="shared" si="12"/>
        <v>9.8331238622162864E-2</v>
      </c>
      <c r="I418" s="18">
        <f t="shared" si="13"/>
        <v>1.2595324508979093E-3</v>
      </c>
    </row>
    <row r="419" spans="1:9" x14ac:dyDescent="0.25">
      <c r="A419" s="11">
        <v>418</v>
      </c>
      <c r="B419">
        <v>38</v>
      </c>
      <c r="C419">
        <v>11</v>
      </c>
      <c r="D419" s="12" t="str">
        <f>VLOOKUP(B419,location!$A$1:$B$90,2,FALSE)</f>
        <v>State</v>
      </c>
      <c r="E419" s="12" t="str">
        <f>VLOOKUP(B419,location!$A$1:$D$52,4,FALSE)</f>
        <v>OR</v>
      </c>
      <c r="F419" s="12" t="str">
        <f>VLOOKUP(C419,subpopulation!$A$1:$B$100,2,FALSE)</f>
        <v>HCW</v>
      </c>
      <c r="G419" s="14">
        <v>0</v>
      </c>
      <c r="H419" s="30">
        <f t="shared" si="12"/>
        <v>0</v>
      </c>
      <c r="I419" s="18">
        <f t="shared" si="13"/>
        <v>0</v>
      </c>
    </row>
    <row r="420" spans="1:9" x14ac:dyDescent="0.25">
      <c r="A420" s="11">
        <v>419</v>
      </c>
      <c r="B420">
        <v>39</v>
      </c>
      <c r="C420">
        <v>1</v>
      </c>
      <c r="D420" s="12" t="str">
        <f>VLOOKUP(B420,location!$A$1:$B$90,2,FALSE)</f>
        <v>State</v>
      </c>
      <c r="E420" s="12" t="str">
        <f>VLOOKUP(B420,location!$A$1:$D$52,4,FALSE)</f>
        <v>PA</v>
      </c>
      <c r="F420" s="12" t="str">
        <f>VLOOKUP(C420,subpopulation!$A$1:$B$100,2,FALSE)</f>
        <v>0_19_healthy</v>
      </c>
      <c r="G420">
        <v>2989274</v>
      </c>
      <c r="H420" s="30">
        <f t="shared" si="12"/>
        <v>0.23340829198894986</v>
      </c>
      <c r="I420" s="18">
        <f t="shared" si="13"/>
        <v>9.1368323657788023E-3</v>
      </c>
    </row>
    <row r="421" spans="1:9" x14ac:dyDescent="0.25">
      <c r="A421" s="11">
        <v>420</v>
      </c>
      <c r="B421">
        <v>39</v>
      </c>
      <c r="C421">
        <v>2</v>
      </c>
      <c r="D421" s="12" t="str">
        <f>VLOOKUP(B421,location!$A$1:$B$90,2,FALSE)</f>
        <v>State</v>
      </c>
      <c r="E421" s="12" t="str">
        <f>VLOOKUP(B421,location!$A$1:$D$52,4,FALSE)</f>
        <v>PA</v>
      </c>
      <c r="F421" s="12" t="str">
        <f>VLOOKUP(C421,subpopulation!$A$1:$B$100,2,FALSE)</f>
        <v>20_24_healthy</v>
      </c>
      <c r="G421">
        <v>810226</v>
      </c>
      <c r="H421" s="30">
        <f t="shared" si="12"/>
        <v>6.3264012193274641E-2</v>
      </c>
      <c r="I421" s="18">
        <f t="shared" si="13"/>
        <v>2.4764873144434052E-3</v>
      </c>
    </row>
    <row r="422" spans="1:9" x14ac:dyDescent="0.25">
      <c r="A422" s="11">
        <v>421</v>
      </c>
      <c r="B422">
        <v>39</v>
      </c>
      <c r="C422">
        <v>3</v>
      </c>
      <c r="D422" s="12" t="str">
        <f>VLOOKUP(B422,location!$A$1:$B$90,2,FALSE)</f>
        <v>State</v>
      </c>
      <c r="E422" s="12" t="str">
        <f>VLOOKUP(B422,location!$A$1:$D$52,4,FALSE)</f>
        <v>PA</v>
      </c>
      <c r="F422" s="12" t="str">
        <f>VLOOKUP(C422,subpopulation!$A$1:$B$100,2,FALSE)</f>
        <v>25_54_healthy</v>
      </c>
      <c r="G422">
        <v>4501903</v>
      </c>
      <c r="H422" s="30">
        <f t="shared" si="12"/>
        <v>0.35151728812077088</v>
      </c>
      <c r="I422" s="18">
        <f t="shared" si="13"/>
        <v>1.3760241797171047E-2</v>
      </c>
    </row>
    <row r="423" spans="1:9" x14ac:dyDescent="0.25">
      <c r="A423" s="11">
        <v>422</v>
      </c>
      <c r="B423">
        <v>39</v>
      </c>
      <c r="C423">
        <v>4</v>
      </c>
      <c r="D423" s="12" t="str">
        <f>VLOOKUP(B423,location!$A$1:$B$90,2,FALSE)</f>
        <v>State</v>
      </c>
      <c r="E423" s="12" t="str">
        <f>VLOOKUP(B423,location!$A$1:$D$52,4,FALSE)</f>
        <v>PA</v>
      </c>
      <c r="F423" s="12" t="str">
        <f>VLOOKUP(C423,subpopulation!$A$1:$B$100,2,FALSE)</f>
        <v>55_64_healthy</v>
      </c>
      <c r="G423">
        <v>1309939</v>
      </c>
      <c r="H423" s="30">
        <f t="shared" si="12"/>
        <v>0.10228256914545571</v>
      </c>
      <c r="I423" s="18">
        <f t="shared" si="13"/>
        <v>4.0038795548336878E-3</v>
      </c>
    </row>
    <row r="424" spans="1:9" x14ac:dyDescent="0.25">
      <c r="A424" s="11">
        <v>423</v>
      </c>
      <c r="B424">
        <v>39</v>
      </c>
      <c r="C424">
        <v>5</v>
      </c>
      <c r="D424" s="12" t="str">
        <f>VLOOKUP(B424,location!$A$1:$B$90,2,FALSE)</f>
        <v>State</v>
      </c>
      <c r="E424" s="12" t="str">
        <f>VLOOKUP(B424,location!$A$1:$D$52,4,FALSE)</f>
        <v>PA</v>
      </c>
      <c r="F424" s="12" t="str">
        <f>VLOOKUP(C424,subpopulation!$A$1:$B$100,2,FALSE)</f>
        <v>65up_healthy</v>
      </c>
      <c r="G424">
        <v>998750</v>
      </c>
      <c r="H424" s="30">
        <f t="shared" si="12"/>
        <v>7.7984330517698833E-2</v>
      </c>
      <c r="I424" s="18">
        <f t="shared" si="13"/>
        <v>3.0527182604610948E-3</v>
      </c>
    </row>
    <row r="425" spans="1:9" x14ac:dyDescent="0.25">
      <c r="A425" s="11">
        <v>424</v>
      </c>
      <c r="B425">
        <v>39</v>
      </c>
      <c r="C425">
        <v>6</v>
      </c>
      <c r="D425" s="12" t="str">
        <f>VLOOKUP(B425,location!$A$1:$B$90,2,FALSE)</f>
        <v>State</v>
      </c>
      <c r="E425" s="12" t="str">
        <f>VLOOKUP(B425,location!$A$1:$D$52,4,FALSE)</f>
        <v>PA</v>
      </c>
      <c r="F425" s="12" t="str">
        <f>VLOOKUP(C425,subpopulation!$A$1:$B$100,2,FALSE)</f>
        <v>0_19_chronic</v>
      </c>
      <c r="G425">
        <v>4870</v>
      </c>
      <c r="H425" s="30">
        <f t="shared" si="12"/>
        <v>3.8025901338792822E-4</v>
      </c>
      <c r="I425" s="18">
        <f t="shared" si="13"/>
        <v>1.4885344609207039E-5</v>
      </c>
    </row>
    <row r="426" spans="1:9" x14ac:dyDescent="0.25">
      <c r="A426" s="11">
        <v>425</v>
      </c>
      <c r="B426">
        <v>39</v>
      </c>
      <c r="C426">
        <v>7</v>
      </c>
      <c r="D426" s="12" t="str">
        <f>VLOOKUP(B426,location!$A$1:$B$90,2,FALSE)</f>
        <v>State</v>
      </c>
      <c r="E426" s="12" t="str">
        <f>VLOOKUP(B426,location!$A$1:$D$52,4,FALSE)</f>
        <v>PA</v>
      </c>
      <c r="F426" s="12" t="str">
        <f>VLOOKUP(C426,subpopulation!$A$1:$B$100,2,FALSE)</f>
        <v>20_24_chronic</v>
      </c>
      <c r="G426">
        <v>4823</v>
      </c>
      <c r="H426" s="30">
        <f t="shared" si="12"/>
        <v>3.7658916254003653E-4</v>
      </c>
      <c r="I426" s="18">
        <f t="shared" si="13"/>
        <v>1.4741687279302988E-5</v>
      </c>
    </row>
    <row r="427" spans="1:9" x14ac:dyDescent="0.25">
      <c r="A427" s="11">
        <v>426</v>
      </c>
      <c r="B427">
        <v>39</v>
      </c>
      <c r="C427">
        <v>8</v>
      </c>
      <c r="D427" s="12" t="str">
        <f>VLOOKUP(B427,location!$A$1:$B$90,2,FALSE)</f>
        <v>State</v>
      </c>
      <c r="E427" s="12" t="str">
        <f>VLOOKUP(B427,location!$A$1:$D$52,4,FALSE)</f>
        <v>PA</v>
      </c>
      <c r="F427" s="12" t="str">
        <f>VLOOKUP(C427,subpopulation!$A$1:$B$100,2,FALSE)</f>
        <v>25_54_chronic</v>
      </c>
      <c r="G427">
        <v>350529</v>
      </c>
      <c r="H427" s="30">
        <f t="shared" si="12"/>
        <v>2.7369981869375174E-2</v>
      </c>
      <c r="I427" s="18">
        <f t="shared" si="13"/>
        <v>1.0714055360412187E-3</v>
      </c>
    </row>
    <row r="428" spans="1:9" x14ac:dyDescent="0.25">
      <c r="A428" s="11">
        <v>427</v>
      </c>
      <c r="B428">
        <v>39</v>
      </c>
      <c r="C428">
        <v>9</v>
      </c>
      <c r="D428" s="12" t="str">
        <f>VLOOKUP(B428,location!$A$1:$B$90,2,FALSE)</f>
        <v>State</v>
      </c>
      <c r="E428" s="12" t="str">
        <f>VLOOKUP(B428,location!$A$1:$D$52,4,FALSE)</f>
        <v>PA</v>
      </c>
      <c r="F428" s="12" t="str">
        <f>VLOOKUP(C428,subpopulation!$A$1:$B$100,2,FALSE)</f>
        <v>55_64_chronic</v>
      </c>
      <c r="G428">
        <v>499866</v>
      </c>
      <c r="H428" s="30">
        <f t="shared" si="12"/>
        <v>3.9030503487919942E-2</v>
      </c>
      <c r="I428" s="18">
        <f t="shared" si="13"/>
        <v>1.5278598908472045E-3</v>
      </c>
    </row>
    <row r="429" spans="1:9" x14ac:dyDescent="0.25">
      <c r="A429" s="11">
        <v>428</v>
      </c>
      <c r="B429">
        <v>39</v>
      </c>
      <c r="C429">
        <v>10</v>
      </c>
      <c r="D429" s="12" t="str">
        <f>VLOOKUP(B429,location!$A$1:$B$90,2,FALSE)</f>
        <v>State</v>
      </c>
      <c r="E429" s="12" t="str">
        <f>VLOOKUP(B429,location!$A$1:$D$52,4,FALSE)</f>
        <v>PA</v>
      </c>
      <c r="F429" s="12" t="str">
        <f>VLOOKUP(C429,subpopulation!$A$1:$B$100,2,FALSE)</f>
        <v>65up_chronic</v>
      </c>
      <c r="G429">
        <v>1336880</v>
      </c>
      <c r="H429" s="30">
        <f t="shared" si="12"/>
        <v>0.104386174500627</v>
      </c>
      <c r="I429" s="18">
        <f t="shared" si="13"/>
        <v>4.0862257702580507E-3</v>
      </c>
    </row>
    <row r="430" spans="1:9" x14ac:dyDescent="0.25">
      <c r="A430" s="11">
        <v>429</v>
      </c>
      <c r="B430">
        <v>39</v>
      </c>
      <c r="C430">
        <v>11</v>
      </c>
      <c r="D430" s="12" t="str">
        <f>VLOOKUP(B430,location!$A$1:$B$90,2,FALSE)</f>
        <v>State</v>
      </c>
      <c r="E430" s="12" t="str">
        <f>VLOOKUP(B430,location!$A$1:$D$52,4,FALSE)</f>
        <v>PA</v>
      </c>
      <c r="F430" s="12" t="str">
        <f>VLOOKUP(C430,subpopulation!$A$1:$B$100,2,FALSE)</f>
        <v>HCW</v>
      </c>
      <c r="G430" s="14">
        <v>0</v>
      </c>
      <c r="H430" s="30">
        <f t="shared" si="12"/>
        <v>0</v>
      </c>
      <c r="I430" s="18">
        <f t="shared" si="13"/>
        <v>0</v>
      </c>
    </row>
    <row r="431" spans="1:9" x14ac:dyDescent="0.25">
      <c r="A431" s="11">
        <v>430</v>
      </c>
      <c r="B431">
        <v>40</v>
      </c>
      <c r="C431">
        <v>1</v>
      </c>
      <c r="D431" s="12" t="str">
        <f>VLOOKUP(B431,location!$A$1:$B$90,2,FALSE)</f>
        <v>State</v>
      </c>
      <c r="E431" s="12" t="str">
        <f>VLOOKUP(B431,location!$A$1:$D$52,4,FALSE)</f>
        <v>RI</v>
      </c>
      <c r="F431" s="12" t="str">
        <f>VLOOKUP(C431,subpopulation!$A$1:$B$100,2,FALSE)</f>
        <v>0_19_healthy</v>
      </c>
      <c r="G431">
        <v>239099</v>
      </c>
      <c r="H431" s="30">
        <f t="shared" si="12"/>
        <v>0.22613790592207619</v>
      </c>
      <c r="I431" s="18">
        <f t="shared" si="13"/>
        <v>7.3081540261125131E-4</v>
      </c>
    </row>
    <row r="432" spans="1:9" x14ac:dyDescent="0.25">
      <c r="A432" s="11">
        <v>431</v>
      </c>
      <c r="B432">
        <v>40</v>
      </c>
      <c r="C432">
        <v>2</v>
      </c>
      <c r="D432" s="12" t="str">
        <f>VLOOKUP(B432,location!$A$1:$B$90,2,FALSE)</f>
        <v>State</v>
      </c>
      <c r="E432" s="12" t="str">
        <f>VLOOKUP(B432,location!$A$1:$D$52,4,FALSE)</f>
        <v>RI</v>
      </c>
      <c r="F432" s="12" t="str">
        <f>VLOOKUP(C432,subpopulation!$A$1:$B$100,2,FALSE)</f>
        <v>20_24_healthy</v>
      </c>
      <c r="G432">
        <v>76163</v>
      </c>
      <c r="H432" s="30">
        <f t="shared" si="12"/>
        <v>7.2034351163087637E-2</v>
      </c>
      <c r="I432" s="18">
        <f t="shared" si="13"/>
        <v>2.3279517484004841E-4</v>
      </c>
    </row>
    <row r="433" spans="1:9" x14ac:dyDescent="0.25">
      <c r="A433" s="11">
        <v>432</v>
      </c>
      <c r="B433">
        <v>40</v>
      </c>
      <c r="C433">
        <v>3</v>
      </c>
      <c r="D433" s="12" t="str">
        <f>VLOOKUP(B433,location!$A$1:$B$90,2,FALSE)</f>
        <v>State</v>
      </c>
      <c r="E433" s="12" t="str">
        <f>VLOOKUP(B433,location!$A$1:$D$52,4,FALSE)</f>
        <v>RI</v>
      </c>
      <c r="F433" s="12" t="str">
        <f>VLOOKUP(C433,subpopulation!$A$1:$B$100,2,FALSE)</f>
        <v>25_54_healthy</v>
      </c>
      <c r="G433">
        <v>380261</v>
      </c>
      <c r="H433" s="30">
        <f t="shared" si="12"/>
        <v>0.35964778708331951</v>
      </c>
      <c r="I433" s="18">
        <f t="shared" si="13"/>
        <v>1.1622825516307347E-3</v>
      </c>
    </row>
    <row r="434" spans="1:9" x14ac:dyDescent="0.25">
      <c r="A434" s="11">
        <v>433</v>
      </c>
      <c r="B434">
        <v>40</v>
      </c>
      <c r="C434">
        <v>4</v>
      </c>
      <c r="D434" s="12" t="str">
        <f>VLOOKUP(B434,location!$A$1:$B$90,2,FALSE)</f>
        <v>State</v>
      </c>
      <c r="E434" s="12" t="str">
        <f>VLOOKUP(B434,location!$A$1:$D$52,4,FALSE)</f>
        <v>RI</v>
      </c>
      <c r="F434" s="12" t="str">
        <f>VLOOKUP(C434,subpopulation!$A$1:$B$100,2,FALSE)</f>
        <v>55_64_healthy</v>
      </c>
      <c r="G434">
        <v>108034</v>
      </c>
      <c r="H434" s="30">
        <f t="shared" si="12"/>
        <v>0.10217768593087206</v>
      </c>
      <c r="I434" s="18">
        <f t="shared" si="13"/>
        <v>3.3021012720966598E-4</v>
      </c>
    </row>
    <row r="435" spans="1:9" x14ac:dyDescent="0.25">
      <c r="A435" s="11">
        <v>434</v>
      </c>
      <c r="B435">
        <v>40</v>
      </c>
      <c r="C435">
        <v>5</v>
      </c>
      <c r="D435" s="12" t="str">
        <f>VLOOKUP(B435,location!$A$1:$B$90,2,FALSE)</f>
        <v>State</v>
      </c>
      <c r="E435" s="12" t="str">
        <f>VLOOKUP(B435,location!$A$1:$D$52,4,FALSE)</f>
        <v>RI</v>
      </c>
      <c r="F435" s="12" t="str">
        <f>VLOOKUP(C435,subpopulation!$A$1:$B$100,2,FALSE)</f>
        <v>65up_healthy</v>
      </c>
      <c r="G435">
        <v>77723</v>
      </c>
      <c r="H435" s="30">
        <f t="shared" si="12"/>
        <v>7.3509786582049819E-2</v>
      </c>
      <c r="I435" s="18">
        <f t="shared" si="13"/>
        <v>2.3756337557728928E-4</v>
      </c>
    </row>
    <row r="436" spans="1:9" x14ac:dyDescent="0.25">
      <c r="A436" s="11">
        <v>435</v>
      </c>
      <c r="B436">
        <v>40</v>
      </c>
      <c r="C436">
        <v>6</v>
      </c>
      <c r="D436" s="12" t="str">
        <f>VLOOKUP(B436,location!$A$1:$B$90,2,FALSE)</f>
        <v>State</v>
      </c>
      <c r="E436" s="12" t="str">
        <f>VLOOKUP(B436,location!$A$1:$D$52,4,FALSE)</f>
        <v>RI</v>
      </c>
      <c r="F436" s="12" t="str">
        <f>VLOOKUP(C436,subpopulation!$A$1:$B$100,2,FALSE)</f>
        <v>0_19_chronic</v>
      </c>
      <c r="G436">
        <v>401</v>
      </c>
      <c r="H436" s="30">
        <f t="shared" si="12"/>
        <v>3.792625660280995E-4</v>
      </c>
      <c r="I436" s="18">
        <f t="shared" si="13"/>
        <v>1.225672112585631E-6</v>
      </c>
    </row>
    <row r="437" spans="1:9" x14ac:dyDescent="0.25">
      <c r="A437" s="11">
        <v>436</v>
      </c>
      <c r="B437">
        <v>40</v>
      </c>
      <c r="C437">
        <v>7</v>
      </c>
      <c r="D437" s="12" t="str">
        <f>VLOOKUP(B437,location!$A$1:$B$90,2,FALSE)</f>
        <v>State</v>
      </c>
      <c r="E437" s="12" t="str">
        <f>VLOOKUP(B437,location!$A$1:$D$52,4,FALSE)</f>
        <v>RI</v>
      </c>
      <c r="F437" s="12" t="str">
        <f>VLOOKUP(C437,subpopulation!$A$1:$B$100,2,FALSE)</f>
        <v>20_24_chronic</v>
      </c>
      <c r="G437">
        <v>453</v>
      </c>
      <c r="H437" s="30">
        <f t="shared" si="12"/>
        <v>4.2844374666017225E-4</v>
      </c>
      <c r="I437" s="18">
        <f t="shared" si="13"/>
        <v>1.3846121371603263E-6</v>
      </c>
    </row>
    <row r="438" spans="1:9" x14ac:dyDescent="0.25">
      <c r="A438" s="11">
        <v>437</v>
      </c>
      <c r="B438">
        <v>40</v>
      </c>
      <c r="C438">
        <v>8</v>
      </c>
      <c r="D438" s="12" t="str">
        <f>VLOOKUP(B438,location!$A$1:$B$90,2,FALSE)</f>
        <v>State</v>
      </c>
      <c r="E438" s="12" t="str">
        <f>VLOOKUP(B438,location!$A$1:$D$52,4,FALSE)</f>
        <v>RI</v>
      </c>
      <c r="F438" s="12" t="str">
        <f>VLOOKUP(C438,subpopulation!$A$1:$B$100,2,FALSE)</f>
        <v>25_54_chronic</v>
      </c>
      <c r="G438">
        <v>29526</v>
      </c>
      <c r="H438" s="30">
        <f t="shared" si="12"/>
        <v>2.7925452679665001E-2</v>
      </c>
      <c r="I438" s="18">
        <f t="shared" si="13"/>
        <v>9.0247368569085643E-5</v>
      </c>
    </row>
    <row r="439" spans="1:9" x14ac:dyDescent="0.25">
      <c r="A439" s="11">
        <v>438</v>
      </c>
      <c r="B439">
        <v>40</v>
      </c>
      <c r="C439">
        <v>9</v>
      </c>
      <c r="D439" s="12" t="str">
        <f>VLOOKUP(B439,location!$A$1:$B$90,2,FALSE)</f>
        <v>State</v>
      </c>
      <c r="E439" s="12" t="str">
        <f>VLOOKUP(B439,location!$A$1:$D$52,4,FALSE)</f>
        <v>RI</v>
      </c>
      <c r="F439" s="12" t="str">
        <f>VLOOKUP(C439,subpopulation!$A$1:$B$100,2,FALSE)</f>
        <v>55_64_chronic</v>
      </c>
      <c r="G439">
        <v>41124</v>
      </c>
      <c r="H439" s="30">
        <f t="shared" si="12"/>
        <v>3.8894747544487691E-2</v>
      </c>
      <c r="I439" s="18">
        <f t="shared" si="13"/>
        <v>1.2569710712711095E-4</v>
      </c>
    </row>
    <row r="440" spans="1:9" x14ac:dyDescent="0.25">
      <c r="A440" s="11">
        <v>439</v>
      </c>
      <c r="B440">
        <v>40</v>
      </c>
      <c r="C440">
        <v>10</v>
      </c>
      <c r="D440" s="12" t="str">
        <f>VLOOKUP(B440,location!$A$1:$B$90,2,FALSE)</f>
        <v>State</v>
      </c>
      <c r="E440" s="12" t="str">
        <f>VLOOKUP(B440,location!$A$1:$D$52,4,FALSE)</f>
        <v>RI</v>
      </c>
      <c r="F440" s="12" t="str">
        <f>VLOOKUP(C440,subpopulation!$A$1:$B$100,2,FALSE)</f>
        <v>65up_chronic</v>
      </c>
      <c r="G440">
        <v>104531</v>
      </c>
      <c r="H440" s="30">
        <f t="shared" si="12"/>
        <v>9.8864576781753782E-2</v>
      </c>
      <c r="I440" s="18">
        <f t="shared" si="13"/>
        <v>3.1950307132341295E-4</v>
      </c>
    </row>
    <row r="441" spans="1:9" x14ac:dyDescent="0.25">
      <c r="A441" s="11">
        <v>440</v>
      </c>
      <c r="B441">
        <v>40</v>
      </c>
      <c r="C441">
        <v>11</v>
      </c>
      <c r="D441" s="12" t="str">
        <f>VLOOKUP(B441,location!$A$1:$B$90,2,FALSE)</f>
        <v>State</v>
      </c>
      <c r="E441" s="12" t="str">
        <f>VLOOKUP(B441,location!$A$1:$D$52,4,FALSE)</f>
        <v>RI</v>
      </c>
      <c r="F441" s="12" t="str">
        <f>VLOOKUP(C441,subpopulation!$A$1:$B$100,2,FALSE)</f>
        <v>HCW</v>
      </c>
      <c r="G441" s="14">
        <v>0</v>
      </c>
      <c r="H441" s="30">
        <f t="shared" si="12"/>
        <v>0</v>
      </c>
      <c r="I441" s="18">
        <f t="shared" si="13"/>
        <v>0</v>
      </c>
    </row>
    <row r="442" spans="1:9" x14ac:dyDescent="0.25">
      <c r="A442" s="11">
        <v>441</v>
      </c>
      <c r="B442">
        <v>41</v>
      </c>
      <c r="C442">
        <v>1</v>
      </c>
      <c r="D442" s="12" t="str">
        <f>VLOOKUP(B442,location!$A$1:$B$90,2,FALSE)</f>
        <v>State</v>
      </c>
      <c r="E442" s="12" t="str">
        <f>VLOOKUP(B442,location!$A$1:$D$52,4,FALSE)</f>
        <v>SC</v>
      </c>
      <c r="F442" s="12" t="str">
        <f>VLOOKUP(C442,subpopulation!$A$1:$B$100,2,FALSE)</f>
        <v>0_19_healthy</v>
      </c>
      <c r="G442">
        <v>1240099</v>
      </c>
      <c r="H442" s="30">
        <f t="shared" si="12"/>
        <v>0.24391581878265434</v>
      </c>
      <c r="I442" s="18">
        <f t="shared" si="13"/>
        <v>3.7904108756741358E-3</v>
      </c>
    </row>
    <row r="443" spans="1:9" x14ac:dyDescent="0.25">
      <c r="A443" s="11">
        <v>442</v>
      </c>
      <c r="B443">
        <v>41</v>
      </c>
      <c r="C443">
        <v>2</v>
      </c>
      <c r="D443" s="12" t="str">
        <f>VLOOKUP(B443,location!$A$1:$B$90,2,FALSE)</f>
        <v>State</v>
      </c>
      <c r="E443" s="12" t="str">
        <f>VLOOKUP(B443,location!$A$1:$D$52,4,FALSE)</f>
        <v>SC</v>
      </c>
      <c r="F443" s="12" t="str">
        <f>VLOOKUP(C443,subpopulation!$A$1:$B$100,2,FALSE)</f>
        <v>20_24_healthy</v>
      </c>
      <c r="G443">
        <v>330098</v>
      </c>
      <c r="H443" s="30">
        <f t="shared" si="12"/>
        <v>6.4927174321176478E-2</v>
      </c>
      <c r="I443" s="18">
        <f t="shared" si="13"/>
        <v>1.0089573890780339E-3</v>
      </c>
    </row>
    <row r="444" spans="1:9" x14ac:dyDescent="0.25">
      <c r="A444" s="11">
        <v>443</v>
      </c>
      <c r="B444">
        <v>41</v>
      </c>
      <c r="C444">
        <v>3</v>
      </c>
      <c r="D444" s="12" t="str">
        <f>VLOOKUP(B444,location!$A$1:$B$90,2,FALSE)</f>
        <v>State</v>
      </c>
      <c r="E444" s="12" t="str">
        <f>VLOOKUP(B444,location!$A$1:$D$52,4,FALSE)</f>
        <v>SC</v>
      </c>
      <c r="F444" s="12" t="str">
        <f>VLOOKUP(C444,subpopulation!$A$1:$B$100,2,FALSE)</f>
        <v>25_54_healthy</v>
      </c>
      <c r="G444">
        <v>1793451</v>
      </c>
      <c r="H444" s="30">
        <f t="shared" si="12"/>
        <v>0.35275495675068697</v>
      </c>
      <c r="I444" s="18">
        <f t="shared" si="13"/>
        <v>5.4817528079521508E-3</v>
      </c>
    </row>
    <row r="445" spans="1:9" x14ac:dyDescent="0.25">
      <c r="A445" s="11">
        <v>444</v>
      </c>
      <c r="B445">
        <v>41</v>
      </c>
      <c r="C445">
        <v>4</v>
      </c>
      <c r="D445" s="12" t="str">
        <f>VLOOKUP(B445,location!$A$1:$B$90,2,FALSE)</f>
        <v>State</v>
      </c>
      <c r="E445" s="12" t="str">
        <f>VLOOKUP(B445,location!$A$1:$D$52,4,FALSE)</f>
        <v>SC</v>
      </c>
      <c r="F445" s="12" t="str">
        <f>VLOOKUP(C445,subpopulation!$A$1:$B$100,2,FALSE)</f>
        <v>55_64_healthy</v>
      </c>
      <c r="G445">
        <v>490813</v>
      </c>
      <c r="H445" s="30">
        <f t="shared" si="12"/>
        <v>9.6538304412930681E-2</v>
      </c>
      <c r="I445" s="18">
        <f t="shared" si="13"/>
        <v>1.500189043876537E-3</v>
      </c>
    </row>
    <row r="446" spans="1:9" x14ac:dyDescent="0.25">
      <c r="A446" s="11">
        <v>445</v>
      </c>
      <c r="B446">
        <v>41</v>
      </c>
      <c r="C446">
        <v>5</v>
      </c>
      <c r="D446" s="12" t="str">
        <f>VLOOKUP(B446,location!$A$1:$B$90,2,FALSE)</f>
        <v>State</v>
      </c>
      <c r="E446" s="12" t="str">
        <f>VLOOKUP(B446,location!$A$1:$D$52,4,FALSE)</f>
        <v>SC</v>
      </c>
      <c r="F446" s="12" t="str">
        <f>VLOOKUP(C446,subpopulation!$A$1:$B$100,2,FALSE)</f>
        <v>65up_healthy</v>
      </c>
      <c r="G446">
        <v>400706</v>
      </c>
      <c r="H446" s="30">
        <f t="shared" si="12"/>
        <v>7.8815104343380876E-2</v>
      </c>
      <c r="I446" s="18">
        <f t="shared" si="13"/>
        <v>1.2247734901389971E-3</v>
      </c>
    </row>
    <row r="447" spans="1:9" x14ac:dyDescent="0.25">
      <c r="A447" s="11">
        <v>446</v>
      </c>
      <c r="B447">
        <v>41</v>
      </c>
      <c r="C447">
        <v>6</v>
      </c>
      <c r="D447" s="12" t="str">
        <f>VLOOKUP(B447,location!$A$1:$B$90,2,FALSE)</f>
        <v>State</v>
      </c>
      <c r="E447" s="12" t="str">
        <f>VLOOKUP(B447,location!$A$1:$D$52,4,FALSE)</f>
        <v>SC</v>
      </c>
      <c r="F447" s="12" t="str">
        <f>VLOOKUP(C447,subpopulation!$A$1:$B$100,2,FALSE)</f>
        <v>0_19_chronic</v>
      </c>
      <c r="G447">
        <v>1995</v>
      </c>
      <c r="H447" s="30">
        <f t="shared" si="12"/>
        <v>3.9239775088230485E-4</v>
      </c>
      <c r="I447" s="18">
        <f t="shared" si="13"/>
        <v>6.0977951735868672E-6</v>
      </c>
    </row>
    <row r="448" spans="1:9" x14ac:dyDescent="0.25">
      <c r="A448" s="11">
        <v>447</v>
      </c>
      <c r="B448">
        <v>41</v>
      </c>
      <c r="C448">
        <v>7</v>
      </c>
      <c r="D448" s="12" t="str">
        <f>VLOOKUP(B448,location!$A$1:$B$90,2,FALSE)</f>
        <v>State</v>
      </c>
      <c r="E448" s="12" t="str">
        <f>VLOOKUP(B448,location!$A$1:$D$52,4,FALSE)</f>
        <v>SC</v>
      </c>
      <c r="F448" s="12" t="str">
        <f>VLOOKUP(C448,subpopulation!$A$1:$B$100,2,FALSE)</f>
        <v>20_24_chronic</v>
      </c>
      <c r="G448">
        <v>1976</v>
      </c>
      <c r="H448" s="30">
        <f t="shared" si="12"/>
        <v>3.8866062944533053E-4</v>
      </c>
      <c r="I448" s="18">
        <f t="shared" si="13"/>
        <v>6.0397209338384207E-6</v>
      </c>
    </row>
    <row r="449" spans="1:9" x14ac:dyDescent="0.25">
      <c r="A449" s="11">
        <v>448</v>
      </c>
      <c r="B449">
        <v>41</v>
      </c>
      <c r="C449">
        <v>8</v>
      </c>
      <c r="D449" s="12" t="str">
        <f>VLOOKUP(B449,location!$A$1:$B$90,2,FALSE)</f>
        <v>State</v>
      </c>
      <c r="E449" s="12" t="str">
        <f>VLOOKUP(B449,location!$A$1:$D$52,4,FALSE)</f>
        <v>SC</v>
      </c>
      <c r="F449" s="12" t="str">
        <f>VLOOKUP(C449,subpopulation!$A$1:$B$100,2,FALSE)</f>
        <v>25_54_chronic</v>
      </c>
      <c r="G449">
        <v>138294</v>
      </c>
      <c r="H449" s="30">
        <f t="shared" si="12"/>
        <v>2.7201130105522543E-2</v>
      </c>
      <c r="I449" s="18">
        <f t="shared" si="13"/>
        <v>4.2270099535640215E-4</v>
      </c>
    </row>
    <row r="450" spans="1:9" x14ac:dyDescent="0.25">
      <c r="A450" s="11">
        <v>449</v>
      </c>
      <c r="B450">
        <v>41</v>
      </c>
      <c r="C450">
        <v>9</v>
      </c>
      <c r="D450" s="12" t="str">
        <f>VLOOKUP(B450,location!$A$1:$B$90,2,FALSE)</f>
        <v>State</v>
      </c>
      <c r="E450" s="12" t="str">
        <f>VLOOKUP(B450,location!$A$1:$D$52,4,FALSE)</f>
        <v>SC</v>
      </c>
      <c r="F450" s="12" t="str">
        <f>VLOOKUP(C450,subpopulation!$A$1:$B$100,2,FALSE)</f>
        <v>55_64_chronic</v>
      </c>
      <c r="G450">
        <v>187486</v>
      </c>
      <c r="H450" s="30">
        <f t="shared" si="12"/>
        <v>3.687673419645103E-2</v>
      </c>
      <c r="I450" s="18">
        <f t="shared" si="13"/>
        <v>5.7305825860406382E-4</v>
      </c>
    </row>
    <row r="451" spans="1:9" x14ac:dyDescent="0.25">
      <c r="A451" s="11">
        <v>450</v>
      </c>
      <c r="B451">
        <v>41</v>
      </c>
      <c r="C451">
        <v>10</v>
      </c>
      <c r="D451" s="12" t="str">
        <f>VLOOKUP(B451,location!$A$1:$B$90,2,FALSE)</f>
        <v>State</v>
      </c>
      <c r="E451" s="12" t="str">
        <f>VLOOKUP(B451,location!$A$1:$D$52,4,FALSE)</f>
        <v>SC</v>
      </c>
      <c r="F451" s="12" t="str">
        <f>VLOOKUP(C451,subpopulation!$A$1:$B$100,2,FALSE)</f>
        <v>65up_chronic</v>
      </c>
      <c r="G451">
        <v>499209</v>
      </c>
      <c r="H451" s="30">
        <f t="shared" ref="H451:H514" si="14">G451/SUMIF($B$2:$B$1000,B451,$G$2:$G$1000)</f>
        <v>9.8189718706869433E-2</v>
      </c>
      <c r="I451" s="18">
        <f t="shared" ref="I451:I514" si="15">G451/SUMIF($D$2:$D$1000,D451,$G$2:$G$1000)</f>
        <v>1.525851744767482E-3</v>
      </c>
    </row>
    <row r="452" spans="1:9" x14ac:dyDescent="0.25">
      <c r="A452" s="11">
        <v>451</v>
      </c>
      <c r="B452">
        <v>41</v>
      </c>
      <c r="C452">
        <v>11</v>
      </c>
      <c r="D452" s="12" t="str">
        <f>VLOOKUP(B452,location!$A$1:$B$90,2,FALSE)</f>
        <v>State</v>
      </c>
      <c r="E452" s="12" t="str">
        <f>VLOOKUP(B452,location!$A$1:$D$52,4,FALSE)</f>
        <v>SC</v>
      </c>
      <c r="F452" s="12" t="str">
        <f>VLOOKUP(C452,subpopulation!$A$1:$B$100,2,FALSE)</f>
        <v>HCW</v>
      </c>
      <c r="G452" s="14">
        <v>0</v>
      </c>
      <c r="H452" s="30">
        <f t="shared" si="14"/>
        <v>0</v>
      </c>
      <c r="I452" s="18">
        <f t="shared" si="15"/>
        <v>0</v>
      </c>
    </row>
    <row r="453" spans="1:9" x14ac:dyDescent="0.25">
      <c r="A453" s="11">
        <v>452</v>
      </c>
      <c r="B453">
        <v>42</v>
      </c>
      <c r="C453">
        <v>1</v>
      </c>
      <c r="D453" s="12" t="str">
        <f>VLOOKUP(B453,location!$A$1:$B$90,2,FALSE)</f>
        <v>State</v>
      </c>
      <c r="E453" s="12" t="str">
        <f>VLOOKUP(B453,location!$A$1:$D$52,4,FALSE)</f>
        <v>SD</v>
      </c>
      <c r="F453" s="12" t="str">
        <f>VLOOKUP(C453,subpopulation!$A$1:$B$100,2,FALSE)</f>
        <v>0_19_healthy</v>
      </c>
      <c r="G453">
        <v>241077</v>
      </c>
      <c r="H453" s="30">
        <f t="shared" si="14"/>
        <v>0.27325712536909103</v>
      </c>
      <c r="I453" s="18">
        <f t="shared" si="15"/>
        <v>7.3686123662295799E-4</v>
      </c>
    </row>
    <row r="454" spans="1:9" x14ac:dyDescent="0.25">
      <c r="A454" s="11">
        <v>453</v>
      </c>
      <c r="B454">
        <v>42</v>
      </c>
      <c r="C454">
        <v>2</v>
      </c>
      <c r="D454" s="12" t="str">
        <f>VLOOKUP(B454,location!$A$1:$B$90,2,FALSE)</f>
        <v>State</v>
      </c>
      <c r="E454" s="12" t="str">
        <f>VLOOKUP(B454,location!$A$1:$D$52,4,FALSE)</f>
        <v>SD</v>
      </c>
      <c r="F454" s="12" t="str">
        <f>VLOOKUP(C454,subpopulation!$A$1:$B$100,2,FALSE)</f>
        <v>20_24_healthy</v>
      </c>
      <c r="G454">
        <v>59230</v>
      </c>
      <c r="H454" s="30">
        <f t="shared" si="14"/>
        <v>6.7136307219731697E-2</v>
      </c>
      <c r="I454" s="18">
        <f t="shared" si="15"/>
        <v>1.8103880106844621E-4</v>
      </c>
    </row>
    <row r="455" spans="1:9" x14ac:dyDescent="0.25">
      <c r="A455" s="11">
        <v>454</v>
      </c>
      <c r="B455">
        <v>42</v>
      </c>
      <c r="C455">
        <v>3</v>
      </c>
      <c r="D455" s="12" t="str">
        <f>VLOOKUP(B455,location!$A$1:$B$90,2,FALSE)</f>
        <v>State</v>
      </c>
      <c r="E455" s="12" t="str">
        <f>VLOOKUP(B455,location!$A$1:$D$52,4,FALSE)</f>
        <v>SD</v>
      </c>
      <c r="F455" s="12" t="str">
        <f>VLOOKUP(C455,subpopulation!$A$1:$B$100,2,FALSE)</f>
        <v>25_54_healthy</v>
      </c>
      <c r="G455">
        <v>295349</v>
      </c>
      <c r="H455" s="30">
        <f t="shared" si="14"/>
        <v>0.33477361473983691</v>
      </c>
      <c r="I455" s="18">
        <f t="shared" si="15"/>
        <v>9.0274571765599381E-4</v>
      </c>
    </row>
    <row r="456" spans="1:9" x14ac:dyDescent="0.25">
      <c r="A456" s="11">
        <v>455</v>
      </c>
      <c r="B456">
        <v>42</v>
      </c>
      <c r="C456">
        <v>4</v>
      </c>
      <c r="D456" s="12" t="str">
        <f>VLOOKUP(B456,location!$A$1:$B$90,2,FALSE)</f>
        <v>State</v>
      </c>
      <c r="E456" s="12" t="str">
        <f>VLOOKUP(B456,location!$A$1:$D$52,4,FALSE)</f>
        <v>SD</v>
      </c>
      <c r="F456" s="12" t="str">
        <f>VLOOKUP(C456,subpopulation!$A$1:$B$100,2,FALSE)</f>
        <v>55_64_healthy</v>
      </c>
      <c r="G456">
        <v>84850</v>
      </c>
      <c r="H456" s="30">
        <f t="shared" si="14"/>
        <v>9.6176188883914146E-2</v>
      </c>
      <c r="I456" s="18">
        <f t="shared" si="15"/>
        <v>2.5934732856082492E-4</v>
      </c>
    </row>
    <row r="457" spans="1:9" x14ac:dyDescent="0.25">
      <c r="A457" s="11">
        <v>456</v>
      </c>
      <c r="B457">
        <v>42</v>
      </c>
      <c r="C457">
        <v>5</v>
      </c>
      <c r="D457" s="12" t="str">
        <f>VLOOKUP(B457,location!$A$1:$B$90,2,FALSE)</f>
        <v>State</v>
      </c>
      <c r="E457" s="12" t="str">
        <f>VLOOKUP(B457,location!$A$1:$D$52,4,FALSE)</f>
        <v>SD</v>
      </c>
      <c r="F457" s="12" t="str">
        <f>VLOOKUP(C457,subpopulation!$A$1:$B$100,2,FALSE)</f>
        <v>65up_healthy</v>
      </c>
      <c r="G457">
        <v>63428</v>
      </c>
      <c r="H457" s="30">
        <f t="shared" si="14"/>
        <v>7.1894676588437317E-2</v>
      </c>
      <c r="I457" s="18">
        <f t="shared" si="15"/>
        <v>1.9387015151391872E-4</v>
      </c>
    </row>
    <row r="458" spans="1:9" x14ac:dyDescent="0.25">
      <c r="A458" s="11">
        <v>457</v>
      </c>
      <c r="B458">
        <v>42</v>
      </c>
      <c r="C458">
        <v>6</v>
      </c>
      <c r="D458" s="12" t="str">
        <f>VLOOKUP(B458,location!$A$1:$B$90,2,FALSE)</f>
        <v>State</v>
      </c>
      <c r="E458" s="12" t="str">
        <f>VLOOKUP(B458,location!$A$1:$D$52,4,FALSE)</f>
        <v>SD</v>
      </c>
      <c r="F458" s="12" t="str">
        <f>VLOOKUP(C458,subpopulation!$A$1:$B$100,2,FALSE)</f>
        <v>0_19_chronic</v>
      </c>
      <c r="G458">
        <v>373</v>
      </c>
      <c r="H458" s="30">
        <f t="shared" si="14"/>
        <v>4.2278984624278111E-4</v>
      </c>
      <c r="I458" s="18">
        <f t="shared" si="15"/>
        <v>1.1400890224300258E-6</v>
      </c>
    </row>
    <row r="459" spans="1:9" x14ac:dyDescent="0.25">
      <c r="A459" s="11">
        <v>458</v>
      </c>
      <c r="B459">
        <v>42</v>
      </c>
      <c r="C459">
        <v>7</v>
      </c>
      <c r="D459" s="12" t="str">
        <f>VLOOKUP(B459,location!$A$1:$B$90,2,FALSE)</f>
        <v>State</v>
      </c>
      <c r="E459" s="12" t="str">
        <f>VLOOKUP(B459,location!$A$1:$D$52,4,FALSE)</f>
        <v>SD</v>
      </c>
      <c r="F459" s="12" t="str">
        <f>VLOOKUP(C459,subpopulation!$A$1:$B$100,2,FALSE)</f>
        <v>20_24_chronic</v>
      </c>
      <c r="G459">
        <v>355</v>
      </c>
      <c r="H459" s="30">
        <f t="shared" si="14"/>
        <v>4.0238711907825012E-4</v>
      </c>
      <c r="I459" s="18">
        <f t="shared" si="15"/>
        <v>1.0850713216157083E-6</v>
      </c>
    </row>
    <row r="460" spans="1:9" x14ac:dyDescent="0.25">
      <c r="A460" s="11">
        <v>459</v>
      </c>
      <c r="B460">
        <v>42</v>
      </c>
      <c r="C460">
        <v>8</v>
      </c>
      <c r="D460" s="12" t="str">
        <f>VLOOKUP(B460,location!$A$1:$B$90,2,FALSE)</f>
        <v>State</v>
      </c>
      <c r="E460" s="12" t="str">
        <f>VLOOKUP(B460,location!$A$1:$D$52,4,FALSE)</f>
        <v>SD</v>
      </c>
      <c r="F460" s="12" t="str">
        <f>VLOOKUP(C460,subpopulation!$A$1:$B$100,2,FALSE)</f>
        <v>25_54_chronic</v>
      </c>
      <c r="G460">
        <v>21736</v>
      </c>
      <c r="H460" s="30">
        <f t="shared" si="14"/>
        <v>2.4637426536013647E-2</v>
      </c>
      <c r="I460" s="18">
        <f t="shared" si="15"/>
        <v>6.643693027222263E-5</v>
      </c>
    </row>
    <row r="461" spans="1:9" x14ac:dyDescent="0.25">
      <c r="A461" s="11">
        <v>460</v>
      </c>
      <c r="B461">
        <v>42</v>
      </c>
      <c r="C461">
        <v>9</v>
      </c>
      <c r="D461" s="12" t="str">
        <f>VLOOKUP(B461,location!$A$1:$B$90,2,FALSE)</f>
        <v>State</v>
      </c>
      <c r="E461" s="12" t="str">
        <f>VLOOKUP(B461,location!$A$1:$D$52,4,FALSE)</f>
        <v>SD</v>
      </c>
      <c r="F461" s="12" t="str">
        <f>VLOOKUP(C461,subpopulation!$A$1:$B$100,2,FALSE)</f>
        <v>55_64_chronic</v>
      </c>
      <c r="G461">
        <v>32411</v>
      </c>
      <c r="H461" s="30">
        <f t="shared" si="14"/>
        <v>3.6737377229422996E-2</v>
      </c>
      <c r="I461" s="18">
        <f t="shared" si="15"/>
        <v>9.9065483394047095E-5</v>
      </c>
    </row>
    <row r="462" spans="1:9" x14ac:dyDescent="0.25">
      <c r="A462" s="11">
        <v>461</v>
      </c>
      <c r="B462">
        <v>42</v>
      </c>
      <c r="C462">
        <v>10</v>
      </c>
      <c r="D462" s="12" t="str">
        <f>VLOOKUP(B462,location!$A$1:$B$90,2,FALSE)</f>
        <v>State</v>
      </c>
      <c r="E462" s="12" t="str">
        <f>VLOOKUP(B462,location!$A$1:$D$52,4,FALSE)</f>
        <v>SD</v>
      </c>
      <c r="F462" s="12" t="str">
        <f>VLOOKUP(C462,subpopulation!$A$1:$B$100,2,FALSE)</f>
        <v>65up_chronic</v>
      </c>
      <c r="G462">
        <v>83426</v>
      </c>
      <c r="H462" s="30">
        <f t="shared" si="14"/>
        <v>9.4562106468231252E-2</v>
      </c>
      <c r="I462" s="18">
        <f t="shared" si="15"/>
        <v>2.5499481711862556E-4</v>
      </c>
    </row>
    <row r="463" spans="1:9" x14ac:dyDescent="0.25">
      <c r="A463" s="11">
        <v>462</v>
      </c>
      <c r="B463">
        <v>42</v>
      </c>
      <c r="C463">
        <v>11</v>
      </c>
      <c r="D463" s="12" t="str">
        <f>VLOOKUP(B463,location!$A$1:$B$90,2,FALSE)</f>
        <v>State</v>
      </c>
      <c r="E463" s="12" t="str">
        <f>VLOOKUP(B463,location!$A$1:$D$52,4,FALSE)</f>
        <v>SD</v>
      </c>
      <c r="F463" s="12" t="str">
        <f>VLOOKUP(C463,subpopulation!$A$1:$B$100,2,FALSE)</f>
        <v>HCW</v>
      </c>
      <c r="G463" s="14">
        <v>0</v>
      </c>
      <c r="H463" s="30">
        <f t="shared" si="14"/>
        <v>0</v>
      </c>
      <c r="I463" s="18">
        <f t="shared" si="15"/>
        <v>0</v>
      </c>
    </row>
    <row r="464" spans="1:9" x14ac:dyDescent="0.25">
      <c r="A464" s="11">
        <v>463</v>
      </c>
      <c r="B464">
        <v>43</v>
      </c>
      <c r="C464">
        <v>1</v>
      </c>
      <c r="D464" s="12" t="str">
        <f>VLOOKUP(B464,location!$A$1:$B$90,2,FALSE)</f>
        <v>State</v>
      </c>
      <c r="E464" s="12" t="str">
        <f>VLOOKUP(B464,location!$A$1:$D$52,4,FALSE)</f>
        <v>TN</v>
      </c>
      <c r="F464" s="12" t="str">
        <f>VLOOKUP(C464,subpopulation!$A$1:$B$100,2,FALSE)</f>
        <v>0_19_healthy</v>
      </c>
      <c r="G464">
        <v>1671696</v>
      </c>
      <c r="H464" s="30">
        <f t="shared" si="14"/>
        <v>0.24692666628261997</v>
      </c>
      <c r="I464" s="18">
        <f t="shared" si="15"/>
        <v>5.1096039100273043E-3</v>
      </c>
    </row>
    <row r="465" spans="1:9" x14ac:dyDescent="0.25">
      <c r="A465" s="11">
        <v>464</v>
      </c>
      <c r="B465">
        <v>43</v>
      </c>
      <c r="C465">
        <v>2</v>
      </c>
      <c r="D465" s="12" t="str">
        <f>VLOOKUP(B465,location!$A$1:$B$90,2,FALSE)</f>
        <v>State</v>
      </c>
      <c r="E465" s="12" t="str">
        <f>VLOOKUP(B465,location!$A$1:$D$52,4,FALSE)</f>
        <v>TN</v>
      </c>
      <c r="F465" s="12" t="str">
        <f>VLOOKUP(C465,subpopulation!$A$1:$B$100,2,FALSE)</f>
        <v>20_24_healthy</v>
      </c>
      <c r="G465">
        <v>443023</v>
      </c>
      <c r="H465" s="30">
        <f t="shared" si="14"/>
        <v>6.5439046618838079E-2</v>
      </c>
      <c r="I465" s="18">
        <f t="shared" si="15"/>
        <v>1.3541170482145237E-3</v>
      </c>
    </row>
    <row r="466" spans="1:9" x14ac:dyDescent="0.25">
      <c r="A466" s="11">
        <v>465</v>
      </c>
      <c r="B466">
        <v>43</v>
      </c>
      <c r="C466">
        <v>3</v>
      </c>
      <c r="D466" s="12" t="str">
        <f>VLOOKUP(B466,location!$A$1:$B$90,2,FALSE)</f>
        <v>State</v>
      </c>
      <c r="E466" s="12" t="str">
        <f>VLOOKUP(B466,location!$A$1:$D$52,4,FALSE)</f>
        <v>TN</v>
      </c>
      <c r="F466" s="12" t="str">
        <f>VLOOKUP(C466,subpopulation!$A$1:$B$100,2,FALSE)</f>
        <v>25_54_healthy</v>
      </c>
      <c r="G466">
        <v>2465133</v>
      </c>
      <c r="H466" s="30">
        <f t="shared" si="14"/>
        <v>0.36412545919429956</v>
      </c>
      <c r="I466" s="18">
        <f t="shared" si="15"/>
        <v>7.5347749923056215E-3</v>
      </c>
    </row>
    <row r="467" spans="1:9" x14ac:dyDescent="0.25">
      <c r="A467" s="11">
        <v>466</v>
      </c>
      <c r="B467">
        <v>43</v>
      </c>
      <c r="C467">
        <v>4</v>
      </c>
      <c r="D467" s="12" t="str">
        <f>VLOOKUP(B467,location!$A$1:$B$90,2,FALSE)</f>
        <v>State</v>
      </c>
      <c r="E467" s="12" t="str">
        <f>VLOOKUP(B467,location!$A$1:$D$52,4,FALSE)</f>
        <v>TN</v>
      </c>
      <c r="F467" s="12" t="str">
        <f>VLOOKUP(C467,subpopulation!$A$1:$B$100,2,FALSE)</f>
        <v>55_64_healthy</v>
      </c>
      <c r="G467">
        <v>641785</v>
      </c>
      <c r="H467" s="30">
        <f t="shared" si="14"/>
        <v>9.4798235157702873E-2</v>
      </c>
      <c r="I467" s="18">
        <f t="shared" si="15"/>
        <v>1.9616408398398233E-3</v>
      </c>
    </row>
    <row r="468" spans="1:9" x14ac:dyDescent="0.25">
      <c r="A468" s="11">
        <v>467</v>
      </c>
      <c r="B468">
        <v>43</v>
      </c>
      <c r="C468">
        <v>5</v>
      </c>
      <c r="D468" s="12" t="str">
        <f>VLOOKUP(B468,location!$A$1:$B$90,2,FALSE)</f>
        <v>State</v>
      </c>
      <c r="E468" s="12" t="str">
        <f>VLOOKUP(B468,location!$A$1:$D$52,4,FALSE)</f>
        <v>TN</v>
      </c>
      <c r="F468" s="12" t="str">
        <f>VLOOKUP(C468,subpopulation!$A$1:$B$100,2,FALSE)</f>
        <v>65up_healthy</v>
      </c>
      <c r="G468">
        <v>489170</v>
      </c>
      <c r="H468" s="30">
        <f t="shared" si="14"/>
        <v>7.225543241442775E-2</v>
      </c>
      <c r="I468" s="18">
        <f t="shared" si="15"/>
        <v>1.4951671504077634E-3</v>
      </c>
    </row>
    <row r="469" spans="1:9" x14ac:dyDescent="0.25">
      <c r="A469" s="11">
        <v>468</v>
      </c>
      <c r="B469">
        <v>43</v>
      </c>
      <c r="C469">
        <v>6</v>
      </c>
      <c r="D469" s="12" t="str">
        <f>VLOOKUP(B469,location!$A$1:$B$90,2,FALSE)</f>
        <v>State</v>
      </c>
      <c r="E469" s="12" t="str">
        <f>VLOOKUP(B469,location!$A$1:$D$52,4,FALSE)</f>
        <v>TN</v>
      </c>
      <c r="F469" s="12" t="str">
        <f>VLOOKUP(C469,subpopulation!$A$1:$B$100,2,FALSE)</f>
        <v>0_19_chronic</v>
      </c>
      <c r="G469">
        <v>2657</v>
      </c>
      <c r="H469" s="30">
        <f t="shared" si="14"/>
        <v>3.924661854266094E-4</v>
      </c>
      <c r="I469" s="18">
        <f t="shared" si="15"/>
        <v>8.1212239479801035E-6</v>
      </c>
    </row>
    <row r="470" spans="1:9" x14ac:dyDescent="0.25">
      <c r="A470" s="11">
        <v>469</v>
      </c>
      <c r="B470">
        <v>43</v>
      </c>
      <c r="C470">
        <v>7</v>
      </c>
      <c r="D470" s="12" t="str">
        <f>VLOOKUP(B470,location!$A$1:$B$90,2,FALSE)</f>
        <v>State</v>
      </c>
      <c r="E470" s="12" t="str">
        <f>VLOOKUP(B470,location!$A$1:$D$52,4,FALSE)</f>
        <v>TN</v>
      </c>
      <c r="F470" s="12" t="str">
        <f>VLOOKUP(C470,subpopulation!$A$1:$B$100,2,FALSE)</f>
        <v>20_24_chronic</v>
      </c>
      <c r="G470">
        <v>2634</v>
      </c>
      <c r="H470" s="30">
        <f t="shared" si="14"/>
        <v>3.8906884923360527E-4</v>
      </c>
      <c r="I470" s="18">
        <f t="shared" si="15"/>
        <v>8.0509235524951417E-6</v>
      </c>
    </row>
    <row r="471" spans="1:9" x14ac:dyDescent="0.25">
      <c r="A471" s="11">
        <v>470</v>
      </c>
      <c r="B471">
        <v>43</v>
      </c>
      <c r="C471">
        <v>8</v>
      </c>
      <c r="D471" s="12" t="str">
        <f>VLOOKUP(B471,location!$A$1:$B$90,2,FALSE)</f>
        <v>State</v>
      </c>
      <c r="E471" s="12" t="str">
        <f>VLOOKUP(B471,location!$A$1:$D$52,4,FALSE)</f>
        <v>TN</v>
      </c>
      <c r="F471" s="12" t="str">
        <f>VLOOKUP(C471,subpopulation!$A$1:$B$100,2,FALSE)</f>
        <v>25_54_chronic</v>
      </c>
      <c r="G471">
        <v>188996</v>
      </c>
      <c r="H471" s="30">
        <f t="shared" si="14"/>
        <v>2.7916650049261374E-2</v>
      </c>
      <c r="I471" s="18">
        <f t="shared" si="15"/>
        <v>5.7767363239459829E-4</v>
      </c>
    </row>
    <row r="472" spans="1:9" x14ac:dyDescent="0.25">
      <c r="A472" s="11">
        <v>471</v>
      </c>
      <c r="B472">
        <v>43</v>
      </c>
      <c r="C472">
        <v>9</v>
      </c>
      <c r="D472" s="12" t="str">
        <f>VLOOKUP(B472,location!$A$1:$B$90,2,FALSE)</f>
        <v>State</v>
      </c>
      <c r="E472" s="12" t="str">
        <f>VLOOKUP(B472,location!$A$1:$D$52,4,FALSE)</f>
        <v>TN</v>
      </c>
      <c r="F472" s="12" t="str">
        <f>VLOOKUP(C472,subpopulation!$A$1:$B$100,2,FALSE)</f>
        <v>55_64_chronic</v>
      </c>
      <c r="G472">
        <v>244389</v>
      </c>
      <c r="H472" s="30">
        <f t="shared" si="14"/>
        <v>3.609876499443871E-2</v>
      </c>
      <c r="I472" s="18">
        <f t="shared" si="15"/>
        <v>7.4698449357279246E-4</v>
      </c>
    </row>
    <row r="473" spans="1:9" x14ac:dyDescent="0.25">
      <c r="A473" s="11">
        <v>472</v>
      </c>
      <c r="B473">
        <v>43</v>
      </c>
      <c r="C473">
        <v>10</v>
      </c>
      <c r="D473" s="12" t="str">
        <f>VLOOKUP(B473,location!$A$1:$B$90,2,FALSE)</f>
        <v>State</v>
      </c>
      <c r="E473" s="12" t="str">
        <f>VLOOKUP(B473,location!$A$1:$D$52,4,FALSE)</f>
        <v>TN</v>
      </c>
      <c r="F473" s="12" t="str">
        <f>VLOOKUP(C473,subpopulation!$A$1:$B$100,2,FALSE)</f>
        <v>65up_chronic</v>
      </c>
      <c r="G473">
        <v>620527</v>
      </c>
      <c r="H473" s="30">
        <f t="shared" si="14"/>
        <v>9.1658210253751468E-2</v>
      </c>
      <c r="I473" s="18">
        <f t="shared" si="15"/>
        <v>1.8966649351781144E-3</v>
      </c>
    </row>
    <row r="474" spans="1:9" x14ac:dyDescent="0.25">
      <c r="A474" s="11">
        <v>473</v>
      </c>
      <c r="B474">
        <v>43</v>
      </c>
      <c r="C474">
        <v>11</v>
      </c>
      <c r="D474" s="12" t="str">
        <f>VLOOKUP(B474,location!$A$1:$B$90,2,FALSE)</f>
        <v>State</v>
      </c>
      <c r="E474" s="12" t="str">
        <f>VLOOKUP(B474,location!$A$1:$D$52,4,FALSE)</f>
        <v>TN</v>
      </c>
      <c r="F474" s="12" t="str">
        <f>VLOOKUP(C474,subpopulation!$A$1:$B$100,2,FALSE)</f>
        <v>HCW</v>
      </c>
      <c r="G474" s="14">
        <v>0</v>
      </c>
      <c r="H474" s="30">
        <f t="shared" si="14"/>
        <v>0</v>
      </c>
      <c r="I474" s="18">
        <f t="shared" si="15"/>
        <v>0</v>
      </c>
    </row>
    <row r="475" spans="1:9" x14ac:dyDescent="0.25">
      <c r="A475" s="11">
        <v>474</v>
      </c>
      <c r="B475">
        <v>44</v>
      </c>
      <c r="C475">
        <v>1</v>
      </c>
      <c r="D475" s="12" t="str">
        <f>VLOOKUP(B475,location!$A$1:$B$90,2,FALSE)</f>
        <v>State</v>
      </c>
      <c r="E475" s="12" t="str">
        <f>VLOOKUP(B475,location!$A$1:$D$52,4,FALSE)</f>
        <v>TX</v>
      </c>
      <c r="F475" s="12" t="str">
        <f>VLOOKUP(C475,subpopulation!$A$1:$B$100,2,FALSE)</f>
        <v>0_19_healthy</v>
      </c>
      <c r="G475">
        <v>8182788</v>
      </c>
      <c r="H475" s="30">
        <f t="shared" si="14"/>
        <v>0.28509623684470459</v>
      </c>
      <c r="I475" s="18">
        <f t="shared" si="15"/>
        <v>2.5011010111721573E-2</v>
      </c>
    </row>
    <row r="476" spans="1:9" x14ac:dyDescent="0.25">
      <c r="A476" s="11">
        <v>475</v>
      </c>
      <c r="B476">
        <v>44</v>
      </c>
      <c r="C476">
        <v>2</v>
      </c>
      <c r="D476" s="12" t="str">
        <f>VLOOKUP(B476,location!$A$1:$B$90,2,FALSE)</f>
        <v>State</v>
      </c>
      <c r="E476" s="12" t="str">
        <f>VLOOKUP(B476,location!$A$1:$D$52,4,FALSE)</f>
        <v>TX</v>
      </c>
      <c r="F476" s="12" t="str">
        <f>VLOOKUP(C476,subpopulation!$A$1:$B$100,2,FALSE)</f>
        <v>20_24_healthy</v>
      </c>
      <c r="G476">
        <v>1986657</v>
      </c>
      <c r="H476" s="30">
        <f t="shared" si="14"/>
        <v>6.9217048590430333E-2</v>
      </c>
      <c r="I476" s="18">
        <f t="shared" si="15"/>
        <v>6.0722944692594314E-3</v>
      </c>
    </row>
    <row r="477" spans="1:9" x14ac:dyDescent="0.25">
      <c r="A477" s="11">
        <v>476</v>
      </c>
      <c r="B477">
        <v>44</v>
      </c>
      <c r="C477">
        <v>3</v>
      </c>
      <c r="D477" s="12" t="str">
        <f>VLOOKUP(B477,location!$A$1:$B$90,2,FALSE)</f>
        <v>State</v>
      </c>
      <c r="E477" s="12" t="str">
        <f>VLOOKUP(B477,location!$A$1:$D$52,4,FALSE)</f>
        <v>TX</v>
      </c>
      <c r="F477" s="12" t="str">
        <f>VLOOKUP(C477,subpopulation!$A$1:$B$100,2,FALSE)</f>
        <v>25_54_healthy</v>
      </c>
      <c r="G477">
        <v>10875911</v>
      </c>
      <c r="H477" s="30">
        <f t="shared" si="14"/>
        <v>0.37892724317896637</v>
      </c>
      <c r="I477" s="18">
        <f t="shared" si="15"/>
        <v>3.3242645415619207E-2</v>
      </c>
    </row>
    <row r="478" spans="1:9" x14ac:dyDescent="0.25">
      <c r="A478" s="11">
        <v>477</v>
      </c>
      <c r="B478">
        <v>44</v>
      </c>
      <c r="C478">
        <v>4</v>
      </c>
      <c r="D478" s="12" t="str">
        <f>VLOOKUP(B478,location!$A$1:$B$90,2,FALSE)</f>
        <v>State</v>
      </c>
      <c r="E478" s="12" t="str">
        <f>VLOOKUP(B478,location!$A$1:$D$52,4,FALSE)</f>
        <v>TX</v>
      </c>
      <c r="F478" s="12" t="str">
        <f>VLOOKUP(C478,subpopulation!$A$1:$B$100,2,FALSE)</f>
        <v>55_64_healthy</v>
      </c>
      <c r="G478">
        <v>2346448</v>
      </c>
      <c r="H478" s="30">
        <f t="shared" si="14"/>
        <v>8.1752514516052893E-2</v>
      </c>
      <c r="I478" s="18">
        <f t="shared" si="15"/>
        <v>7.1720096689085501E-3</v>
      </c>
    </row>
    <row r="479" spans="1:9" x14ac:dyDescent="0.25">
      <c r="A479" s="11">
        <v>478</v>
      </c>
      <c r="B479">
        <v>44</v>
      </c>
      <c r="C479">
        <v>5</v>
      </c>
      <c r="D479" s="12" t="str">
        <f>VLOOKUP(B479,location!$A$1:$B$90,2,FALSE)</f>
        <v>State</v>
      </c>
      <c r="E479" s="12" t="str">
        <f>VLOOKUP(B479,location!$A$1:$D$52,4,FALSE)</f>
        <v>TX</v>
      </c>
      <c r="F479" s="12" t="str">
        <f>VLOOKUP(C479,subpopulation!$A$1:$B$100,2,FALSE)</f>
        <v>65up_healthy</v>
      </c>
      <c r="G479">
        <v>1590981</v>
      </c>
      <c r="H479" s="30">
        <f t="shared" si="14"/>
        <v>5.543131460712717E-2</v>
      </c>
      <c r="I479" s="18">
        <f t="shared" si="15"/>
        <v>4.8628953699591014E-3</v>
      </c>
    </row>
    <row r="480" spans="1:9" x14ac:dyDescent="0.25">
      <c r="A480" s="11">
        <v>479</v>
      </c>
      <c r="B480">
        <v>44</v>
      </c>
      <c r="C480">
        <v>6</v>
      </c>
      <c r="D480" s="12" t="str">
        <f>VLOOKUP(B480,location!$A$1:$B$90,2,FALSE)</f>
        <v>State</v>
      </c>
      <c r="E480" s="12" t="str">
        <f>VLOOKUP(B480,location!$A$1:$D$52,4,FALSE)</f>
        <v>TX</v>
      </c>
      <c r="F480" s="12" t="str">
        <f>VLOOKUP(C480,subpopulation!$A$1:$B$100,2,FALSE)</f>
        <v>0_19_chronic</v>
      </c>
      <c r="G480">
        <v>12847</v>
      </c>
      <c r="H480" s="30">
        <f t="shared" si="14"/>
        <v>4.4760188761384505E-4</v>
      </c>
      <c r="I480" s="18">
        <f t="shared" si="15"/>
        <v>3.9267355686752121E-5</v>
      </c>
    </row>
    <row r="481" spans="1:9" x14ac:dyDescent="0.25">
      <c r="A481" s="11">
        <v>480</v>
      </c>
      <c r="B481">
        <v>44</v>
      </c>
      <c r="C481">
        <v>7</v>
      </c>
      <c r="D481" s="12" t="str">
        <f>VLOOKUP(B481,location!$A$1:$B$90,2,FALSE)</f>
        <v>State</v>
      </c>
      <c r="E481" s="12" t="str">
        <f>VLOOKUP(B481,location!$A$1:$D$52,4,FALSE)</f>
        <v>TX</v>
      </c>
      <c r="F481" s="12" t="str">
        <f>VLOOKUP(C481,subpopulation!$A$1:$B$100,2,FALSE)</f>
        <v>20_24_chronic</v>
      </c>
      <c r="G481">
        <v>11886</v>
      </c>
      <c r="H481" s="30">
        <f t="shared" si="14"/>
        <v>4.1411971948144795E-4</v>
      </c>
      <c r="I481" s="18">
        <f t="shared" si="15"/>
        <v>3.6330021771054387E-5</v>
      </c>
    </row>
    <row r="482" spans="1:9" x14ac:dyDescent="0.25">
      <c r="A482" s="11">
        <v>481</v>
      </c>
      <c r="B482">
        <v>44</v>
      </c>
      <c r="C482">
        <v>8</v>
      </c>
      <c r="D482" s="12" t="str">
        <f>VLOOKUP(B482,location!$A$1:$B$90,2,FALSE)</f>
        <v>State</v>
      </c>
      <c r="E482" s="12" t="str">
        <f>VLOOKUP(B482,location!$A$1:$D$52,4,FALSE)</f>
        <v>TX</v>
      </c>
      <c r="F482" s="12" t="str">
        <f>VLOOKUP(C482,subpopulation!$A$1:$B$100,2,FALSE)</f>
        <v>25_54_chronic</v>
      </c>
      <c r="G482">
        <v>795146</v>
      </c>
      <c r="H482" s="30">
        <f t="shared" si="14"/>
        <v>2.7703654590845988E-2</v>
      </c>
      <c r="I482" s="18">
        <f t="shared" si="15"/>
        <v>2.4303947073167436E-3</v>
      </c>
    </row>
    <row r="483" spans="1:9" x14ac:dyDescent="0.25">
      <c r="A483" s="11">
        <v>482</v>
      </c>
      <c r="B483">
        <v>44</v>
      </c>
      <c r="C483">
        <v>9</v>
      </c>
      <c r="D483" s="12" t="str">
        <f>VLOOKUP(B483,location!$A$1:$B$90,2,FALSE)</f>
        <v>State</v>
      </c>
      <c r="E483" s="12" t="str">
        <f>VLOOKUP(B483,location!$A$1:$D$52,4,FALSE)</f>
        <v>TX</v>
      </c>
      <c r="F483" s="12" t="str">
        <f>VLOOKUP(C483,subpopulation!$A$1:$B$100,2,FALSE)</f>
        <v>55_64_chronic</v>
      </c>
      <c r="G483">
        <v>887842</v>
      </c>
      <c r="H483" s="30">
        <f t="shared" si="14"/>
        <v>3.0933272756507466E-2</v>
      </c>
      <c r="I483" s="18">
        <f t="shared" si="15"/>
        <v>2.7137236403547427E-3</v>
      </c>
    </row>
    <row r="484" spans="1:9" x14ac:dyDescent="0.25">
      <c r="A484" s="11">
        <v>483</v>
      </c>
      <c r="B484">
        <v>44</v>
      </c>
      <c r="C484">
        <v>10</v>
      </c>
      <c r="D484" s="12" t="str">
        <f>VLOOKUP(B484,location!$A$1:$B$90,2,FALSE)</f>
        <v>State</v>
      </c>
      <c r="E484" s="12" t="str">
        <f>VLOOKUP(B484,location!$A$1:$D$52,4,FALSE)</f>
        <v>TX</v>
      </c>
      <c r="F484" s="12" t="str">
        <f>VLOOKUP(C484,subpopulation!$A$1:$B$100,2,FALSE)</f>
        <v>65up_chronic</v>
      </c>
      <c r="G484">
        <v>2011339</v>
      </c>
      <c r="H484" s="30">
        <f t="shared" si="14"/>
        <v>7.00769933082699E-2</v>
      </c>
      <c r="I484" s="18">
        <f t="shared" si="15"/>
        <v>6.1477359632315974E-3</v>
      </c>
    </row>
    <row r="485" spans="1:9" x14ac:dyDescent="0.25">
      <c r="A485" s="11">
        <v>484</v>
      </c>
      <c r="B485">
        <v>44</v>
      </c>
      <c r="C485">
        <v>11</v>
      </c>
      <c r="D485" s="12" t="str">
        <f>VLOOKUP(B485,location!$A$1:$B$90,2,FALSE)</f>
        <v>State</v>
      </c>
      <c r="E485" s="12" t="str">
        <f>VLOOKUP(B485,location!$A$1:$D$52,4,FALSE)</f>
        <v>TX</v>
      </c>
      <c r="F485" s="12" t="str">
        <f>VLOOKUP(C485,subpopulation!$A$1:$B$100,2,FALSE)</f>
        <v>HCW</v>
      </c>
      <c r="G485" s="14">
        <v>0</v>
      </c>
      <c r="H485" s="30">
        <f t="shared" si="14"/>
        <v>0</v>
      </c>
      <c r="I485" s="18">
        <f t="shared" si="15"/>
        <v>0</v>
      </c>
    </row>
    <row r="486" spans="1:9" x14ac:dyDescent="0.25">
      <c r="A486" s="11">
        <v>485</v>
      </c>
      <c r="B486">
        <v>45</v>
      </c>
      <c r="C486">
        <v>1</v>
      </c>
      <c r="D486" s="12" t="str">
        <f>VLOOKUP(B486,location!$A$1:$B$90,2,FALSE)</f>
        <v>State</v>
      </c>
      <c r="E486" s="12" t="str">
        <f>VLOOKUP(B486,location!$A$1:$D$52,4,FALSE)</f>
        <v>UT</v>
      </c>
      <c r="F486" s="12" t="str">
        <f>VLOOKUP(C486,subpopulation!$A$1:$B$100,2,FALSE)</f>
        <v>0_19_healthy</v>
      </c>
      <c r="G486">
        <v>1026261</v>
      </c>
      <c r="H486" s="30">
        <f t="shared" si="14"/>
        <v>0.32465261356392783</v>
      </c>
      <c r="I486" s="18">
        <f t="shared" si="15"/>
        <v>3.1368067030779108E-3</v>
      </c>
    </row>
    <row r="487" spans="1:9" x14ac:dyDescent="0.25">
      <c r="A487" s="11">
        <v>486</v>
      </c>
      <c r="B487">
        <v>45</v>
      </c>
      <c r="C487">
        <v>2</v>
      </c>
      <c r="D487" s="12" t="str">
        <f>VLOOKUP(B487,location!$A$1:$B$90,2,FALSE)</f>
        <v>State</v>
      </c>
      <c r="E487" s="12" t="str">
        <f>VLOOKUP(B487,location!$A$1:$D$52,4,FALSE)</f>
        <v>UT</v>
      </c>
      <c r="F487" s="12" t="str">
        <f>VLOOKUP(C487,subpopulation!$A$1:$B$100,2,FALSE)</f>
        <v>20_24_healthy</v>
      </c>
      <c r="G487">
        <v>259356</v>
      </c>
      <c r="H487" s="30">
        <f t="shared" si="14"/>
        <v>8.2045993410532078E-2</v>
      </c>
      <c r="I487" s="18">
        <f t="shared" si="15"/>
        <v>7.9273171179989753E-4</v>
      </c>
    </row>
    <row r="488" spans="1:9" x14ac:dyDescent="0.25">
      <c r="A488" s="11">
        <v>487</v>
      </c>
      <c r="B488">
        <v>45</v>
      </c>
      <c r="C488">
        <v>3</v>
      </c>
      <c r="D488" s="12" t="str">
        <f>VLOOKUP(B488,location!$A$1:$B$90,2,FALSE)</f>
        <v>State</v>
      </c>
      <c r="E488" s="12" t="str">
        <f>VLOOKUP(B488,location!$A$1:$D$52,4,FALSE)</f>
        <v>UT</v>
      </c>
      <c r="F488" s="12" t="str">
        <f>VLOOKUP(C488,subpopulation!$A$1:$B$100,2,FALSE)</f>
        <v>25_54_healthy</v>
      </c>
      <c r="G488">
        <v>1143880</v>
      </c>
      <c r="H488" s="30">
        <f t="shared" si="14"/>
        <v>0.36186080500331369</v>
      </c>
      <c r="I488" s="18">
        <f t="shared" si="15"/>
        <v>3.496313755971201E-3</v>
      </c>
    </row>
    <row r="489" spans="1:9" x14ac:dyDescent="0.25">
      <c r="A489" s="11">
        <v>488</v>
      </c>
      <c r="B489">
        <v>45</v>
      </c>
      <c r="C489">
        <v>4</v>
      </c>
      <c r="D489" s="12" t="str">
        <f>VLOOKUP(B489,location!$A$1:$B$90,2,FALSE)</f>
        <v>State</v>
      </c>
      <c r="E489" s="12" t="str">
        <f>VLOOKUP(B489,location!$A$1:$D$52,4,FALSE)</f>
        <v>UT</v>
      </c>
      <c r="F489" s="12" t="str">
        <f>VLOOKUP(C489,subpopulation!$A$1:$B$100,2,FALSE)</f>
        <v>55_64_healthy</v>
      </c>
      <c r="G489">
        <v>217474</v>
      </c>
      <c r="H489" s="30">
        <f t="shared" si="14"/>
        <v>6.8796828956962833E-2</v>
      </c>
      <c r="I489" s="18">
        <f t="shared" si="15"/>
        <v>6.6471774816071697E-4</v>
      </c>
    </row>
    <row r="490" spans="1:9" x14ac:dyDescent="0.25">
      <c r="A490" s="11">
        <v>489</v>
      </c>
      <c r="B490">
        <v>45</v>
      </c>
      <c r="C490">
        <v>5</v>
      </c>
      <c r="D490" s="12" t="str">
        <f>VLOOKUP(B490,location!$A$1:$B$90,2,FALSE)</f>
        <v>State</v>
      </c>
      <c r="E490" s="12" t="str">
        <f>VLOOKUP(B490,location!$A$1:$D$52,4,FALSE)</f>
        <v>UT</v>
      </c>
      <c r="F490" s="12" t="str">
        <f>VLOOKUP(C490,subpopulation!$A$1:$B$100,2,FALSE)</f>
        <v>65up_healthy</v>
      </c>
      <c r="G490">
        <v>154660</v>
      </c>
      <c r="H490" s="30">
        <f t="shared" si="14"/>
        <v>4.8925929382288791E-2</v>
      </c>
      <c r="I490" s="18">
        <f t="shared" si="15"/>
        <v>4.7272431155235336E-4</v>
      </c>
    </row>
    <row r="491" spans="1:9" x14ac:dyDescent="0.25">
      <c r="A491" s="11">
        <v>490</v>
      </c>
      <c r="B491">
        <v>45</v>
      </c>
      <c r="C491">
        <v>6</v>
      </c>
      <c r="D491" s="12" t="str">
        <f>VLOOKUP(B491,location!$A$1:$B$90,2,FALSE)</f>
        <v>State</v>
      </c>
      <c r="E491" s="12" t="str">
        <f>VLOOKUP(B491,location!$A$1:$D$52,4,FALSE)</f>
        <v>UT</v>
      </c>
      <c r="F491" s="12" t="str">
        <f>VLOOKUP(C491,subpopulation!$A$1:$B$100,2,FALSE)</f>
        <v>0_19_chronic</v>
      </c>
      <c r="G491">
        <v>1605</v>
      </c>
      <c r="H491" s="30">
        <f t="shared" si="14"/>
        <v>5.0773384623414917E-4</v>
      </c>
      <c r="I491" s="18">
        <f t="shared" si="15"/>
        <v>4.9057449892766527E-6</v>
      </c>
    </row>
    <row r="492" spans="1:9" x14ac:dyDescent="0.25">
      <c r="A492" s="11">
        <v>491</v>
      </c>
      <c r="B492">
        <v>45</v>
      </c>
      <c r="C492">
        <v>7</v>
      </c>
      <c r="D492" s="12" t="str">
        <f>VLOOKUP(B492,location!$A$1:$B$90,2,FALSE)</f>
        <v>State</v>
      </c>
      <c r="E492" s="12" t="str">
        <f>VLOOKUP(B492,location!$A$1:$D$52,4,FALSE)</f>
        <v>UT</v>
      </c>
      <c r="F492" s="12" t="str">
        <f>VLOOKUP(C492,subpopulation!$A$1:$B$100,2,FALSE)</f>
        <v>20_24_chronic</v>
      </c>
      <c r="G492">
        <v>1550</v>
      </c>
      <c r="H492" s="30">
        <f t="shared" si="14"/>
        <v>4.9033486707970788E-4</v>
      </c>
      <c r="I492" s="18">
        <f t="shared" si="15"/>
        <v>4.7376353478995716E-6</v>
      </c>
    </row>
    <row r="493" spans="1:9" x14ac:dyDescent="0.25">
      <c r="A493" s="11">
        <v>492</v>
      </c>
      <c r="B493">
        <v>45</v>
      </c>
      <c r="C493">
        <v>8</v>
      </c>
      <c r="D493" s="12" t="str">
        <f>VLOOKUP(B493,location!$A$1:$B$90,2,FALSE)</f>
        <v>State</v>
      </c>
      <c r="E493" s="12" t="str">
        <f>VLOOKUP(B493,location!$A$1:$D$52,4,FALSE)</f>
        <v>UT</v>
      </c>
      <c r="F493" s="12" t="str">
        <f>VLOOKUP(C493,subpopulation!$A$1:$B$100,2,FALSE)</f>
        <v>25_54_chronic</v>
      </c>
      <c r="G493">
        <v>77815</v>
      </c>
      <c r="H493" s="30">
        <f t="shared" si="14"/>
        <v>2.4616392052779011E-2</v>
      </c>
      <c r="I493" s="18">
        <f t="shared" si="15"/>
        <v>2.3784457715922912E-4</v>
      </c>
    </row>
    <row r="494" spans="1:9" x14ac:dyDescent="0.25">
      <c r="A494" s="11">
        <v>493</v>
      </c>
      <c r="B494">
        <v>45</v>
      </c>
      <c r="C494">
        <v>9</v>
      </c>
      <c r="D494" s="12" t="str">
        <f>VLOOKUP(B494,location!$A$1:$B$90,2,FALSE)</f>
        <v>State</v>
      </c>
      <c r="E494" s="12" t="str">
        <f>VLOOKUP(B494,location!$A$1:$D$52,4,FALSE)</f>
        <v>UT</v>
      </c>
      <c r="F494" s="12" t="str">
        <f>VLOOKUP(C494,subpopulation!$A$1:$B$100,2,FALSE)</f>
        <v>55_64_chronic</v>
      </c>
      <c r="G494">
        <v>82686</v>
      </c>
      <c r="H494" s="30">
        <f t="shared" si="14"/>
        <v>2.6157308915711438E-2</v>
      </c>
      <c r="I494" s="18">
        <f t="shared" si="15"/>
        <v>2.5273297830737031E-4</v>
      </c>
    </row>
    <row r="495" spans="1:9" x14ac:dyDescent="0.25">
      <c r="A495" s="11">
        <v>494</v>
      </c>
      <c r="B495">
        <v>45</v>
      </c>
      <c r="C495">
        <v>10</v>
      </c>
      <c r="D495" s="12" t="str">
        <f>VLOOKUP(B495,location!$A$1:$B$90,2,FALSE)</f>
        <v>State</v>
      </c>
      <c r="E495" s="12" t="str">
        <f>VLOOKUP(B495,location!$A$1:$D$52,4,FALSE)</f>
        <v>UT</v>
      </c>
      <c r="F495" s="12" t="str">
        <f>VLOOKUP(C495,subpopulation!$A$1:$B$100,2,FALSE)</f>
        <v>65up_chronic</v>
      </c>
      <c r="G495">
        <v>195818</v>
      </c>
      <c r="H495" s="30">
        <f t="shared" si="14"/>
        <v>6.1946060001170478E-2</v>
      </c>
      <c r="I495" s="18">
        <f t="shared" si="15"/>
        <v>5.9852534100322471E-4</v>
      </c>
    </row>
    <row r="496" spans="1:9" x14ac:dyDescent="0.25">
      <c r="A496" s="11">
        <v>495</v>
      </c>
      <c r="B496">
        <v>45</v>
      </c>
      <c r="C496">
        <v>11</v>
      </c>
      <c r="D496" s="12" t="str">
        <f>VLOOKUP(B496,location!$A$1:$B$90,2,FALSE)</f>
        <v>State</v>
      </c>
      <c r="E496" s="12" t="str">
        <f>VLOOKUP(B496,location!$A$1:$D$52,4,FALSE)</f>
        <v>UT</v>
      </c>
      <c r="F496" s="12" t="str">
        <f>VLOOKUP(C496,subpopulation!$A$1:$B$100,2,FALSE)</f>
        <v>HCW</v>
      </c>
      <c r="G496" s="14">
        <v>0</v>
      </c>
      <c r="H496" s="30">
        <f t="shared" si="14"/>
        <v>0</v>
      </c>
      <c r="I496" s="18">
        <f t="shared" si="15"/>
        <v>0</v>
      </c>
    </row>
    <row r="497" spans="1:9" x14ac:dyDescent="0.25">
      <c r="A497" s="11">
        <v>496</v>
      </c>
      <c r="B497">
        <v>46</v>
      </c>
      <c r="C497">
        <v>1</v>
      </c>
      <c r="D497" s="12" t="str">
        <f>VLOOKUP(B497,location!$A$1:$B$90,2,FALSE)</f>
        <v>State</v>
      </c>
      <c r="E497" s="12" t="str">
        <f>VLOOKUP(B497,location!$A$1:$D$52,4,FALSE)</f>
        <v>VA</v>
      </c>
      <c r="F497" s="12" t="str">
        <f>VLOOKUP(C497,subpopulation!$A$1:$B$100,2,FALSE)</f>
        <v>0_19_healthy</v>
      </c>
      <c r="G497">
        <v>2092695</v>
      </c>
      <c r="H497" s="30">
        <f t="shared" si="14"/>
        <v>0.24568823571193346</v>
      </c>
      <c r="I497" s="18">
        <f t="shared" si="15"/>
        <v>6.396403744756576E-3</v>
      </c>
    </row>
    <row r="498" spans="1:9" x14ac:dyDescent="0.25">
      <c r="A498" s="11">
        <v>497</v>
      </c>
      <c r="B498">
        <v>46</v>
      </c>
      <c r="C498">
        <v>2</v>
      </c>
      <c r="D498" s="12" t="str">
        <f>VLOOKUP(B498,location!$A$1:$B$90,2,FALSE)</f>
        <v>State</v>
      </c>
      <c r="E498" s="12" t="str">
        <f>VLOOKUP(B498,location!$A$1:$D$52,4,FALSE)</f>
        <v>VA</v>
      </c>
      <c r="F498" s="12" t="str">
        <f>VLOOKUP(C498,subpopulation!$A$1:$B$100,2,FALSE)</f>
        <v>20_24_healthy</v>
      </c>
      <c r="G498">
        <v>575362</v>
      </c>
      <c r="H498" s="30">
        <f t="shared" si="14"/>
        <v>6.7549105185270408E-2</v>
      </c>
      <c r="I498" s="18">
        <f t="shared" si="15"/>
        <v>1.758616354218189E-3</v>
      </c>
    </row>
    <row r="499" spans="1:9" x14ac:dyDescent="0.25">
      <c r="A499" s="11">
        <v>498</v>
      </c>
      <c r="B499">
        <v>46</v>
      </c>
      <c r="C499">
        <v>3</v>
      </c>
      <c r="D499" s="12" t="str">
        <f>VLOOKUP(B499,location!$A$1:$B$90,2,FALSE)</f>
        <v>State</v>
      </c>
      <c r="E499" s="12" t="str">
        <f>VLOOKUP(B499,location!$A$1:$D$52,4,FALSE)</f>
        <v>VA</v>
      </c>
      <c r="F499" s="12" t="str">
        <f>VLOOKUP(C499,subpopulation!$A$1:$B$100,2,FALSE)</f>
        <v>25_54_healthy</v>
      </c>
      <c r="G499">
        <v>3177181</v>
      </c>
      <c r="H499" s="30">
        <f t="shared" si="14"/>
        <v>0.37300991994890631</v>
      </c>
      <c r="I499" s="18">
        <f t="shared" si="15"/>
        <v>9.7111774272741341E-3</v>
      </c>
    </row>
    <row r="500" spans="1:9" x14ac:dyDescent="0.25">
      <c r="A500" s="11">
        <v>499</v>
      </c>
      <c r="B500">
        <v>46</v>
      </c>
      <c r="C500">
        <v>4</v>
      </c>
      <c r="D500" s="12" t="str">
        <f>VLOOKUP(B500,location!$A$1:$B$90,2,FALSE)</f>
        <v>State</v>
      </c>
      <c r="E500" s="12" t="str">
        <f>VLOOKUP(B500,location!$A$1:$D$52,4,FALSE)</f>
        <v>VA</v>
      </c>
      <c r="F500" s="12" t="str">
        <f>VLOOKUP(C500,subpopulation!$A$1:$B$100,2,FALSE)</f>
        <v>55_64_healthy</v>
      </c>
      <c r="G500">
        <v>802722</v>
      </c>
      <c r="H500" s="30">
        <f t="shared" si="14"/>
        <v>9.4241803964340079E-2</v>
      </c>
      <c r="I500" s="18">
        <f t="shared" si="15"/>
        <v>2.4535510462817029E-3</v>
      </c>
    </row>
    <row r="501" spans="1:9" x14ac:dyDescent="0.25">
      <c r="A501" s="11">
        <v>500</v>
      </c>
      <c r="B501">
        <v>46</v>
      </c>
      <c r="C501">
        <v>5</v>
      </c>
      <c r="D501" s="12" t="str">
        <f>VLOOKUP(B501,location!$A$1:$B$90,2,FALSE)</f>
        <v>State</v>
      </c>
      <c r="E501" s="12" t="str">
        <f>VLOOKUP(B501,location!$A$1:$D$52,4,FALSE)</f>
        <v>VA</v>
      </c>
      <c r="F501" s="12" t="str">
        <f>VLOOKUP(C501,subpopulation!$A$1:$B$100,2,FALSE)</f>
        <v>65up_healthy</v>
      </c>
      <c r="G501">
        <v>577030</v>
      </c>
      <c r="H501" s="30">
        <f t="shared" si="14"/>
        <v>6.7744933042252681E-2</v>
      </c>
      <c r="I501" s="18">
        <f t="shared" si="15"/>
        <v>1.7637146611603159E-3</v>
      </c>
    </row>
    <row r="502" spans="1:9" x14ac:dyDescent="0.25">
      <c r="A502" s="11">
        <v>501</v>
      </c>
      <c r="B502">
        <v>46</v>
      </c>
      <c r="C502">
        <v>6</v>
      </c>
      <c r="D502" s="12" t="str">
        <f>VLOOKUP(B502,location!$A$1:$B$90,2,FALSE)</f>
        <v>State</v>
      </c>
      <c r="E502" s="12" t="str">
        <f>VLOOKUP(B502,location!$A$1:$D$52,4,FALSE)</f>
        <v>VA</v>
      </c>
      <c r="F502" s="12" t="str">
        <f>VLOOKUP(C502,subpopulation!$A$1:$B$100,2,FALSE)</f>
        <v>0_19_chronic</v>
      </c>
      <c r="G502">
        <v>3332</v>
      </c>
      <c r="H502" s="30">
        <f t="shared" si="14"/>
        <v>3.9118610279671062E-4</v>
      </c>
      <c r="I502" s="18">
        <f t="shared" si="15"/>
        <v>1.0184387728517013E-5</v>
      </c>
    </row>
    <row r="503" spans="1:9" x14ac:dyDescent="0.25">
      <c r="A503" s="11">
        <v>502</v>
      </c>
      <c r="B503">
        <v>46</v>
      </c>
      <c r="C503">
        <v>7</v>
      </c>
      <c r="D503" s="12" t="str">
        <f>VLOOKUP(B503,location!$A$1:$B$90,2,FALSE)</f>
        <v>State</v>
      </c>
      <c r="E503" s="12" t="str">
        <f>VLOOKUP(B503,location!$A$1:$D$52,4,FALSE)</f>
        <v>VA</v>
      </c>
      <c r="F503" s="12" t="str">
        <f>VLOOKUP(C503,subpopulation!$A$1:$B$100,2,FALSE)</f>
        <v>20_24_chronic</v>
      </c>
      <c r="G503">
        <v>3450</v>
      </c>
      <c r="H503" s="30">
        <f t="shared" si="14"/>
        <v>4.0503963224749448E-4</v>
      </c>
      <c r="I503" s="18">
        <f t="shared" si="15"/>
        <v>1.0545059322744206E-5</v>
      </c>
    </row>
    <row r="504" spans="1:9" x14ac:dyDescent="0.25">
      <c r="A504" s="11">
        <v>503</v>
      </c>
      <c r="B504">
        <v>46</v>
      </c>
      <c r="C504">
        <v>8</v>
      </c>
      <c r="D504" s="12" t="str">
        <f>VLOOKUP(B504,location!$A$1:$B$90,2,FALSE)</f>
        <v>State</v>
      </c>
      <c r="E504" s="12" t="str">
        <f>VLOOKUP(B504,location!$A$1:$D$52,4,FALSE)</f>
        <v>VA</v>
      </c>
      <c r="F504" s="12" t="str">
        <f>VLOOKUP(C504,subpopulation!$A$1:$B$100,2,FALSE)</f>
        <v>25_54_chronic</v>
      </c>
      <c r="G504">
        <v>243392</v>
      </c>
      <c r="H504" s="30">
        <f t="shared" si="14"/>
        <v>2.857490033970498E-2</v>
      </c>
      <c r="I504" s="18">
        <f t="shared" si="15"/>
        <v>7.4393712425546612E-4</v>
      </c>
    </row>
    <row r="505" spans="1:9" x14ac:dyDescent="0.25">
      <c r="A505" s="11">
        <v>504</v>
      </c>
      <c r="B505">
        <v>46</v>
      </c>
      <c r="C505">
        <v>9</v>
      </c>
      <c r="D505" s="12" t="str">
        <f>VLOOKUP(B505,location!$A$1:$B$90,2,FALSE)</f>
        <v>State</v>
      </c>
      <c r="E505" s="12" t="str">
        <f>VLOOKUP(B505,location!$A$1:$D$52,4,FALSE)</f>
        <v>VA</v>
      </c>
      <c r="F505" s="12" t="str">
        <f>VLOOKUP(C505,subpopulation!$A$1:$B$100,2,FALSE)</f>
        <v>55_64_chronic</v>
      </c>
      <c r="G505">
        <v>304150</v>
      </c>
      <c r="H505" s="30">
        <f t="shared" si="14"/>
        <v>3.5708059173355199E-2</v>
      </c>
      <c r="I505" s="18">
        <f t="shared" si="15"/>
        <v>9.2964631681526099E-4</v>
      </c>
    </row>
    <row r="506" spans="1:9" x14ac:dyDescent="0.25">
      <c r="A506" s="11">
        <v>505</v>
      </c>
      <c r="B506">
        <v>46</v>
      </c>
      <c r="C506">
        <v>10</v>
      </c>
      <c r="D506" s="12" t="str">
        <f>VLOOKUP(B506,location!$A$1:$B$90,2,FALSE)</f>
        <v>State</v>
      </c>
      <c r="E506" s="12" t="str">
        <f>VLOOKUP(B506,location!$A$1:$D$52,4,FALSE)</f>
        <v>VA</v>
      </c>
      <c r="F506" s="12" t="str">
        <f>VLOOKUP(C506,subpopulation!$A$1:$B$100,2,FALSE)</f>
        <v>65up_chronic</v>
      </c>
      <c r="G506">
        <v>738371</v>
      </c>
      <c r="H506" s="30">
        <f t="shared" si="14"/>
        <v>8.6686816899192679E-2</v>
      </c>
      <c r="I506" s="18">
        <f t="shared" si="15"/>
        <v>2.2568597093315834E-3</v>
      </c>
    </row>
    <row r="507" spans="1:9" x14ac:dyDescent="0.25">
      <c r="A507" s="11">
        <v>506</v>
      </c>
      <c r="B507">
        <v>46</v>
      </c>
      <c r="C507">
        <v>11</v>
      </c>
      <c r="D507" s="12" t="str">
        <f>VLOOKUP(B507,location!$A$1:$B$90,2,FALSE)</f>
        <v>State</v>
      </c>
      <c r="E507" s="12" t="str">
        <f>VLOOKUP(B507,location!$A$1:$D$52,4,FALSE)</f>
        <v>VA</v>
      </c>
      <c r="F507" s="12" t="str">
        <f>VLOOKUP(C507,subpopulation!$A$1:$B$100,2,FALSE)</f>
        <v>HCW</v>
      </c>
      <c r="G507" s="14">
        <v>0</v>
      </c>
      <c r="H507" s="30">
        <f t="shared" si="14"/>
        <v>0</v>
      </c>
      <c r="I507" s="18">
        <f t="shared" si="15"/>
        <v>0</v>
      </c>
    </row>
    <row r="508" spans="1:9" x14ac:dyDescent="0.25">
      <c r="A508" s="11">
        <v>507</v>
      </c>
      <c r="B508">
        <v>47</v>
      </c>
      <c r="C508">
        <v>1</v>
      </c>
      <c r="D508" s="12" t="str">
        <f>VLOOKUP(B508,location!$A$1:$B$90,2,FALSE)</f>
        <v>State</v>
      </c>
      <c r="E508" s="12" t="str">
        <f>VLOOKUP(B508,location!$A$1:$D$52,4,FALSE)</f>
        <v>VT</v>
      </c>
      <c r="F508" s="12" t="str">
        <f>VLOOKUP(C508,subpopulation!$A$1:$B$100,2,FALSE)</f>
        <v>0_19_healthy</v>
      </c>
      <c r="G508">
        <v>136763</v>
      </c>
      <c r="H508" s="30">
        <f t="shared" si="14"/>
        <v>0.2183669461391444</v>
      </c>
      <c r="I508" s="18">
        <f t="shared" si="15"/>
        <v>4.1802143424825099E-4</v>
      </c>
    </row>
    <row r="509" spans="1:9" x14ac:dyDescent="0.25">
      <c r="A509" s="11">
        <v>508</v>
      </c>
      <c r="B509">
        <v>47</v>
      </c>
      <c r="C509">
        <v>2</v>
      </c>
      <c r="D509" s="12" t="str">
        <f>VLOOKUP(B509,location!$A$1:$B$90,2,FALSE)</f>
        <v>State</v>
      </c>
      <c r="E509" s="12" t="str">
        <f>VLOOKUP(B509,location!$A$1:$D$52,4,FALSE)</f>
        <v>VT</v>
      </c>
      <c r="F509" s="12" t="str">
        <f>VLOOKUP(C509,subpopulation!$A$1:$B$100,2,FALSE)</f>
        <v>20_24_healthy</v>
      </c>
      <c r="G509">
        <v>45918</v>
      </c>
      <c r="H509" s="30">
        <f t="shared" si="14"/>
        <v>7.3316419154429435E-2</v>
      </c>
      <c r="I509" s="18">
        <f t="shared" si="15"/>
        <v>1.403501547773242E-4</v>
      </c>
    </row>
    <row r="510" spans="1:9" x14ac:dyDescent="0.25">
      <c r="A510" s="11">
        <v>509</v>
      </c>
      <c r="B510">
        <v>47</v>
      </c>
      <c r="C510">
        <v>3</v>
      </c>
      <c r="D510" s="12" t="str">
        <f>VLOOKUP(B510,location!$A$1:$B$90,2,FALSE)</f>
        <v>State</v>
      </c>
      <c r="E510" s="12" t="str">
        <f>VLOOKUP(B510,location!$A$1:$D$52,4,FALSE)</f>
        <v>VT</v>
      </c>
      <c r="F510" s="12" t="str">
        <f>VLOOKUP(C510,subpopulation!$A$1:$B$100,2,FALSE)</f>
        <v>25_54_healthy</v>
      </c>
      <c r="G510">
        <v>208571</v>
      </c>
      <c r="H510" s="30">
        <f t="shared" si="14"/>
        <v>0.33302144822201535</v>
      </c>
      <c r="I510" s="18">
        <f t="shared" si="15"/>
        <v>6.3750538203016869E-4</v>
      </c>
    </row>
    <row r="511" spans="1:9" x14ac:dyDescent="0.25">
      <c r="A511" s="11">
        <v>510</v>
      </c>
      <c r="B511">
        <v>47</v>
      </c>
      <c r="C511">
        <v>4</v>
      </c>
      <c r="D511" s="12" t="str">
        <f>VLOOKUP(B511,location!$A$1:$B$90,2,FALSE)</f>
        <v>State</v>
      </c>
      <c r="E511" s="12" t="str">
        <f>VLOOKUP(B511,location!$A$1:$D$52,4,FALSE)</f>
        <v>VT</v>
      </c>
      <c r="F511" s="12" t="str">
        <f>VLOOKUP(C511,subpopulation!$A$1:$B$100,2,FALSE)</f>
        <v>55_64_healthy</v>
      </c>
      <c r="G511">
        <v>69802</v>
      </c>
      <c r="H511" s="30">
        <f t="shared" si="14"/>
        <v>0.11145155907960894</v>
      </c>
      <c r="I511" s="18">
        <f t="shared" si="15"/>
        <v>2.1335253068005539E-4</v>
      </c>
    </row>
    <row r="512" spans="1:9" x14ac:dyDescent="0.25">
      <c r="A512" s="11">
        <v>511</v>
      </c>
      <c r="B512">
        <v>47</v>
      </c>
      <c r="C512">
        <v>5</v>
      </c>
      <c r="D512" s="12" t="str">
        <f>VLOOKUP(B512,location!$A$1:$B$90,2,FALSE)</f>
        <v>State</v>
      </c>
      <c r="E512" s="12" t="str">
        <f>VLOOKUP(B512,location!$A$1:$D$52,4,FALSE)</f>
        <v>VT</v>
      </c>
      <c r="F512" s="12" t="str">
        <f>VLOOKUP(C512,subpopulation!$A$1:$B$100,2,FALSE)</f>
        <v>65up_healthy</v>
      </c>
      <c r="G512">
        <v>53345</v>
      </c>
      <c r="H512" s="30">
        <f t="shared" si="14"/>
        <v>8.5174972337493757E-2</v>
      </c>
      <c r="I512" s="18">
        <f t="shared" si="15"/>
        <v>1.6305106944109846E-4</v>
      </c>
    </row>
    <row r="513" spans="1:9" x14ac:dyDescent="0.25">
      <c r="A513" s="11">
        <v>512</v>
      </c>
      <c r="B513">
        <v>47</v>
      </c>
      <c r="C513">
        <v>6</v>
      </c>
      <c r="D513" s="12" t="str">
        <f>VLOOKUP(B513,location!$A$1:$B$90,2,FALSE)</f>
        <v>State</v>
      </c>
      <c r="E513" s="12" t="str">
        <f>VLOOKUP(B513,location!$A$1:$D$52,4,FALSE)</f>
        <v>VT</v>
      </c>
      <c r="F513" s="12" t="str">
        <f>VLOOKUP(C513,subpopulation!$A$1:$B$100,2,FALSE)</f>
        <v>0_19_chronic</v>
      </c>
      <c r="G513">
        <v>236</v>
      </c>
      <c r="H513" s="30">
        <f t="shared" si="14"/>
        <v>3.7681682391317887E-4</v>
      </c>
      <c r="I513" s="18">
        <f t="shared" si="15"/>
        <v>7.2134318845438632E-7</v>
      </c>
    </row>
    <row r="514" spans="1:9" x14ac:dyDescent="0.25">
      <c r="A514" s="11">
        <v>513</v>
      </c>
      <c r="B514">
        <v>47</v>
      </c>
      <c r="C514">
        <v>7</v>
      </c>
      <c r="D514" s="12" t="str">
        <f>VLOOKUP(B514,location!$A$1:$B$90,2,FALSE)</f>
        <v>State</v>
      </c>
      <c r="E514" s="12" t="str">
        <f>VLOOKUP(B514,location!$A$1:$D$52,4,FALSE)</f>
        <v>VT</v>
      </c>
      <c r="F514" s="12" t="str">
        <f>VLOOKUP(C514,subpopulation!$A$1:$B$100,2,FALSE)</f>
        <v>20_24_chronic</v>
      </c>
      <c r="G514">
        <v>275</v>
      </c>
      <c r="H514" s="30">
        <f t="shared" si="14"/>
        <v>4.3908740074628892E-4</v>
      </c>
      <c r="I514" s="18">
        <f t="shared" si="15"/>
        <v>8.4054820688540777E-7</v>
      </c>
    </row>
    <row r="515" spans="1:9" x14ac:dyDescent="0.25">
      <c r="A515" s="11">
        <v>514</v>
      </c>
      <c r="B515">
        <v>47</v>
      </c>
      <c r="C515">
        <v>8</v>
      </c>
      <c r="D515" s="12" t="str">
        <f>VLOOKUP(B515,location!$A$1:$B$90,2,FALSE)</f>
        <v>State</v>
      </c>
      <c r="E515" s="12" t="str">
        <f>VLOOKUP(B515,location!$A$1:$D$52,4,FALSE)</f>
        <v>VT</v>
      </c>
      <c r="F515" s="12" t="str">
        <f>VLOOKUP(C515,subpopulation!$A$1:$B$100,2,FALSE)</f>
        <v>25_54_chronic</v>
      </c>
      <c r="G515">
        <v>16840</v>
      </c>
      <c r="H515" s="30">
        <f t="shared" ref="H515:H562" si="16">G515/SUMIF($B$2:$B$1000,B515,$G$2:$G$1000)</f>
        <v>2.6888115740245473E-2</v>
      </c>
      <c r="I515" s="18">
        <f t="shared" ref="I515:I562" si="17">G515/SUMIF($D$2:$D$1000,D515,$G$2:$G$1000)</f>
        <v>5.1472115650728243E-5</v>
      </c>
    </row>
    <row r="516" spans="1:9" x14ac:dyDescent="0.25">
      <c r="A516" s="11">
        <v>515</v>
      </c>
      <c r="B516">
        <v>47</v>
      </c>
      <c r="C516">
        <v>9</v>
      </c>
      <c r="D516" s="12" t="str">
        <f>VLOOKUP(B516,location!$A$1:$B$90,2,FALSE)</f>
        <v>State</v>
      </c>
      <c r="E516" s="12" t="str">
        <f>VLOOKUP(B516,location!$A$1:$D$52,4,FALSE)</f>
        <v>VT</v>
      </c>
      <c r="F516" s="12" t="str">
        <f>VLOOKUP(C516,subpopulation!$A$1:$B$100,2,FALSE)</f>
        <v>55_64_chronic</v>
      </c>
      <c r="G516">
        <v>26687</v>
      </c>
      <c r="H516" s="30">
        <f t="shared" si="16"/>
        <v>4.2610638049877136E-2</v>
      </c>
      <c r="I516" s="18">
        <f t="shared" si="17"/>
        <v>8.1569854535094098E-5</v>
      </c>
    </row>
    <row r="517" spans="1:9" x14ac:dyDescent="0.25">
      <c r="A517" s="11">
        <v>516</v>
      </c>
      <c r="B517">
        <v>47</v>
      </c>
      <c r="C517">
        <v>10</v>
      </c>
      <c r="D517" s="12" t="str">
        <f>VLOOKUP(B517,location!$A$1:$B$90,2,FALSE)</f>
        <v>State</v>
      </c>
      <c r="E517" s="12" t="str">
        <f>VLOOKUP(B517,location!$A$1:$D$52,4,FALSE)</f>
        <v>VT</v>
      </c>
      <c r="F517" s="12" t="str">
        <f>VLOOKUP(C517,subpopulation!$A$1:$B$100,2,FALSE)</f>
        <v>65up_chronic</v>
      </c>
      <c r="G517">
        <v>67862</v>
      </c>
      <c r="H517" s="30">
        <f t="shared" si="16"/>
        <v>0.10835399705252603</v>
      </c>
      <c r="I517" s="18">
        <f t="shared" si="17"/>
        <v>2.0742284514784561E-4</v>
      </c>
    </row>
    <row r="518" spans="1:9" x14ac:dyDescent="0.25">
      <c r="A518" s="11">
        <v>517</v>
      </c>
      <c r="B518">
        <v>47</v>
      </c>
      <c r="C518">
        <v>11</v>
      </c>
      <c r="D518" s="12" t="str">
        <f>VLOOKUP(B518,location!$A$1:$B$90,2,FALSE)</f>
        <v>State</v>
      </c>
      <c r="E518" s="12" t="str">
        <f>VLOOKUP(B518,location!$A$1:$D$52,4,FALSE)</f>
        <v>VT</v>
      </c>
      <c r="F518" s="12" t="str">
        <f>VLOOKUP(C518,subpopulation!$A$1:$B$100,2,FALSE)</f>
        <v>HCW</v>
      </c>
      <c r="G518" s="14">
        <v>0</v>
      </c>
      <c r="H518" s="30">
        <f t="shared" si="16"/>
        <v>0</v>
      </c>
      <c r="I518" s="18">
        <f t="shared" si="17"/>
        <v>0</v>
      </c>
    </row>
    <row r="519" spans="1:9" x14ac:dyDescent="0.25">
      <c r="A519" s="11">
        <v>518</v>
      </c>
      <c r="B519">
        <v>48</v>
      </c>
      <c r="C519">
        <v>1</v>
      </c>
      <c r="D519" s="12" t="str">
        <f>VLOOKUP(B519,location!$A$1:$B$90,2,FALSE)</f>
        <v>State</v>
      </c>
      <c r="E519" s="12" t="str">
        <f>VLOOKUP(B519,location!$A$1:$D$52,4,FALSE)</f>
        <v>WA</v>
      </c>
      <c r="F519" s="12" t="str">
        <f>VLOOKUP(C519,subpopulation!$A$1:$B$100,2,FALSE)</f>
        <v>0_19_healthy</v>
      </c>
      <c r="G519">
        <v>1836617</v>
      </c>
      <c r="H519" s="30">
        <f t="shared" si="16"/>
        <v>0.24372567460203187</v>
      </c>
      <c r="I519" s="18">
        <f t="shared" si="17"/>
        <v>5.6136913675827529E-3</v>
      </c>
    </row>
    <row r="520" spans="1:9" x14ac:dyDescent="0.25">
      <c r="A520" s="11">
        <v>519</v>
      </c>
      <c r="B520">
        <v>48</v>
      </c>
      <c r="C520">
        <v>2</v>
      </c>
      <c r="D520" s="12" t="str">
        <f>VLOOKUP(B520,location!$A$1:$B$90,2,FALSE)</f>
        <v>State</v>
      </c>
      <c r="E520" s="12" t="str">
        <f>VLOOKUP(B520,location!$A$1:$D$52,4,FALSE)</f>
        <v>WA</v>
      </c>
      <c r="F520" s="12" t="str">
        <f>VLOOKUP(C520,subpopulation!$A$1:$B$100,2,FALSE)</f>
        <v>20_24_healthy</v>
      </c>
      <c r="G520">
        <v>478389</v>
      </c>
      <c r="H520" s="30">
        <f t="shared" si="16"/>
        <v>6.3483939083211927E-2</v>
      </c>
      <c r="I520" s="18">
        <f t="shared" si="17"/>
        <v>1.4622146041589213E-3</v>
      </c>
    </row>
    <row r="521" spans="1:9" x14ac:dyDescent="0.25">
      <c r="A521" s="11">
        <v>520</v>
      </c>
      <c r="B521">
        <v>48</v>
      </c>
      <c r="C521">
        <v>3</v>
      </c>
      <c r="D521" s="12" t="str">
        <f>VLOOKUP(B521,location!$A$1:$B$90,2,FALSE)</f>
        <v>State</v>
      </c>
      <c r="E521" s="12" t="str">
        <f>VLOOKUP(B521,location!$A$1:$D$52,4,FALSE)</f>
        <v>WA</v>
      </c>
      <c r="F521" s="12" t="str">
        <f>VLOOKUP(C521,subpopulation!$A$1:$B$100,2,FALSE)</f>
        <v>25_54_healthy</v>
      </c>
      <c r="G521">
        <v>2880844</v>
      </c>
      <c r="H521" s="30">
        <f t="shared" si="16"/>
        <v>0.3822983492601974</v>
      </c>
      <c r="I521" s="18">
        <f t="shared" si="17"/>
        <v>8.8054118491512207E-3</v>
      </c>
    </row>
    <row r="522" spans="1:9" x14ac:dyDescent="0.25">
      <c r="A522" s="11">
        <v>521</v>
      </c>
      <c r="B522">
        <v>48</v>
      </c>
      <c r="C522">
        <v>4</v>
      </c>
      <c r="D522" s="12" t="str">
        <f>VLOOKUP(B522,location!$A$1:$B$90,2,FALSE)</f>
        <v>State</v>
      </c>
      <c r="E522" s="12" t="str">
        <f>VLOOKUP(B522,location!$A$1:$D$52,4,FALSE)</f>
        <v>WA</v>
      </c>
      <c r="F522" s="12" t="str">
        <f>VLOOKUP(C522,subpopulation!$A$1:$B$100,2,FALSE)</f>
        <v>55_64_healthy</v>
      </c>
      <c r="G522">
        <v>695712</v>
      </c>
      <c r="H522" s="30">
        <f t="shared" si="16"/>
        <v>9.2323481993648537E-2</v>
      </c>
      <c r="I522" s="18">
        <f t="shared" si="17"/>
        <v>2.1264708149405847E-3</v>
      </c>
    </row>
    <row r="523" spans="1:9" x14ac:dyDescent="0.25">
      <c r="A523" s="11">
        <v>522</v>
      </c>
      <c r="B523">
        <v>48</v>
      </c>
      <c r="C523">
        <v>5</v>
      </c>
      <c r="D523" s="12" t="str">
        <f>VLOOKUP(B523,location!$A$1:$B$90,2,FALSE)</f>
        <v>State</v>
      </c>
      <c r="E523" s="12" t="str">
        <f>VLOOKUP(B523,location!$A$1:$D$52,4,FALSE)</f>
        <v>WA</v>
      </c>
      <c r="F523" s="12" t="str">
        <f>VLOOKUP(C523,subpopulation!$A$1:$B$100,2,FALSE)</f>
        <v>65up_healthy</v>
      </c>
      <c r="G523">
        <v>515152</v>
      </c>
      <c r="H523" s="30">
        <f t="shared" si="16"/>
        <v>6.8362521267409548E-2</v>
      </c>
      <c r="I523" s="18">
        <f t="shared" si="17"/>
        <v>1.5745821449942967E-3</v>
      </c>
    </row>
    <row r="524" spans="1:9" x14ac:dyDescent="0.25">
      <c r="A524" s="11">
        <v>523</v>
      </c>
      <c r="B524">
        <v>48</v>
      </c>
      <c r="C524">
        <v>6</v>
      </c>
      <c r="D524" s="12" t="str">
        <f>VLOOKUP(B524,location!$A$1:$B$90,2,FALSE)</f>
        <v>State</v>
      </c>
      <c r="E524" s="12" t="str">
        <f>VLOOKUP(B524,location!$A$1:$D$52,4,FALSE)</f>
        <v>WA</v>
      </c>
      <c r="F524" s="12" t="str">
        <f>VLOOKUP(C524,subpopulation!$A$1:$B$100,2,FALSE)</f>
        <v>0_19_chronic</v>
      </c>
      <c r="G524">
        <v>2851</v>
      </c>
      <c r="H524" s="30">
        <f t="shared" si="16"/>
        <v>3.7833794323497653E-4</v>
      </c>
      <c r="I524" s="18">
        <f t="shared" si="17"/>
        <v>8.7141925012010824E-6</v>
      </c>
    </row>
    <row r="525" spans="1:9" x14ac:dyDescent="0.25">
      <c r="A525" s="11">
        <v>524</v>
      </c>
      <c r="B525">
        <v>48</v>
      </c>
      <c r="C525">
        <v>7</v>
      </c>
      <c r="D525" s="12" t="str">
        <f>VLOOKUP(B525,location!$A$1:$B$90,2,FALSE)</f>
        <v>State</v>
      </c>
      <c r="E525" s="12" t="str">
        <f>VLOOKUP(B525,location!$A$1:$D$52,4,FALSE)</f>
        <v>WA</v>
      </c>
      <c r="F525" s="12" t="str">
        <f>VLOOKUP(C525,subpopulation!$A$1:$B$100,2,FALSE)</f>
        <v>20_24_chronic</v>
      </c>
      <c r="G525">
        <v>2874</v>
      </c>
      <c r="H525" s="30">
        <f t="shared" si="16"/>
        <v>3.8139012587068487E-4</v>
      </c>
      <c r="I525" s="18">
        <f t="shared" si="17"/>
        <v>8.7844928966860442E-6</v>
      </c>
    </row>
    <row r="526" spans="1:9" x14ac:dyDescent="0.25">
      <c r="A526" s="11">
        <v>525</v>
      </c>
      <c r="B526">
        <v>48</v>
      </c>
      <c r="C526">
        <v>8</v>
      </c>
      <c r="D526" s="12" t="str">
        <f>VLOOKUP(B526,location!$A$1:$B$90,2,FALSE)</f>
        <v>State</v>
      </c>
      <c r="E526" s="12" t="str">
        <f>VLOOKUP(B526,location!$A$1:$D$52,4,FALSE)</f>
        <v>WA</v>
      </c>
      <c r="F526" s="12" t="str">
        <f>VLOOKUP(C526,subpopulation!$A$1:$B$100,2,FALSE)</f>
        <v>25_54_chronic</v>
      </c>
      <c r="G526">
        <v>208913</v>
      </c>
      <c r="H526" s="30">
        <f t="shared" si="16"/>
        <v>2.7723505694510226E-2</v>
      </c>
      <c r="I526" s="18">
        <f t="shared" si="17"/>
        <v>6.3855071834564077E-4</v>
      </c>
    </row>
    <row r="527" spans="1:9" x14ac:dyDescent="0.25">
      <c r="A527" s="11">
        <v>526</v>
      </c>
      <c r="B527">
        <v>48</v>
      </c>
      <c r="C527">
        <v>9</v>
      </c>
      <c r="D527" s="12" t="str">
        <f>VLOOKUP(B527,location!$A$1:$B$90,2,FALSE)</f>
        <v>State</v>
      </c>
      <c r="E527" s="12" t="str">
        <f>VLOOKUP(B527,location!$A$1:$D$52,4,FALSE)</f>
        <v>WA</v>
      </c>
      <c r="F527" s="12" t="str">
        <f>VLOOKUP(C527,subpopulation!$A$1:$B$100,2,FALSE)</f>
        <v>55_64_chronic</v>
      </c>
      <c r="G527">
        <v>265159</v>
      </c>
      <c r="H527" s="30">
        <f t="shared" si="16"/>
        <v>3.5187551978338526E-2</v>
      </c>
      <c r="I527" s="18">
        <f t="shared" si="17"/>
        <v>8.104688072346467E-4</v>
      </c>
    </row>
    <row r="528" spans="1:9" x14ac:dyDescent="0.25">
      <c r="A528" s="11">
        <v>527</v>
      </c>
      <c r="B528">
        <v>48</v>
      </c>
      <c r="C528">
        <v>10</v>
      </c>
      <c r="D528" s="12" t="str">
        <f>VLOOKUP(B528,location!$A$1:$B$90,2,FALSE)</f>
        <v>State</v>
      </c>
      <c r="E528" s="12" t="str">
        <f>VLOOKUP(B528,location!$A$1:$D$52,4,FALSE)</f>
        <v>WA</v>
      </c>
      <c r="F528" s="12" t="str">
        <f>VLOOKUP(C528,subpopulation!$A$1:$B$100,2,FALSE)</f>
        <v>65up_chronic</v>
      </c>
      <c r="G528">
        <v>649080</v>
      </c>
      <c r="H528" s="30">
        <f t="shared" si="16"/>
        <v>8.613524805154632E-2</v>
      </c>
      <c r="I528" s="18">
        <f t="shared" si="17"/>
        <v>1.9839382913642927E-3</v>
      </c>
    </row>
    <row r="529" spans="1:9" x14ac:dyDescent="0.25">
      <c r="A529" s="11">
        <v>528</v>
      </c>
      <c r="B529">
        <v>48</v>
      </c>
      <c r="C529">
        <v>11</v>
      </c>
      <c r="D529" s="12" t="str">
        <f>VLOOKUP(B529,location!$A$1:$B$90,2,FALSE)</f>
        <v>State</v>
      </c>
      <c r="E529" s="12" t="str">
        <f>VLOOKUP(B529,location!$A$1:$D$52,4,FALSE)</f>
        <v>WA</v>
      </c>
      <c r="F529" s="12" t="str">
        <f>VLOOKUP(C529,subpopulation!$A$1:$B$100,2,FALSE)</f>
        <v>HCW</v>
      </c>
      <c r="G529" s="14">
        <v>0</v>
      </c>
      <c r="H529" s="30">
        <f t="shared" si="16"/>
        <v>0</v>
      </c>
      <c r="I529" s="18">
        <f t="shared" si="17"/>
        <v>0</v>
      </c>
    </row>
    <row r="530" spans="1:9" x14ac:dyDescent="0.25">
      <c r="A530" s="11">
        <v>529</v>
      </c>
      <c r="B530">
        <v>49</v>
      </c>
      <c r="C530">
        <v>1</v>
      </c>
      <c r="D530" s="12" t="str">
        <f>VLOOKUP(B530,location!$A$1:$B$90,2,FALSE)</f>
        <v>State</v>
      </c>
      <c r="E530" s="12" t="str">
        <f>VLOOKUP(B530,location!$A$1:$D$52,4,FALSE)</f>
        <v>WI</v>
      </c>
      <c r="F530" s="12" t="str">
        <f>VLOOKUP(C530,subpopulation!$A$1:$B$100,2,FALSE)</f>
        <v>0_19_healthy</v>
      </c>
      <c r="G530">
        <v>1429630</v>
      </c>
      <c r="H530" s="30">
        <f t="shared" si="16"/>
        <v>0.24591266499333972</v>
      </c>
      <c r="I530" s="18">
        <f t="shared" si="17"/>
        <v>4.3697197563984927E-3</v>
      </c>
    </row>
    <row r="531" spans="1:9" x14ac:dyDescent="0.25">
      <c r="A531" s="11">
        <v>530</v>
      </c>
      <c r="B531">
        <v>49</v>
      </c>
      <c r="C531">
        <v>2</v>
      </c>
      <c r="D531" s="12" t="str">
        <f>VLOOKUP(B531,location!$A$1:$B$90,2,FALSE)</f>
        <v>State</v>
      </c>
      <c r="E531" s="12" t="str">
        <f>VLOOKUP(B531,location!$A$1:$D$52,4,FALSE)</f>
        <v>WI</v>
      </c>
      <c r="F531" s="12" t="str">
        <f>VLOOKUP(C531,subpopulation!$A$1:$B$100,2,FALSE)</f>
        <v>20_24_healthy</v>
      </c>
      <c r="G531">
        <v>393578</v>
      </c>
      <c r="H531" s="30">
        <f t="shared" si="16"/>
        <v>6.7699904774486161E-2</v>
      </c>
      <c r="I531" s="18">
        <f t="shared" si="17"/>
        <v>1.2029864806165273E-3</v>
      </c>
    </row>
    <row r="532" spans="1:9" x14ac:dyDescent="0.25">
      <c r="A532" s="11">
        <v>531</v>
      </c>
      <c r="B532">
        <v>49</v>
      </c>
      <c r="C532">
        <v>3</v>
      </c>
      <c r="D532" s="12" t="str">
        <f>VLOOKUP(B532,location!$A$1:$B$90,2,FALSE)</f>
        <v>State</v>
      </c>
      <c r="E532" s="12" t="str">
        <f>VLOOKUP(B532,location!$A$1:$D$52,4,FALSE)</f>
        <v>WI</v>
      </c>
      <c r="F532" s="12" t="str">
        <f>VLOOKUP(C532,subpopulation!$A$1:$B$100,2,FALSE)</f>
        <v>25_54_healthy</v>
      </c>
      <c r="G532">
        <v>2021479</v>
      </c>
      <c r="H532" s="30">
        <f t="shared" si="16"/>
        <v>0.34771744305734448</v>
      </c>
      <c r="I532" s="18">
        <f t="shared" si="17"/>
        <v>6.1787292680236632E-3</v>
      </c>
    </row>
    <row r="533" spans="1:9" x14ac:dyDescent="0.25">
      <c r="A533" s="11">
        <v>532</v>
      </c>
      <c r="B533">
        <v>49</v>
      </c>
      <c r="C533">
        <v>4</v>
      </c>
      <c r="D533" s="12" t="str">
        <f>VLOOKUP(B533,location!$A$1:$B$90,2,FALSE)</f>
        <v>State</v>
      </c>
      <c r="E533" s="12" t="str">
        <f>VLOOKUP(B533,location!$A$1:$D$52,4,FALSE)</f>
        <v>WI</v>
      </c>
      <c r="F533" s="12" t="str">
        <f>VLOOKUP(C533,subpopulation!$A$1:$B$100,2,FALSE)</f>
        <v>55_64_healthy</v>
      </c>
      <c r="G533">
        <v>594641</v>
      </c>
      <c r="H533" s="30">
        <f t="shared" si="16"/>
        <v>0.10228503390688816</v>
      </c>
      <c r="I533" s="18">
        <f t="shared" si="17"/>
        <v>1.8175433683292573E-3</v>
      </c>
    </row>
    <row r="534" spans="1:9" x14ac:dyDescent="0.25">
      <c r="A534" s="11">
        <v>533</v>
      </c>
      <c r="B534">
        <v>49</v>
      </c>
      <c r="C534">
        <v>5</v>
      </c>
      <c r="D534" s="12" t="str">
        <f>VLOOKUP(B534,location!$A$1:$B$90,2,FALSE)</f>
        <v>State</v>
      </c>
      <c r="E534" s="12" t="str">
        <f>VLOOKUP(B534,location!$A$1:$D$52,4,FALSE)</f>
        <v>WI</v>
      </c>
      <c r="F534" s="12" t="str">
        <f>VLOOKUP(C534,subpopulation!$A$1:$B$100,2,FALSE)</f>
        <v>65up_healthy</v>
      </c>
      <c r="G534">
        <v>427672</v>
      </c>
      <c r="H534" s="30">
        <f t="shared" si="16"/>
        <v>7.3564461618063126E-2</v>
      </c>
      <c r="I534" s="18">
        <f t="shared" si="17"/>
        <v>1.3071961190367133E-3</v>
      </c>
    </row>
    <row r="535" spans="1:9" x14ac:dyDescent="0.25">
      <c r="A535" s="11">
        <v>534</v>
      </c>
      <c r="B535">
        <v>49</v>
      </c>
      <c r="C535">
        <v>6</v>
      </c>
      <c r="D535" s="12" t="str">
        <f>VLOOKUP(B535,location!$A$1:$B$90,2,FALSE)</f>
        <v>State</v>
      </c>
      <c r="E535" s="12" t="str">
        <f>VLOOKUP(B535,location!$A$1:$D$52,4,FALSE)</f>
        <v>WI</v>
      </c>
      <c r="F535" s="12" t="str">
        <f>VLOOKUP(C535,subpopulation!$A$1:$B$100,2,FALSE)</f>
        <v>0_19_chronic</v>
      </c>
      <c r="G535">
        <v>2317</v>
      </c>
      <c r="H535" s="30">
        <f t="shared" si="16"/>
        <v>3.9855042548741154E-4</v>
      </c>
      <c r="I535" s="18">
        <f t="shared" si="17"/>
        <v>7.0820007103763269E-6</v>
      </c>
    </row>
    <row r="536" spans="1:9" x14ac:dyDescent="0.25">
      <c r="A536" s="11">
        <v>535</v>
      </c>
      <c r="B536">
        <v>49</v>
      </c>
      <c r="C536">
        <v>7</v>
      </c>
      <c r="D536" s="12" t="str">
        <f>VLOOKUP(B536,location!$A$1:$B$90,2,FALSE)</f>
        <v>State</v>
      </c>
      <c r="E536" s="12" t="str">
        <f>VLOOKUP(B536,location!$A$1:$D$52,4,FALSE)</f>
        <v>WI</v>
      </c>
      <c r="F536" s="12" t="str">
        <f>VLOOKUP(C536,subpopulation!$A$1:$B$100,2,FALSE)</f>
        <v>20_24_chronic</v>
      </c>
      <c r="G536">
        <v>2343</v>
      </c>
      <c r="H536" s="30">
        <f t="shared" si="16"/>
        <v>4.0302272201856072E-4</v>
      </c>
      <c r="I536" s="18">
        <f t="shared" si="17"/>
        <v>7.1614707226636743E-6</v>
      </c>
    </row>
    <row r="537" spans="1:9" x14ac:dyDescent="0.25">
      <c r="A537" s="11">
        <v>536</v>
      </c>
      <c r="B537">
        <v>49</v>
      </c>
      <c r="C537">
        <v>8</v>
      </c>
      <c r="D537" s="12" t="str">
        <f>VLOOKUP(B537,location!$A$1:$B$90,2,FALSE)</f>
        <v>State</v>
      </c>
      <c r="E537" s="12" t="str">
        <f>VLOOKUP(B537,location!$A$1:$D$52,4,FALSE)</f>
        <v>WI</v>
      </c>
      <c r="F537" s="12" t="str">
        <f>VLOOKUP(C537,subpopulation!$A$1:$B$100,2,FALSE)</f>
        <v>25_54_chronic</v>
      </c>
      <c r="G537">
        <v>158171</v>
      </c>
      <c r="H537" s="30">
        <f t="shared" si="16"/>
        <v>2.7207215947246167E-2</v>
      </c>
      <c r="I537" s="18">
        <f t="shared" si="17"/>
        <v>4.8345581975007938E-4</v>
      </c>
    </row>
    <row r="538" spans="1:9" x14ac:dyDescent="0.25">
      <c r="A538" s="11">
        <v>537</v>
      </c>
      <c r="B538">
        <v>49</v>
      </c>
      <c r="C538">
        <v>9</v>
      </c>
      <c r="D538" s="12" t="str">
        <f>VLOOKUP(B538,location!$A$1:$B$90,2,FALSE)</f>
        <v>State</v>
      </c>
      <c r="E538" s="12" t="str">
        <f>VLOOKUP(B538,location!$A$1:$D$52,4,FALSE)</f>
        <v>WI</v>
      </c>
      <c r="F538" s="12" t="str">
        <f>VLOOKUP(C538,subpopulation!$A$1:$B$100,2,FALSE)</f>
        <v>55_64_chronic</v>
      </c>
      <c r="G538">
        <v>225936</v>
      </c>
      <c r="H538" s="30">
        <f t="shared" si="16"/>
        <v>3.8863568810066383E-2</v>
      </c>
      <c r="I538" s="18">
        <f t="shared" si="17"/>
        <v>6.9058218062131448E-4</v>
      </c>
    </row>
    <row r="539" spans="1:9" x14ac:dyDescent="0.25">
      <c r="A539" s="11">
        <v>538</v>
      </c>
      <c r="B539">
        <v>49</v>
      </c>
      <c r="C539">
        <v>10</v>
      </c>
      <c r="D539" s="12" t="str">
        <f>VLOOKUP(B539,location!$A$1:$B$90,2,FALSE)</f>
        <v>State</v>
      </c>
      <c r="E539" s="12" t="str">
        <f>VLOOKUP(B539,location!$A$1:$D$52,4,FALSE)</f>
        <v>WI</v>
      </c>
      <c r="F539" s="12" t="str">
        <f>VLOOKUP(C539,subpopulation!$A$1:$B$100,2,FALSE)</f>
        <v>65up_chronic</v>
      </c>
      <c r="G539">
        <v>557801</v>
      </c>
      <c r="H539" s="30">
        <f t="shared" si="16"/>
        <v>9.5948133745059838E-2</v>
      </c>
      <c r="I539" s="18">
        <f t="shared" si="17"/>
        <v>1.7049404739959541E-3</v>
      </c>
    </row>
    <row r="540" spans="1:9" x14ac:dyDescent="0.25">
      <c r="A540" s="11">
        <v>539</v>
      </c>
      <c r="B540">
        <v>49</v>
      </c>
      <c r="C540">
        <v>11</v>
      </c>
      <c r="D540" s="12" t="str">
        <f>VLOOKUP(B540,location!$A$1:$B$90,2,FALSE)</f>
        <v>State</v>
      </c>
      <c r="E540" s="12" t="str">
        <f>VLOOKUP(B540,location!$A$1:$D$52,4,FALSE)</f>
        <v>WI</v>
      </c>
      <c r="F540" s="12" t="str">
        <f>VLOOKUP(C540,subpopulation!$A$1:$B$100,2,FALSE)</f>
        <v>HCW</v>
      </c>
      <c r="G540" s="14">
        <v>0</v>
      </c>
      <c r="H540" s="30">
        <f t="shared" si="16"/>
        <v>0</v>
      </c>
      <c r="I540" s="18">
        <f t="shared" si="17"/>
        <v>0</v>
      </c>
    </row>
    <row r="541" spans="1:9" x14ac:dyDescent="0.25">
      <c r="A541" s="11">
        <v>540</v>
      </c>
      <c r="B541">
        <v>50</v>
      </c>
      <c r="C541">
        <v>1</v>
      </c>
      <c r="D541" s="12" t="str">
        <f>VLOOKUP(B541,location!$A$1:$B$90,2,FALSE)</f>
        <v>State</v>
      </c>
      <c r="E541" s="12" t="str">
        <f>VLOOKUP(B541,location!$A$1:$D$52,4,FALSE)</f>
        <v>WV</v>
      </c>
      <c r="F541" s="12" t="str">
        <f>VLOOKUP(C541,subpopulation!$A$1:$B$100,2,FALSE)</f>
        <v>0_19_healthy</v>
      </c>
      <c r="G541">
        <v>407255</v>
      </c>
      <c r="H541" s="30">
        <f t="shared" si="16"/>
        <v>0.22552208621843006</v>
      </c>
      <c r="I541" s="18">
        <f t="shared" si="17"/>
        <v>1.2447907636186065E-3</v>
      </c>
    </row>
    <row r="542" spans="1:9" x14ac:dyDescent="0.25">
      <c r="A542" s="11">
        <v>541</v>
      </c>
      <c r="B542">
        <v>50</v>
      </c>
      <c r="C542">
        <v>2</v>
      </c>
      <c r="D542" s="12" t="str">
        <f>VLOOKUP(B542,location!$A$1:$B$90,2,FALSE)</f>
        <v>State</v>
      </c>
      <c r="E542" s="12" t="str">
        <f>VLOOKUP(B542,location!$A$1:$D$52,4,FALSE)</f>
        <v>WV</v>
      </c>
      <c r="F542" s="12" t="str">
        <f>VLOOKUP(C542,subpopulation!$A$1:$B$100,2,FALSE)</f>
        <v>20_24_healthy</v>
      </c>
      <c r="G542">
        <v>112421</v>
      </c>
      <c r="H542" s="30">
        <f t="shared" si="16"/>
        <v>6.225440683297228E-2</v>
      </c>
      <c r="I542" s="18">
        <f t="shared" si="17"/>
        <v>3.4361916351368884E-4</v>
      </c>
    </row>
    <row r="543" spans="1:9" x14ac:dyDescent="0.25">
      <c r="A543" s="11">
        <v>542</v>
      </c>
      <c r="B543">
        <v>50</v>
      </c>
      <c r="C543">
        <v>3</v>
      </c>
      <c r="D543" s="12" t="str">
        <f>VLOOKUP(B543,location!$A$1:$B$90,2,FALSE)</f>
        <v>State</v>
      </c>
      <c r="E543" s="12" t="str">
        <f>VLOOKUP(B543,location!$A$1:$D$52,4,FALSE)</f>
        <v>WV</v>
      </c>
      <c r="F543" s="12" t="str">
        <f>VLOOKUP(C543,subpopulation!$A$1:$B$100,2,FALSE)</f>
        <v>25_54_healthy</v>
      </c>
      <c r="G543">
        <v>617215</v>
      </c>
      <c r="H543" s="30">
        <f t="shared" si="16"/>
        <v>0.34178982319507017</v>
      </c>
      <c r="I543" s="18">
        <f t="shared" si="17"/>
        <v>1.88654167822828E-3</v>
      </c>
    </row>
    <row r="544" spans="1:9" x14ac:dyDescent="0.25">
      <c r="A544" s="11">
        <v>543</v>
      </c>
      <c r="B544">
        <v>50</v>
      </c>
      <c r="C544">
        <v>4</v>
      </c>
      <c r="D544" s="12" t="str">
        <f>VLOOKUP(B544,location!$A$1:$B$90,2,FALSE)</f>
        <v>State</v>
      </c>
      <c r="E544" s="12" t="str">
        <f>VLOOKUP(B544,location!$A$1:$D$52,4,FALSE)</f>
        <v>WV</v>
      </c>
      <c r="F544" s="12" t="str">
        <f>VLOOKUP(C544,subpopulation!$A$1:$B$100,2,FALSE)</f>
        <v>55_64_healthy</v>
      </c>
      <c r="G544">
        <v>186694</v>
      </c>
      <c r="H544" s="30">
        <f t="shared" si="16"/>
        <v>0.10338392497197968</v>
      </c>
      <c r="I544" s="18">
        <f t="shared" si="17"/>
        <v>5.7063747976823385E-4</v>
      </c>
    </row>
    <row r="545" spans="1:9" x14ac:dyDescent="0.25">
      <c r="A545" s="11">
        <v>544</v>
      </c>
      <c r="B545">
        <v>50</v>
      </c>
      <c r="C545">
        <v>5</v>
      </c>
      <c r="D545" s="12" t="str">
        <f>VLOOKUP(B545,location!$A$1:$B$90,2,FALSE)</f>
        <v>State</v>
      </c>
      <c r="E545" s="12" t="str">
        <f>VLOOKUP(B545,location!$A$1:$D$52,4,FALSE)</f>
        <v>WV</v>
      </c>
      <c r="F545" s="12" t="str">
        <f>VLOOKUP(C545,subpopulation!$A$1:$B$100,2,FALSE)</f>
        <v>65up_healthy</v>
      </c>
      <c r="G545">
        <v>158047</v>
      </c>
      <c r="H545" s="30">
        <f t="shared" si="16"/>
        <v>8.7520323042232062E-2</v>
      </c>
      <c r="I545" s="18">
        <f t="shared" si="17"/>
        <v>4.8307680892224742E-4</v>
      </c>
    </row>
    <row r="546" spans="1:9" x14ac:dyDescent="0.25">
      <c r="A546" s="11">
        <v>545</v>
      </c>
      <c r="B546">
        <v>50</v>
      </c>
      <c r="C546">
        <v>6</v>
      </c>
      <c r="D546" s="12" t="str">
        <f>VLOOKUP(B546,location!$A$1:$B$90,2,FALSE)</f>
        <v>State</v>
      </c>
      <c r="E546" s="12" t="str">
        <f>VLOOKUP(B546,location!$A$1:$D$52,4,FALSE)</f>
        <v>WV</v>
      </c>
      <c r="F546" s="12" t="str">
        <f>VLOOKUP(C546,subpopulation!$A$1:$B$100,2,FALSE)</f>
        <v>0_19_chronic</v>
      </c>
      <c r="G546">
        <v>660</v>
      </c>
      <c r="H546" s="30">
        <f t="shared" si="16"/>
        <v>3.6548250335579388E-4</v>
      </c>
      <c r="I546" s="18">
        <f t="shared" si="17"/>
        <v>2.0173156965249787E-6</v>
      </c>
    </row>
    <row r="547" spans="1:9" x14ac:dyDescent="0.25">
      <c r="A547" s="11">
        <v>546</v>
      </c>
      <c r="B547">
        <v>50</v>
      </c>
      <c r="C547">
        <v>7</v>
      </c>
      <c r="D547" s="12" t="str">
        <f>VLOOKUP(B547,location!$A$1:$B$90,2,FALSE)</f>
        <v>State</v>
      </c>
      <c r="E547" s="12" t="str">
        <f>VLOOKUP(B547,location!$A$1:$D$52,4,FALSE)</f>
        <v>WV</v>
      </c>
      <c r="F547" s="12" t="str">
        <f>VLOOKUP(C547,subpopulation!$A$1:$B$100,2,FALSE)</f>
        <v>20_24_chronic</v>
      </c>
      <c r="G547">
        <v>673</v>
      </c>
      <c r="H547" s="30">
        <f t="shared" si="16"/>
        <v>3.7268140114916557E-4</v>
      </c>
      <c r="I547" s="18">
        <f t="shared" si="17"/>
        <v>2.0570507026686523E-6</v>
      </c>
    </row>
    <row r="548" spans="1:9" x14ac:dyDescent="0.25">
      <c r="A548" s="11">
        <v>547</v>
      </c>
      <c r="B548">
        <v>50</v>
      </c>
      <c r="C548">
        <v>8</v>
      </c>
      <c r="D548" s="12" t="str">
        <f>VLOOKUP(B548,location!$A$1:$B$90,2,FALSE)</f>
        <v>State</v>
      </c>
      <c r="E548" s="12" t="str">
        <f>VLOOKUP(B548,location!$A$1:$D$52,4,FALSE)</f>
        <v>WV</v>
      </c>
      <c r="F548" s="12" t="str">
        <f>VLOOKUP(C548,subpopulation!$A$1:$B$100,2,FALSE)</f>
        <v>25_54_chronic</v>
      </c>
      <c r="G548">
        <v>49360</v>
      </c>
      <c r="H548" s="30">
        <f t="shared" si="16"/>
        <v>2.7333661160063617E-2</v>
      </c>
      <c r="I548" s="18">
        <f t="shared" si="17"/>
        <v>1.5087076178859536E-4</v>
      </c>
    </row>
    <row r="549" spans="1:9" x14ac:dyDescent="0.25">
      <c r="A549" s="11">
        <v>548</v>
      </c>
      <c r="B549">
        <v>50</v>
      </c>
      <c r="C549">
        <v>9</v>
      </c>
      <c r="D549" s="12" t="str">
        <f>VLOOKUP(B549,location!$A$1:$B$90,2,FALSE)</f>
        <v>State</v>
      </c>
      <c r="E549" s="12" t="str">
        <f>VLOOKUP(B549,location!$A$1:$D$52,4,FALSE)</f>
        <v>WV</v>
      </c>
      <c r="F549" s="12" t="str">
        <f>VLOOKUP(C549,subpopulation!$A$1:$B$100,2,FALSE)</f>
        <v>55_64_chronic</v>
      </c>
      <c r="G549">
        <v>71676</v>
      </c>
      <c r="H549" s="30">
        <f t="shared" si="16"/>
        <v>3.9691399864439217E-2</v>
      </c>
      <c r="I549" s="18">
        <f t="shared" si="17"/>
        <v>2.1908048464261269E-4</v>
      </c>
    </row>
    <row r="550" spans="1:9" x14ac:dyDescent="0.25">
      <c r="A550" s="11">
        <v>549</v>
      </c>
      <c r="B550">
        <v>50</v>
      </c>
      <c r="C550">
        <v>10</v>
      </c>
      <c r="D550" s="12" t="str">
        <f>VLOOKUP(B550,location!$A$1:$B$90,2,FALSE)</f>
        <v>State</v>
      </c>
      <c r="E550" s="12" t="str">
        <f>VLOOKUP(B550,location!$A$1:$D$52,4,FALSE)</f>
        <v>WV</v>
      </c>
      <c r="F550" s="12" t="str">
        <f>VLOOKUP(C550,subpopulation!$A$1:$B$100,2,FALSE)</f>
        <v>65up_chronic</v>
      </c>
      <c r="G550">
        <v>201831</v>
      </c>
      <c r="H550" s="30">
        <f t="shared" si="16"/>
        <v>0.11176621081030794</v>
      </c>
      <c r="I550" s="18">
        <f t="shared" si="17"/>
        <v>6.169043096141409E-4</v>
      </c>
    </row>
    <row r="551" spans="1:9" x14ac:dyDescent="0.25">
      <c r="A551" s="11">
        <v>550</v>
      </c>
      <c r="B551">
        <v>50</v>
      </c>
      <c r="C551">
        <v>11</v>
      </c>
      <c r="D551" s="12" t="str">
        <f>VLOOKUP(B551,location!$A$1:$B$90,2,FALSE)</f>
        <v>State</v>
      </c>
      <c r="E551" s="12" t="str">
        <f>VLOOKUP(B551,location!$A$1:$D$52,4,FALSE)</f>
        <v>WV</v>
      </c>
      <c r="F551" s="12" t="str">
        <f>VLOOKUP(C551,subpopulation!$A$1:$B$100,2,FALSE)</f>
        <v>HCW</v>
      </c>
      <c r="G551" s="14">
        <v>0</v>
      </c>
      <c r="H551" s="30">
        <f t="shared" si="16"/>
        <v>0</v>
      </c>
      <c r="I551" s="18">
        <f t="shared" si="17"/>
        <v>0</v>
      </c>
    </row>
    <row r="552" spans="1:9" x14ac:dyDescent="0.25">
      <c r="A552" s="11">
        <v>551</v>
      </c>
      <c r="B552">
        <v>51</v>
      </c>
      <c r="C552">
        <v>1</v>
      </c>
      <c r="D552" s="12" t="str">
        <f>VLOOKUP(B552,location!$A$1:$B$90,2,FALSE)</f>
        <v>State</v>
      </c>
      <c r="E552" s="12" t="str">
        <f>VLOOKUP(B552,location!$A$1:$D$52,4,FALSE)</f>
        <v>WY</v>
      </c>
      <c r="F552" s="12" t="str">
        <f>VLOOKUP(C552,subpopulation!$A$1:$B$100,2,FALSE)</f>
        <v>0_19_healthy</v>
      </c>
      <c r="G552">
        <v>148941</v>
      </c>
      <c r="H552" s="30">
        <f t="shared" si="16"/>
        <v>0.25780069477980466</v>
      </c>
      <c r="I552" s="18">
        <f t="shared" si="17"/>
        <v>4.55243965388071E-4</v>
      </c>
    </row>
    <row r="553" spans="1:9" x14ac:dyDescent="0.25">
      <c r="A553" s="11">
        <v>552</v>
      </c>
      <c r="B553">
        <v>51</v>
      </c>
      <c r="C553">
        <v>2</v>
      </c>
      <c r="D553" s="12" t="str">
        <f>VLOOKUP(B553,location!$A$1:$B$90,2,FALSE)</f>
        <v>State</v>
      </c>
      <c r="E553" s="12" t="str">
        <f>VLOOKUP(B553,location!$A$1:$D$52,4,FALSE)</f>
        <v>WY</v>
      </c>
      <c r="F553" s="12" t="str">
        <f>VLOOKUP(C553,subpopulation!$A$1:$B$100,2,FALSE)</f>
        <v>20_24_healthy</v>
      </c>
      <c r="G553">
        <v>37738</v>
      </c>
      <c r="H553" s="30">
        <f t="shared" si="16"/>
        <v>6.5320379342157411E-2</v>
      </c>
      <c r="I553" s="18">
        <f t="shared" si="17"/>
        <v>1.1534766629615098E-4</v>
      </c>
    </row>
    <row r="554" spans="1:9" x14ac:dyDescent="0.25">
      <c r="A554" s="11">
        <v>553</v>
      </c>
      <c r="B554">
        <v>51</v>
      </c>
      <c r="C554">
        <v>3</v>
      </c>
      <c r="D554" s="12" t="str">
        <f>VLOOKUP(B554,location!$A$1:$B$90,2,FALSE)</f>
        <v>State</v>
      </c>
      <c r="E554" s="12" t="str">
        <f>VLOOKUP(B554,location!$A$1:$D$52,4,FALSE)</f>
        <v>WY</v>
      </c>
      <c r="F554" s="12" t="str">
        <f>VLOOKUP(C554,subpopulation!$A$1:$B$100,2,FALSE)</f>
        <v>25_54_healthy</v>
      </c>
      <c r="G554">
        <v>200704</v>
      </c>
      <c r="H554" s="30">
        <f t="shared" si="16"/>
        <v>0.34739682589136578</v>
      </c>
      <c r="I554" s="18">
        <f t="shared" si="17"/>
        <v>6.1345959023537773E-4</v>
      </c>
    </row>
    <row r="555" spans="1:9" x14ac:dyDescent="0.25">
      <c r="A555" s="11">
        <v>554</v>
      </c>
      <c r="B555">
        <v>51</v>
      </c>
      <c r="C555">
        <v>4</v>
      </c>
      <c r="D555" s="12" t="str">
        <f>VLOOKUP(B555,location!$A$1:$B$90,2,FALSE)</f>
        <v>State</v>
      </c>
      <c r="E555" s="12" t="str">
        <f>VLOOKUP(B555,location!$A$1:$D$52,4,FALSE)</f>
        <v>WY</v>
      </c>
      <c r="F555" s="12" t="str">
        <f>VLOOKUP(C555,subpopulation!$A$1:$B$100,2,FALSE)</f>
        <v>55_64_healthy</v>
      </c>
      <c r="G555">
        <v>57700</v>
      </c>
      <c r="H555" s="30">
        <f t="shared" si="16"/>
        <v>9.9872433304427452E-2</v>
      </c>
      <c r="I555" s="18">
        <f t="shared" si="17"/>
        <v>1.763622964992292E-4</v>
      </c>
    </row>
    <row r="556" spans="1:9" x14ac:dyDescent="0.25">
      <c r="A556" s="11">
        <v>555</v>
      </c>
      <c r="B556">
        <v>51</v>
      </c>
      <c r="C556">
        <v>5</v>
      </c>
      <c r="D556" s="12" t="str">
        <f>VLOOKUP(B556,location!$A$1:$B$90,2,FALSE)</f>
        <v>State</v>
      </c>
      <c r="E556" s="12" t="str">
        <f>VLOOKUP(B556,location!$A$1:$D$52,4,FALSE)</f>
        <v>WY</v>
      </c>
      <c r="F556" s="12" t="str">
        <f>VLOOKUP(C556,subpopulation!$A$1:$B$100,2,FALSE)</f>
        <v>65up_healthy</v>
      </c>
      <c r="G556">
        <v>42268</v>
      </c>
      <c r="H556" s="30">
        <f t="shared" si="16"/>
        <v>7.3161317346820437E-2</v>
      </c>
      <c r="I556" s="18">
        <f t="shared" si="17"/>
        <v>1.2919378766775423E-4</v>
      </c>
    </row>
    <row r="557" spans="1:9" x14ac:dyDescent="0.25">
      <c r="A557" s="11">
        <v>556</v>
      </c>
      <c r="B557">
        <v>51</v>
      </c>
      <c r="C557">
        <v>6</v>
      </c>
      <c r="D557" s="12" t="str">
        <f>VLOOKUP(B557,location!$A$1:$B$90,2,FALSE)</f>
        <v>State</v>
      </c>
      <c r="E557" s="12" t="str">
        <f>VLOOKUP(B557,location!$A$1:$D$52,4,FALSE)</f>
        <v>WY</v>
      </c>
      <c r="F557" s="12" t="str">
        <f>VLOOKUP(C557,subpopulation!$A$1:$B$100,2,FALSE)</f>
        <v>0_19_chronic</v>
      </c>
      <c r="G557">
        <v>235</v>
      </c>
      <c r="H557" s="30">
        <f t="shared" si="16"/>
        <v>4.0675947706309272E-4</v>
      </c>
      <c r="I557" s="18">
        <f t="shared" si="17"/>
        <v>7.1828664952025762E-7</v>
      </c>
    </row>
    <row r="558" spans="1:9" x14ac:dyDescent="0.25">
      <c r="A558" s="11">
        <v>557</v>
      </c>
      <c r="B558">
        <v>51</v>
      </c>
      <c r="C558">
        <v>7</v>
      </c>
      <c r="D558" s="12" t="str">
        <f>VLOOKUP(B558,location!$A$1:$B$90,2,FALSE)</f>
        <v>State</v>
      </c>
      <c r="E558" s="12" t="str">
        <f>VLOOKUP(B558,location!$A$1:$D$52,4,FALSE)</f>
        <v>WY</v>
      </c>
      <c r="F558" s="12" t="str">
        <f>VLOOKUP(C558,subpopulation!$A$1:$B$100,2,FALSE)</f>
        <v>20_24_chronic</v>
      </c>
      <c r="G558">
        <v>228</v>
      </c>
      <c r="H558" s="30">
        <f t="shared" si="16"/>
        <v>3.9464323732078783E-4</v>
      </c>
      <c r="I558" s="18">
        <f t="shared" si="17"/>
        <v>6.9689087698135627E-7</v>
      </c>
    </row>
    <row r="559" spans="1:9" x14ac:dyDescent="0.25">
      <c r="A559" s="11">
        <v>558</v>
      </c>
      <c r="B559">
        <v>51</v>
      </c>
      <c r="C559">
        <v>8</v>
      </c>
      <c r="D559" s="12" t="str">
        <f>VLOOKUP(B559,location!$A$1:$B$90,2,FALSE)</f>
        <v>State</v>
      </c>
      <c r="E559" s="12" t="str">
        <f>VLOOKUP(B559,location!$A$1:$D$52,4,FALSE)</f>
        <v>WY</v>
      </c>
      <c r="F559" s="12" t="str">
        <f>VLOOKUP(C559,subpopulation!$A$1:$B$100,2,FALSE)</f>
        <v>25_54_chronic</v>
      </c>
      <c r="G559">
        <v>14667</v>
      </c>
      <c r="H559" s="30">
        <f t="shared" si="16"/>
        <v>2.5386984042912258E-2</v>
      </c>
      <c r="I559" s="18">
        <f t="shared" si="17"/>
        <v>4.4830256546866456E-5</v>
      </c>
    </row>
    <row r="560" spans="1:9" x14ac:dyDescent="0.25">
      <c r="A560" s="11">
        <v>559</v>
      </c>
      <c r="B560">
        <v>51</v>
      </c>
      <c r="C560">
        <v>9</v>
      </c>
      <c r="D560" s="12" t="str">
        <f>VLOOKUP(B560,location!$A$1:$B$90,2,FALSE)</f>
        <v>State</v>
      </c>
      <c r="E560" s="12" t="str">
        <f>VLOOKUP(B560,location!$A$1:$D$52,4,FALSE)</f>
        <v>WY</v>
      </c>
      <c r="F560" s="12" t="str">
        <f>VLOOKUP(C560,subpopulation!$A$1:$B$100,2,FALSE)</f>
        <v>55_64_chronic</v>
      </c>
      <c r="G560">
        <v>22149</v>
      </c>
      <c r="H560" s="30">
        <f t="shared" si="16"/>
        <v>3.8337513436044426E-2</v>
      </c>
      <c r="I560" s="18">
        <f t="shared" si="17"/>
        <v>6.7699280852017807E-5</v>
      </c>
    </row>
    <row r="561" spans="1:9" x14ac:dyDescent="0.25">
      <c r="A561" s="11">
        <v>560</v>
      </c>
      <c r="B561">
        <v>51</v>
      </c>
      <c r="C561">
        <v>10</v>
      </c>
      <c r="D561" s="12" t="str">
        <f>VLOOKUP(B561,location!$A$1:$B$90,2,FALSE)</f>
        <v>State</v>
      </c>
      <c r="E561" s="12" t="str">
        <f>VLOOKUP(B561,location!$A$1:$D$52,4,FALSE)</f>
        <v>WY</v>
      </c>
      <c r="F561" s="12" t="str">
        <f>VLOOKUP(C561,subpopulation!$A$1:$B$100,2,FALSE)</f>
        <v>65up_chronic</v>
      </c>
      <c r="G561">
        <v>53107</v>
      </c>
      <c r="H561" s="30">
        <f t="shared" si="16"/>
        <v>9.1922449142083681E-2</v>
      </c>
      <c r="I561" s="18">
        <f t="shared" si="17"/>
        <v>1.6232361317477582E-4</v>
      </c>
    </row>
    <row r="562" spans="1:9" x14ac:dyDescent="0.25">
      <c r="A562" s="11">
        <v>561</v>
      </c>
      <c r="B562">
        <v>51</v>
      </c>
      <c r="C562">
        <v>11</v>
      </c>
      <c r="D562" s="12" t="str">
        <f>VLOOKUP(B562,location!$A$1:$B$90,2,FALSE)</f>
        <v>State</v>
      </c>
      <c r="E562" s="12" t="str">
        <f>VLOOKUP(B562,location!$A$1:$D$52,4,FALSE)</f>
        <v>WY</v>
      </c>
      <c r="F562" s="12" t="str">
        <f>VLOOKUP(C562,subpopulation!$A$1:$B$100,2,FALSE)</f>
        <v>HCW</v>
      </c>
      <c r="G562" s="14">
        <v>0</v>
      </c>
      <c r="H562" s="30">
        <f t="shared" si="16"/>
        <v>0</v>
      </c>
      <c r="I562" s="18">
        <f t="shared" si="17"/>
        <v>0</v>
      </c>
    </row>
    <row r="563" spans="1:9" x14ac:dyDescent="0.25">
      <c r="A563" s="11"/>
      <c r="D563" s="12"/>
      <c r="E563" s="12"/>
      <c r="F563" s="12"/>
      <c r="G563" s="14"/>
      <c r="H563" s="17"/>
      <c r="I563" s="18"/>
    </row>
    <row r="564" spans="1:9" x14ac:dyDescent="0.25">
      <c r="A564" s="11"/>
      <c r="D564" s="12"/>
      <c r="E564" s="12"/>
      <c r="F564" s="12"/>
      <c r="G564" s="14"/>
      <c r="H564" s="17"/>
      <c r="I564" s="18"/>
    </row>
    <row r="565" spans="1:9" x14ac:dyDescent="0.25">
      <c r="A565" s="11"/>
      <c r="D565" s="12"/>
      <c r="E565" s="12"/>
      <c r="F565" s="12"/>
      <c r="G565" s="14"/>
      <c r="H565" s="17"/>
      <c r="I565" s="18"/>
    </row>
    <row r="566" spans="1:9" x14ac:dyDescent="0.25">
      <c r="A566" s="11"/>
      <c r="D566" s="12"/>
      <c r="E566" s="12"/>
      <c r="F566" s="12"/>
      <c r="G566" s="14"/>
      <c r="H566" s="17"/>
      <c r="I566" s="18"/>
    </row>
    <row r="567" spans="1:9" x14ac:dyDescent="0.25">
      <c r="A567" s="11"/>
      <c r="D567" s="12"/>
      <c r="E567" s="12"/>
      <c r="F567" s="12"/>
      <c r="G567" s="14"/>
      <c r="H567" s="17"/>
      <c r="I567" s="18"/>
    </row>
    <row r="568" spans="1:9" x14ac:dyDescent="0.25">
      <c r="A568" s="11"/>
      <c r="D568" s="12"/>
      <c r="E568" s="12"/>
      <c r="F568" s="12"/>
      <c r="G568" s="14"/>
      <c r="H568" s="17"/>
      <c r="I568" s="18"/>
    </row>
    <row r="569" spans="1:9" x14ac:dyDescent="0.25">
      <c r="A569" s="11"/>
      <c r="D569" s="12"/>
      <c r="E569" s="12"/>
      <c r="F569" s="12"/>
      <c r="G569" s="14"/>
      <c r="H569" s="17"/>
      <c r="I569" s="18"/>
    </row>
    <row r="570" spans="1:9" x14ac:dyDescent="0.25">
      <c r="A570" s="11"/>
      <c r="D570" s="12"/>
      <c r="E570" s="12"/>
      <c r="F570" s="12"/>
      <c r="G570" s="14"/>
      <c r="H570" s="17"/>
      <c r="I570" s="18"/>
    </row>
    <row r="571" spans="1:9" x14ac:dyDescent="0.25">
      <c r="A571" s="11"/>
      <c r="D571" s="12"/>
      <c r="E571" s="12"/>
      <c r="F571" s="12"/>
      <c r="G571" s="14"/>
      <c r="H571" s="17"/>
      <c r="I571" s="18"/>
    </row>
    <row r="572" spans="1:9" x14ac:dyDescent="0.25">
      <c r="A572" s="11"/>
      <c r="D572" s="12"/>
      <c r="E572" s="12"/>
      <c r="F572" s="12"/>
      <c r="G572" s="14"/>
      <c r="H572" s="17"/>
      <c r="I572" s="18"/>
    </row>
    <row r="573" spans="1:9" x14ac:dyDescent="0.25">
      <c r="A573" s="11"/>
      <c r="D573" s="12"/>
      <c r="E573" s="12"/>
      <c r="F573" s="12"/>
      <c r="G573" s="14"/>
      <c r="H573" s="17"/>
      <c r="I573" s="18"/>
    </row>
    <row r="574" spans="1:9" x14ac:dyDescent="0.25">
      <c r="A574" s="11"/>
      <c r="D574" s="12"/>
      <c r="E574" s="12"/>
      <c r="F574" s="12"/>
      <c r="G574" s="14"/>
      <c r="H574" s="17"/>
      <c r="I574" s="18"/>
    </row>
    <row r="575" spans="1:9" x14ac:dyDescent="0.25">
      <c r="A575" s="11"/>
      <c r="D575" s="12"/>
      <c r="E575" s="12"/>
      <c r="F575" s="12"/>
      <c r="G575" s="14"/>
      <c r="H575" s="17"/>
      <c r="I575" s="18"/>
    </row>
    <row r="576" spans="1:9" x14ac:dyDescent="0.25">
      <c r="A576" s="11"/>
      <c r="D576" s="12"/>
      <c r="E576" s="12"/>
      <c r="F576" s="12"/>
      <c r="G576" s="14"/>
      <c r="H576" s="17"/>
      <c r="I576" s="18"/>
    </row>
    <row r="577" spans="1:9" x14ac:dyDescent="0.25">
      <c r="A577" s="11"/>
      <c r="D577" s="12"/>
      <c r="E577" s="12"/>
      <c r="F577" s="12"/>
      <c r="G577" s="14"/>
      <c r="H577" s="17"/>
      <c r="I577" s="18"/>
    </row>
    <row r="578" spans="1:9" x14ac:dyDescent="0.25">
      <c r="A578" s="11"/>
      <c r="D578" s="12"/>
      <c r="E578" s="12"/>
      <c r="F578" s="12"/>
      <c r="G578" s="14"/>
      <c r="H578" s="17"/>
      <c r="I578" s="18"/>
    </row>
    <row r="579" spans="1:9" x14ac:dyDescent="0.25">
      <c r="A579" s="11"/>
      <c r="D579" s="12"/>
      <c r="E579" s="12"/>
      <c r="F579" s="12"/>
      <c r="G579" s="14"/>
      <c r="H579" s="17"/>
      <c r="I579" s="18"/>
    </row>
    <row r="580" spans="1:9" x14ac:dyDescent="0.25">
      <c r="A580" s="11"/>
      <c r="D580" s="12"/>
      <c r="E580" s="12"/>
      <c r="F580" s="12"/>
      <c r="G580" s="14"/>
      <c r="H580" s="17"/>
      <c r="I580" s="18"/>
    </row>
    <row r="581" spans="1:9" x14ac:dyDescent="0.25">
      <c r="A581" s="11"/>
      <c r="D581" s="12"/>
      <c r="E581" s="12"/>
      <c r="F581" s="12"/>
      <c r="G581" s="14"/>
      <c r="H581" s="17"/>
      <c r="I581" s="18"/>
    </row>
    <row r="582" spans="1:9" x14ac:dyDescent="0.25">
      <c r="A582" s="11"/>
      <c r="D582" s="12"/>
      <c r="E582" s="12"/>
      <c r="F582" s="12"/>
      <c r="G582" s="14"/>
      <c r="H582" s="17"/>
      <c r="I582" s="18"/>
    </row>
    <row r="583" spans="1:9" x14ac:dyDescent="0.25">
      <c r="A583" s="11"/>
      <c r="D583" s="12"/>
      <c r="E583" s="12"/>
      <c r="F583" s="12"/>
      <c r="G583" s="14"/>
      <c r="H583" s="17"/>
      <c r="I583" s="18"/>
    </row>
    <row r="584" spans="1:9" x14ac:dyDescent="0.25">
      <c r="A584" s="11"/>
      <c r="D584" s="12"/>
      <c r="E584" s="12"/>
      <c r="F584" s="12"/>
      <c r="G584" s="14"/>
      <c r="H584" s="17"/>
      <c r="I584" s="18"/>
    </row>
    <row r="585" spans="1:9" x14ac:dyDescent="0.25">
      <c r="A585" s="11"/>
      <c r="D585" s="12"/>
      <c r="E585" s="12"/>
      <c r="F585" s="12"/>
      <c r="G585" s="14"/>
      <c r="H585" s="17"/>
      <c r="I585" s="18"/>
    </row>
    <row r="586" spans="1:9" x14ac:dyDescent="0.25">
      <c r="A586" s="11"/>
      <c r="D586" s="12"/>
      <c r="E586" s="12"/>
      <c r="F586" s="12"/>
      <c r="G586" s="14"/>
      <c r="H586" s="17"/>
      <c r="I586" s="18"/>
    </row>
    <row r="587" spans="1:9" x14ac:dyDescent="0.25">
      <c r="A587" s="11"/>
      <c r="D587" s="12"/>
      <c r="E587" s="12"/>
      <c r="F587" s="12"/>
      <c r="G587" s="14"/>
      <c r="H587" s="17"/>
      <c r="I587" s="18"/>
    </row>
    <row r="588" spans="1:9" x14ac:dyDescent="0.25">
      <c r="A588" s="11"/>
      <c r="D588" s="12"/>
      <c r="E588" s="12"/>
      <c r="F588" s="12"/>
      <c r="G588" s="14"/>
      <c r="H588" s="17"/>
      <c r="I588" s="18"/>
    </row>
    <row r="589" spans="1:9" x14ac:dyDescent="0.25">
      <c r="A589" s="11"/>
      <c r="D589" s="12"/>
      <c r="E589" s="12"/>
      <c r="F589" s="12"/>
      <c r="G589" s="14"/>
      <c r="H589" s="17"/>
      <c r="I589" s="18"/>
    </row>
    <row r="590" spans="1:9" x14ac:dyDescent="0.25">
      <c r="A590" s="11"/>
      <c r="D590" s="12"/>
      <c r="E590" s="12"/>
      <c r="F590" s="12"/>
      <c r="G590" s="14"/>
      <c r="H590" s="17"/>
      <c r="I590" s="18"/>
    </row>
    <row r="591" spans="1:9" x14ac:dyDescent="0.25">
      <c r="A591" s="11"/>
      <c r="D591" s="12"/>
      <c r="E591" s="12"/>
      <c r="F591" s="12"/>
      <c r="G591" s="14"/>
      <c r="H591" s="17"/>
      <c r="I591" s="18"/>
    </row>
    <row r="592" spans="1:9" x14ac:dyDescent="0.25">
      <c r="A592" s="11"/>
      <c r="D592" s="12"/>
      <c r="E592" s="12"/>
      <c r="F592" s="12"/>
      <c r="G592" s="14"/>
      <c r="H592" s="17"/>
      <c r="I592" s="18"/>
    </row>
    <row r="593" spans="1:9" x14ac:dyDescent="0.25">
      <c r="A593" s="11"/>
      <c r="D593" s="12"/>
      <c r="E593" s="12"/>
      <c r="F593" s="12"/>
      <c r="G593" s="14"/>
      <c r="H593" s="17"/>
      <c r="I593" s="18"/>
    </row>
    <row r="594" spans="1:9" x14ac:dyDescent="0.25">
      <c r="A594" s="11"/>
      <c r="D594" s="12"/>
      <c r="E594" s="12"/>
      <c r="F594" s="12"/>
      <c r="G594" s="14"/>
      <c r="H594" s="17"/>
      <c r="I594" s="18"/>
    </row>
    <row r="595" spans="1:9" x14ac:dyDescent="0.25">
      <c r="A595" s="11"/>
      <c r="D595" s="12"/>
      <c r="E595" s="12"/>
      <c r="F595" s="12"/>
      <c r="G595" s="14"/>
      <c r="H595" s="17"/>
      <c r="I595" s="18"/>
    </row>
    <row r="596" spans="1:9" x14ac:dyDescent="0.25">
      <c r="A596" s="11"/>
      <c r="D596" s="12"/>
      <c r="E596" s="12"/>
      <c r="F596" s="12"/>
      <c r="G596" s="14"/>
      <c r="H596" s="17"/>
      <c r="I596" s="18"/>
    </row>
    <row r="597" spans="1:9" x14ac:dyDescent="0.25">
      <c r="A597" s="11"/>
      <c r="D597" s="12"/>
      <c r="E597" s="12"/>
      <c r="F597" s="12"/>
      <c r="G597" s="14"/>
      <c r="H597" s="17"/>
      <c r="I597" s="18"/>
    </row>
    <row r="598" spans="1:9" x14ac:dyDescent="0.25">
      <c r="A598" s="11"/>
      <c r="D598" s="12"/>
      <c r="E598" s="12"/>
      <c r="F598" s="12"/>
      <c r="G598" s="14"/>
      <c r="H598" s="17"/>
      <c r="I598" s="18"/>
    </row>
    <row r="599" spans="1:9" x14ac:dyDescent="0.25">
      <c r="A599" s="11"/>
      <c r="D599" s="12"/>
      <c r="E599" s="12"/>
      <c r="F599" s="12"/>
      <c r="G599" s="14"/>
      <c r="H599" s="17"/>
      <c r="I599" s="18"/>
    </row>
    <row r="600" spans="1:9" x14ac:dyDescent="0.25">
      <c r="A600" s="11"/>
      <c r="D600" s="12"/>
      <c r="E600" s="12"/>
      <c r="F600" s="12"/>
      <c r="G600" s="14"/>
      <c r="H600" s="17"/>
      <c r="I600" s="18"/>
    </row>
    <row r="601" spans="1:9" x14ac:dyDescent="0.25">
      <c r="A601" s="11"/>
      <c r="D601" s="12"/>
      <c r="E601" s="12"/>
      <c r="F601" s="12"/>
      <c r="G601" s="14"/>
      <c r="H601" s="17"/>
      <c r="I601" s="18"/>
    </row>
    <row r="602" spans="1:9" x14ac:dyDescent="0.25">
      <c r="A602" s="11"/>
      <c r="D602" s="12"/>
      <c r="E602" s="12"/>
      <c r="F602" s="12"/>
      <c r="G602" s="14"/>
      <c r="H602" s="17"/>
      <c r="I602" s="18"/>
    </row>
    <row r="603" spans="1:9" x14ac:dyDescent="0.25">
      <c r="A603" s="11"/>
      <c r="D603" s="12"/>
      <c r="E603" s="12"/>
      <c r="F603" s="12"/>
      <c r="G603" s="14"/>
      <c r="H603" s="17"/>
      <c r="I603" s="18"/>
    </row>
    <row r="604" spans="1:9" x14ac:dyDescent="0.25">
      <c r="A604" s="11"/>
      <c r="D604" s="12"/>
      <c r="E604" s="12"/>
      <c r="F604" s="12"/>
      <c r="G604" s="14"/>
      <c r="H604" s="17"/>
      <c r="I604" s="18"/>
    </row>
    <row r="605" spans="1:9" x14ac:dyDescent="0.25">
      <c r="A605" s="11"/>
      <c r="D605" s="12"/>
      <c r="E605" s="12"/>
      <c r="F605" s="12"/>
      <c r="G605" s="14"/>
      <c r="H605" s="17"/>
      <c r="I605" s="18"/>
    </row>
    <row r="606" spans="1:9" x14ac:dyDescent="0.25">
      <c r="A606" s="11"/>
      <c r="D606" s="12"/>
      <c r="E606" s="12"/>
      <c r="F606" s="12"/>
      <c r="G606" s="14"/>
      <c r="H606" s="17"/>
      <c r="I606" s="18"/>
    </row>
    <row r="607" spans="1:9" x14ac:dyDescent="0.25">
      <c r="A607" s="11"/>
      <c r="D607" s="12"/>
      <c r="E607" s="12"/>
      <c r="F607" s="12"/>
      <c r="G607" s="14"/>
      <c r="H607" s="17"/>
      <c r="I607" s="18"/>
    </row>
    <row r="608" spans="1:9" x14ac:dyDescent="0.25">
      <c r="A608" s="11"/>
      <c r="D608" s="12"/>
      <c r="E608" s="12"/>
      <c r="F608" s="12"/>
      <c r="G608" s="14"/>
      <c r="H608" s="17"/>
      <c r="I608" s="18"/>
    </row>
    <row r="609" spans="1:9" x14ac:dyDescent="0.25">
      <c r="A609" s="11"/>
      <c r="D609" s="12"/>
      <c r="E609" s="12"/>
      <c r="F609" s="12"/>
      <c r="G609" s="14"/>
      <c r="H609" s="17"/>
      <c r="I609" s="18"/>
    </row>
    <row r="610" spans="1:9" x14ac:dyDescent="0.25">
      <c r="A610" s="11"/>
      <c r="D610" s="12"/>
      <c r="E610" s="12"/>
      <c r="F610" s="12"/>
      <c r="G610" s="14"/>
      <c r="H610" s="17"/>
      <c r="I610" s="18"/>
    </row>
    <row r="611" spans="1:9" x14ac:dyDescent="0.25">
      <c r="A611" s="11"/>
      <c r="D611" s="12"/>
      <c r="E611" s="12"/>
      <c r="F611" s="12"/>
      <c r="G611" s="14"/>
      <c r="H611" s="17"/>
      <c r="I611" s="18"/>
    </row>
    <row r="612" spans="1:9" x14ac:dyDescent="0.25">
      <c r="A612" s="11"/>
      <c r="D612" s="12"/>
      <c r="E612" s="12"/>
      <c r="F612" s="12"/>
      <c r="G612" s="14"/>
      <c r="H612" s="17"/>
      <c r="I612" s="18"/>
    </row>
    <row r="613" spans="1:9" x14ac:dyDescent="0.25">
      <c r="A613" s="11"/>
      <c r="D613" s="12"/>
      <c r="E613" s="12"/>
      <c r="F613" s="12"/>
      <c r="G613" s="14"/>
      <c r="H613" s="17"/>
      <c r="I613" s="18"/>
    </row>
    <row r="614" spans="1:9" x14ac:dyDescent="0.25">
      <c r="A614" s="11"/>
      <c r="D614" s="12"/>
      <c r="E614" s="12"/>
      <c r="F614" s="12"/>
      <c r="G614" s="14"/>
      <c r="H614" s="17"/>
      <c r="I614" s="18"/>
    </row>
    <row r="615" spans="1:9" x14ac:dyDescent="0.25">
      <c r="A615" s="11"/>
      <c r="D615" s="12"/>
      <c r="E615" s="12"/>
      <c r="F615" s="12"/>
      <c r="G615" s="14"/>
      <c r="H615" s="17"/>
      <c r="I615" s="18"/>
    </row>
    <row r="616" spans="1:9" x14ac:dyDescent="0.25">
      <c r="A616" s="11"/>
      <c r="D616" s="12"/>
      <c r="E616" s="12"/>
      <c r="F616" s="12"/>
      <c r="G616" s="14"/>
      <c r="H616" s="17"/>
      <c r="I616" s="18"/>
    </row>
    <row r="617" spans="1:9" x14ac:dyDescent="0.25">
      <c r="A617" s="11"/>
      <c r="D617" s="12"/>
      <c r="E617" s="12"/>
      <c r="F617" s="12"/>
      <c r="G617" s="14"/>
      <c r="H617" s="17"/>
      <c r="I617" s="18"/>
    </row>
    <row r="618" spans="1:9" x14ac:dyDescent="0.25">
      <c r="A618" s="11"/>
      <c r="D618" s="12"/>
      <c r="E618" s="12"/>
      <c r="F618" s="12"/>
      <c r="G618" s="14"/>
      <c r="H618" s="17"/>
      <c r="I618" s="18"/>
    </row>
    <row r="619" spans="1:9" x14ac:dyDescent="0.25">
      <c r="A619" s="11"/>
      <c r="D619" s="12"/>
      <c r="E619" s="12"/>
      <c r="F619" s="12"/>
      <c r="G619" s="14"/>
      <c r="H619" s="17"/>
      <c r="I619" s="18"/>
    </row>
    <row r="620" spans="1:9" x14ac:dyDescent="0.25">
      <c r="A620" s="11"/>
      <c r="D620" s="12"/>
      <c r="E620" s="12"/>
      <c r="F620" s="12"/>
      <c r="G620" s="14"/>
      <c r="H620" s="17"/>
      <c r="I620" s="18"/>
    </row>
    <row r="621" spans="1:9" x14ac:dyDescent="0.25">
      <c r="A621" s="11"/>
      <c r="D621" s="12"/>
      <c r="E621" s="12"/>
      <c r="F621" s="12"/>
      <c r="G621" s="14"/>
      <c r="H621" s="17"/>
      <c r="I621" s="18"/>
    </row>
    <row r="622" spans="1:9" x14ac:dyDescent="0.25">
      <c r="A622" s="11"/>
      <c r="D622" s="12"/>
      <c r="E622" s="12"/>
      <c r="F622" s="12"/>
      <c r="G622" s="14"/>
      <c r="H622" s="17"/>
      <c r="I622" s="18"/>
    </row>
    <row r="623" spans="1:9" x14ac:dyDescent="0.25">
      <c r="A623" s="11"/>
      <c r="D623" s="12"/>
      <c r="E623" s="12"/>
      <c r="F623" s="12"/>
      <c r="G623" s="14"/>
      <c r="H623" s="17"/>
      <c r="I623" s="18"/>
    </row>
    <row r="624" spans="1:9" x14ac:dyDescent="0.25">
      <c r="A624" s="11"/>
      <c r="D624" s="12"/>
      <c r="E624" s="12"/>
      <c r="F624" s="12"/>
      <c r="G624" s="14"/>
      <c r="H624" s="17"/>
      <c r="I624" s="18"/>
    </row>
    <row r="625" spans="1:9" x14ac:dyDescent="0.25">
      <c r="A625" s="11"/>
      <c r="D625" s="12"/>
      <c r="E625" s="12"/>
      <c r="F625" s="12"/>
      <c r="G625" s="14"/>
      <c r="H625" s="17"/>
      <c r="I625" s="18"/>
    </row>
    <row r="626" spans="1:9" x14ac:dyDescent="0.25">
      <c r="A626" s="11"/>
      <c r="D626" s="12"/>
      <c r="E626" s="12"/>
      <c r="F626" s="12"/>
      <c r="G626" s="14"/>
      <c r="H626" s="17"/>
      <c r="I626" s="18"/>
    </row>
    <row r="627" spans="1:9" x14ac:dyDescent="0.25">
      <c r="A627" s="11"/>
      <c r="D627" s="12"/>
      <c r="E627" s="12"/>
      <c r="F627" s="12"/>
      <c r="G627" s="14"/>
      <c r="H627" s="17"/>
      <c r="I627" s="18"/>
    </row>
    <row r="628" spans="1:9" x14ac:dyDescent="0.25">
      <c r="A628" s="11"/>
      <c r="D628" s="12"/>
      <c r="E628" s="12"/>
      <c r="F628" s="12"/>
      <c r="G628" s="14"/>
      <c r="H628" s="17"/>
      <c r="I628" s="18"/>
    </row>
    <row r="629" spans="1:9" x14ac:dyDescent="0.25">
      <c r="A629" s="11"/>
      <c r="D629" s="12"/>
      <c r="E629" s="12"/>
      <c r="F629" s="12"/>
      <c r="G629" s="14"/>
      <c r="H629" s="17"/>
      <c r="I629" s="18"/>
    </row>
    <row r="630" spans="1:9" x14ac:dyDescent="0.25">
      <c r="A630" s="11"/>
      <c r="D630" s="12"/>
      <c r="E630" s="12"/>
      <c r="F630" s="12"/>
      <c r="G630" s="14"/>
      <c r="H630" s="17"/>
      <c r="I630" s="18"/>
    </row>
    <row r="631" spans="1:9" x14ac:dyDescent="0.25">
      <c r="A631" s="11"/>
      <c r="D631" s="12"/>
      <c r="E631" s="12"/>
      <c r="F631" s="12"/>
      <c r="G631" s="14"/>
      <c r="H631" s="17"/>
      <c r="I631" s="18"/>
    </row>
    <row r="632" spans="1:9" x14ac:dyDescent="0.25">
      <c r="A632" s="11"/>
      <c r="D632" s="12"/>
      <c r="E632" s="12"/>
      <c r="F632" s="12"/>
      <c r="G632" s="14"/>
      <c r="H632" s="17"/>
      <c r="I632" s="18"/>
    </row>
    <row r="633" spans="1:9" x14ac:dyDescent="0.25">
      <c r="A633" s="11"/>
      <c r="D633" s="12"/>
      <c r="E633" s="12"/>
      <c r="F633" s="12"/>
      <c r="G633" s="14"/>
      <c r="H633" s="17"/>
      <c r="I633" s="18"/>
    </row>
    <row r="634" spans="1:9" x14ac:dyDescent="0.25">
      <c r="A634" s="11"/>
      <c r="D634" s="12"/>
      <c r="E634" s="12"/>
      <c r="F634" s="12"/>
      <c r="G634" s="14"/>
      <c r="H634" s="17"/>
      <c r="I634" s="18"/>
    </row>
    <row r="635" spans="1:9" x14ac:dyDescent="0.25">
      <c r="A635" s="11"/>
      <c r="D635" s="12"/>
      <c r="E635" s="12"/>
      <c r="F635" s="12"/>
      <c r="G635" s="14"/>
      <c r="H635" s="17"/>
      <c r="I635" s="18"/>
    </row>
    <row r="636" spans="1:9" x14ac:dyDescent="0.25">
      <c r="A636" s="11"/>
      <c r="D636" s="12"/>
      <c r="E636" s="12"/>
      <c r="F636" s="12"/>
      <c r="G636" s="14"/>
      <c r="H636" s="17"/>
      <c r="I636" s="18"/>
    </row>
    <row r="637" spans="1:9" x14ac:dyDescent="0.25">
      <c r="A637" s="11"/>
      <c r="D637" s="12"/>
      <c r="E637" s="12"/>
      <c r="F637" s="12"/>
      <c r="G637" s="14"/>
      <c r="H637" s="17"/>
      <c r="I637" s="18"/>
    </row>
    <row r="638" spans="1:9" x14ac:dyDescent="0.25">
      <c r="A638" s="11"/>
      <c r="D638" s="12"/>
      <c r="E638" s="12"/>
      <c r="F638" s="12"/>
      <c r="G638" s="14"/>
      <c r="H638" s="17"/>
      <c r="I638" s="18"/>
    </row>
    <row r="639" spans="1:9" x14ac:dyDescent="0.25">
      <c r="A639" s="11"/>
      <c r="D639" s="12"/>
      <c r="E639" s="12"/>
      <c r="F639" s="12"/>
      <c r="G639" s="14"/>
      <c r="H639" s="17"/>
      <c r="I639" s="18"/>
    </row>
    <row r="640" spans="1:9" x14ac:dyDescent="0.25">
      <c r="A640" s="11"/>
      <c r="D640" s="12"/>
      <c r="E640" s="12"/>
      <c r="F640" s="12"/>
      <c r="G640" s="14"/>
      <c r="H640" s="17"/>
      <c r="I640" s="18"/>
    </row>
    <row r="641" spans="1:9" x14ac:dyDescent="0.25">
      <c r="A641" s="11"/>
      <c r="D641" s="12"/>
      <c r="E641" s="12"/>
      <c r="F641" s="12"/>
      <c r="G641" s="14"/>
      <c r="H641" s="17"/>
      <c r="I641" s="18"/>
    </row>
    <row r="642" spans="1:9" x14ac:dyDescent="0.25">
      <c r="A642" s="11"/>
      <c r="D642" s="12"/>
      <c r="E642" s="12"/>
      <c r="F642" s="12"/>
      <c r="G642" s="14"/>
      <c r="H642" s="17"/>
      <c r="I642" s="18"/>
    </row>
    <row r="643" spans="1:9" x14ac:dyDescent="0.25">
      <c r="A643" s="11"/>
      <c r="D643" s="12"/>
      <c r="E643" s="12"/>
      <c r="F643" s="12"/>
      <c r="G643" s="14"/>
      <c r="H643" s="17"/>
      <c r="I643" s="18"/>
    </row>
    <row r="644" spans="1:9" x14ac:dyDescent="0.25">
      <c r="A644" s="11"/>
      <c r="D644" s="12"/>
      <c r="E644" s="12"/>
      <c r="F644" s="12"/>
      <c r="G644" s="14"/>
      <c r="H644" s="17"/>
      <c r="I644" s="18"/>
    </row>
    <row r="645" spans="1:9" x14ac:dyDescent="0.25">
      <c r="A645" s="11"/>
      <c r="D645" s="12"/>
      <c r="E645" s="12"/>
      <c r="F645" s="12"/>
      <c r="G645" s="14"/>
      <c r="H645" s="17"/>
      <c r="I645" s="18"/>
    </row>
    <row r="646" spans="1:9" x14ac:dyDescent="0.25">
      <c r="A646" s="11"/>
      <c r="D646" s="12"/>
      <c r="E646" s="12"/>
      <c r="F646" s="12"/>
      <c r="G646" s="14"/>
      <c r="H646" s="17"/>
      <c r="I646" s="18"/>
    </row>
    <row r="647" spans="1:9" x14ac:dyDescent="0.25">
      <c r="A647" s="11"/>
      <c r="D647" s="12"/>
      <c r="E647" s="12"/>
      <c r="F647" s="12"/>
      <c r="G647" s="14"/>
      <c r="H647" s="17"/>
      <c r="I647" s="18"/>
    </row>
    <row r="648" spans="1:9" x14ac:dyDescent="0.25">
      <c r="A648" s="11"/>
      <c r="D648" s="12"/>
      <c r="E648" s="12"/>
      <c r="F648" s="12"/>
      <c r="G648" s="14"/>
      <c r="H648" s="17"/>
      <c r="I648" s="18"/>
    </row>
    <row r="649" spans="1:9" x14ac:dyDescent="0.25">
      <c r="A649" s="11"/>
      <c r="D649" s="12"/>
      <c r="E649" s="12"/>
      <c r="F649" s="12"/>
      <c r="G649" s="14"/>
      <c r="H649" s="17"/>
      <c r="I649" s="18"/>
    </row>
    <row r="650" spans="1:9" x14ac:dyDescent="0.25">
      <c r="A650" s="11"/>
      <c r="D650" s="12"/>
      <c r="E650" s="12"/>
      <c r="F650" s="12"/>
      <c r="G650" s="14"/>
      <c r="H650" s="17"/>
      <c r="I650" s="18"/>
    </row>
    <row r="651" spans="1:9" x14ac:dyDescent="0.25">
      <c r="A651" s="11"/>
      <c r="D651" s="12"/>
      <c r="E651" s="12"/>
      <c r="F651" s="12"/>
      <c r="G651" s="14"/>
      <c r="H651" s="17"/>
      <c r="I651" s="18"/>
    </row>
    <row r="652" spans="1:9" x14ac:dyDescent="0.25">
      <c r="A652" s="11"/>
      <c r="D652" s="12"/>
      <c r="E652" s="12"/>
      <c r="F652" s="12"/>
      <c r="G652" s="14"/>
      <c r="H652" s="17"/>
      <c r="I652" s="18"/>
    </row>
    <row r="653" spans="1:9" x14ac:dyDescent="0.25">
      <c r="A653" s="11"/>
      <c r="D653" s="12"/>
      <c r="E653" s="12"/>
      <c r="F653" s="12"/>
      <c r="G653" s="14"/>
      <c r="H653" s="17"/>
      <c r="I653" s="18"/>
    </row>
    <row r="654" spans="1:9" x14ac:dyDescent="0.25">
      <c r="A654" s="11"/>
      <c r="D654" s="12"/>
      <c r="E654" s="12"/>
      <c r="F654" s="12"/>
      <c r="G654" s="14"/>
      <c r="H654" s="17"/>
      <c r="I654" s="18"/>
    </row>
    <row r="655" spans="1:9" x14ac:dyDescent="0.25">
      <c r="A655" s="11"/>
      <c r="D655" s="12"/>
      <c r="E655" s="12"/>
      <c r="F655" s="12"/>
      <c r="G655" s="14"/>
      <c r="H655" s="17"/>
      <c r="I655" s="18"/>
    </row>
    <row r="656" spans="1:9" x14ac:dyDescent="0.25">
      <c r="A656" s="11"/>
      <c r="D656" s="12"/>
      <c r="E656" s="12"/>
      <c r="F656" s="12"/>
      <c r="G656" s="14"/>
      <c r="H656" s="17"/>
      <c r="I656" s="18"/>
    </row>
    <row r="657" spans="1:9" x14ac:dyDescent="0.25">
      <c r="A657" s="11"/>
      <c r="D657" s="12"/>
      <c r="E657" s="12"/>
      <c r="F657" s="12"/>
      <c r="G657" s="14"/>
      <c r="H657" s="17"/>
      <c r="I657" s="18"/>
    </row>
    <row r="658" spans="1:9" x14ac:dyDescent="0.25">
      <c r="A658" s="11"/>
      <c r="D658" s="12"/>
      <c r="E658" s="12"/>
      <c r="F658" s="12"/>
      <c r="G658" s="14"/>
      <c r="H658" s="17"/>
      <c r="I658" s="18"/>
    </row>
    <row r="659" spans="1:9" x14ac:dyDescent="0.25">
      <c r="A659" s="11"/>
      <c r="D659" s="12"/>
      <c r="E659" s="12"/>
      <c r="F659" s="12"/>
      <c r="G659" s="14"/>
      <c r="H659" s="17"/>
      <c r="I659" s="18"/>
    </row>
    <row r="660" spans="1:9" x14ac:dyDescent="0.25">
      <c r="A660" s="11"/>
      <c r="D660" s="12"/>
      <c r="E660" s="12"/>
      <c r="F660" s="12"/>
      <c r="G660" s="14"/>
      <c r="H660" s="17"/>
      <c r="I660" s="18"/>
    </row>
    <row r="661" spans="1:9" x14ac:dyDescent="0.25">
      <c r="A661" s="11"/>
      <c r="D661" s="12"/>
      <c r="E661" s="12"/>
      <c r="F661" s="12"/>
      <c r="G661" s="14"/>
      <c r="H661" s="17"/>
      <c r="I661" s="18"/>
    </row>
    <row r="662" spans="1:9" x14ac:dyDescent="0.25">
      <c r="A662" s="11"/>
      <c r="D662" s="12"/>
      <c r="E662" s="12"/>
      <c r="F662" s="12"/>
      <c r="G662" s="14"/>
      <c r="H662" s="17"/>
      <c r="I662" s="18"/>
    </row>
    <row r="663" spans="1:9" x14ac:dyDescent="0.25">
      <c r="A663" s="11"/>
      <c r="D663" s="12"/>
      <c r="E663" s="12"/>
      <c r="F663" s="12"/>
      <c r="G663" s="14"/>
      <c r="H663" s="17"/>
      <c r="I663" s="18"/>
    </row>
    <row r="664" spans="1:9" x14ac:dyDescent="0.25">
      <c r="A664" s="11"/>
      <c r="D664" s="12"/>
      <c r="E664" s="12"/>
      <c r="F664" s="12"/>
      <c r="G664" s="14"/>
      <c r="H664" s="17"/>
      <c r="I664" s="18"/>
    </row>
    <row r="665" spans="1:9" x14ac:dyDescent="0.25">
      <c r="A665" s="11"/>
      <c r="D665" s="12"/>
      <c r="E665" s="12"/>
      <c r="F665" s="12"/>
      <c r="G665" s="14"/>
      <c r="H665" s="17"/>
      <c r="I665" s="18"/>
    </row>
    <row r="666" spans="1:9" x14ac:dyDescent="0.25">
      <c r="A666" s="11"/>
      <c r="D666" s="12"/>
      <c r="E666" s="12"/>
      <c r="F666" s="12"/>
      <c r="G666" s="14"/>
      <c r="H666" s="17"/>
      <c r="I666" s="18"/>
    </row>
    <row r="667" spans="1:9" x14ac:dyDescent="0.25">
      <c r="A667" s="11"/>
      <c r="D667" s="12"/>
      <c r="E667" s="12"/>
      <c r="F667" s="12"/>
      <c r="G667" s="14"/>
      <c r="H667" s="17"/>
      <c r="I667" s="18"/>
    </row>
    <row r="668" spans="1:9" x14ac:dyDescent="0.25">
      <c r="A668" s="11"/>
      <c r="D668" s="12"/>
      <c r="E668" s="12"/>
      <c r="F668" s="12"/>
      <c r="G668" s="14"/>
      <c r="H668" s="17"/>
      <c r="I668" s="18"/>
    </row>
    <row r="669" spans="1:9" x14ac:dyDescent="0.25">
      <c r="A669" s="11"/>
      <c r="D669" s="12"/>
      <c r="E669" s="12"/>
      <c r="F669" s="12"/>
      <c r="G669" s="14"/>
      <c r="H669" s="17"/>
      <c r="I669" s="18"/>
    </row>
    <row r="670" spans="1:9" x14ac:dyDescent="0.25">
      <c r="A670" s="11"/>
      <c r="D670" s="12"/>
      <c r="E670" s="12"/>
      <c r="F670" s="12"/>
      <c r="G670" s="14"/>
      <c r="H670" s="17"/>
      <c r="I670" s="18"/>
    </row>
    <row r="671" spans="1:9" x14ac:dyDescent="0.25">
      <c r="A671" s="11"/>
      <c r="D671" s="12"/>
      <c r="E671" s="12"/>
      <c r="F671" s="12"/>
      <c r="G671" s="14"/>
      <c r="H671" s="17"/>
      <c r="I671" s="18"/>
    </row>
    <row r="672" spans="1:9" x14ac:dyDescent="0.25">
      <c r="A672" s="11"/>
      <c r="D672" s="12"/>
      <c r="E672" s="12"/>
      <c r="F672" s="12"/>
      <c r="G672" s="14"/>
      <c r="H672" s="17"/>
      <c r="I672" s="18"/>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966C-7967-466F-B9E5-D32D6D239D0B}">
  <dimension ref="A1:Q672"/>
  <sheetViews>
    <sheetView zoomScaleNormal="85" workbookViewId="0">
      <pane ySplit="1" topLeftCell="A2" activePane="bottomLeft" state="frozen"/>
      <selection pane="bottomLeft" activeCell="E2" sqref="E2"/>
    </sheetView>
  </sheetViews>
  <sheetFormatPr defaultRowHeight="15" x14ac:dyDescent="0.25"/>
  <cols>
    <col min="1" max="1" width="15.28515625" bestFit="1" customWidth="1"/>
    <col min="2" max="2" width="10.28515625" bestFit="1" customWidth="1"/>
    <col min="3" max="3" width="16" bestFit="1" customWidth="1"/>
    <col min="4" max="4" width="16" customWidth="1"/>
    <col min="5" max="5" width="8.42578125" bestFit="1" customWidth="1"/>
    <col min="6" max="6" width="14.140625" bestFit="1" customWidth="1"/>
    <col min="7" max="7" width="19" style="16" bestFit="1" customWidth="1"/>
    <col min="8" max="8" width="25.28515625" style="16" bestFit="1" customWidth="1"/>
    <col min="9" max="9" width="19.42578125" style="16" customWidth="1"/>
    <col min="10" max="12" width="8.42578125" bestFit="1" customWidth="1"/>
    <col min="13" max="13" width="8.85546875" bestFit="1" customWidth="1"/>
    <col min="14" max="14" width="9.140625" bestFit="1" customWidth="1"/>
    <col min="15" max="15" width="8.5703125" bestFit="1" customWidth="1"/>
    <col min="16" max="16" width="8.42578125" bestFit="1" customWidth="1"/>
    <col min="17" max="17" width="8.5703125" bestFit="1" customWidth="1"/>
  </cols>
  <sheetData>
    <row r="1" spans="1:17" x14ac:dyDescent="0.25">
      <c r="A1" s="2" t="s">
        <v>724</v>
      </c>
      <c r="B1" s="2" t="s">
        <v>713</v>
      </c>
      <c r="C1" s="2" t="s">
        <v>725</v>
      </c>
      <c r="D1" s="2" t="s">
        <v>758</v>
      </c>
      <c r="E1" s="2" t="s">
        <v>726</v>
      </c>
      <c r="F1" s="2" t="s">
        <v>727</v>
      </c>
      <c r="G1" s="15" t="s">
        <v>759</v>
      </c>
      <c r="H1" s="15" t="s">
        <v>760</v>
      </c>
      <c r="I1" s="15" t="s">
        <v>761</v>
      </c>
      <c r="J1" s="2" t="s">
        <v>728</v>
      </c>
      <c r="K1" s="2" t="s">
        <v>729</v>
      </c>
      <c r="L1" s="2" t="s">
        <v>730</v>
      </c>
      <c r="M1" s="2" t="s">
        <v>731</v>
      </c>
      <c r="N1" s="2" t="s">
        <v>732</v>
      </c>
      <c r="O1" s="2" t="s">
        <v>733</v>
      </c>
      <c r="P1" s="2" t="s">
        <v>734</v>
      </c>
      <c r="Q1" s="2" t="s">
        <v>735</v>
      </c>
    </row>
    <row r="2" spans="1:17" x14ac:dyDescent="0.25">
      <c r="A2" s="11">
        <v>1</v>
      </c>
      <c r="B2">
        <v>236</v>
      </c>
      <c r="C2">
        <v>1</v>
      </c>
      <c r="D2" s="12" t="s">
        <v>762</v>
      </c>
      <c r="E2" t="s">
        <v>496</v>
      </c>
      <c r="F2" s="12" t="str">
        <f>VLOOKUP(C2,subpopulation!$A$1:$B$100,2,FALSE)</f>
        <v>0_19_healthy</v>
      </c>
      <c r="G2" s="14">
        <f>SUMIFS(locationcompartment!$G$2:$G$672,locationcompartment!$D$2:$D$672,"State",locationcompartment!$F$2:$F$672,countrycompartment!F2)</f>
        <v>81852094</v>
      </c>
      <c r="H2" s="17">
        <f>G2/SUMIF($B$2:$B$1000,B2,$G$2:$G$1000)</f>
        <v>0.2501841121509667</v>
      </c>
      <c r="I2" s="18">
        <f>G2/SUMIF($D$2:$D$1000,D2,$G$2:$G$1000)</f>
        <v>0.21116077144867354</v>
      </c>
      <c r="J2" s="13">
        <v>0</v>
      </c>
      <c r="K2" s="13">
        <v>0</v>
      </c>
      <c r="L2" s="13">
        <v>0</v>
      </c>
      <c r="M2" s="13">
        <v>0</v>
      </c>
      <c r="N2" s="13">
        <v>0</v>
      </c>
      <c r="O2" s="13">
        <v>0</v>
      </c>
      <c r="P2" s="13">
        <v>0</v>
      </c>
      <c r="Q2" s="13">
        <v>0</v>
      </c>
    </row>
    <row r="3" spans="1:17" x14ac:dyDescent="0.25">
      <c r="A3" s="11">
        <v>2</v>
      </c>
      <c r="B3">
        <v>236</v>
      </c>
      <c r="C3">
        <v>2</v>
      </c>
      <c r="D3" s="12" t="s">
        <v>762</v>
      </c>
      <c r="E3" t="s">
        <v>496</v>
      </c>
      <c r="F3" s="12" t="str">
        <f>VLOOKUP(C3,subpopulation!$A$1:$B$100,2,FALSE)</f>
        <v>20_24_healthy</v>
      </c>
      <c r="G3" s="14">
        <f>SUMIFS(locationcompartment!$G$2:$G$672,locationcompartment!$D$2:$D$672,"State",locationcompartment!$F$2:$F$672,countrycompartment!F3)</f>
        <v>21743760</v>
      </c>
      <c r="H3" s="17">
        <f t="shared" ref="H3:H17" si="0">G3/SUMIF($B$2:$B$1000,B3,$G$2:$G$1000)</f>
        <v>6.6460649014351475E-2</v>
      </c>
      <c r="I3" s="18">
        <f t="shared" ref="I3:I12" si="1">G3/SUMIF($D$2:$D$1000,D3,$G$2:$G$1000)</f>
        <v>5.6094217159487821E-2</v>
      </c>
      <c r="J3" s="13">
        <v>0</v>
      </c>
      <c r="K3" s="13">
        <v>0</v>
      </c>
      <c r="L3" s="13">
        <v>0</v>
      </c>
      <c r="M3" s="13">
        <v>0</v>
      </c>
      <c r="N3" s="13">
        <v>0</v>
      </c>
      <c r="O3" s="13">
        <v>0</v>
      </c>
      <c r="P3" s="13">
        <v>0</v>
      </c>
      <c r="Q3" s="13">
        <v>0</v>
      </c>
    </row>
    <row r="4" spans="1:17" x14ac:dyDescent="0.25">
      <c r="A4" s="11">
        <v>3</v>
      </c>
      <c r="B4">
        <v>236</v>
      </c>
      <c r="C4">
        <v>3</v>
      </c>
      <c r="D4" s="12" t="s">
        <v>762</v>
      </c>
      <c r="E4" t="s">
        <v>496</v>
      </c>
      <c r="F4" s="12" t="str">
        <f>VLOOKUP(C4,subpopulation!$A$1:$B$100,2,FALSE)</f>
        <v>25_54_healthy</v>
      </c>
      <c r="G4" s="14">
        <f>SUMIFS(locationcompartment!$G$2:$G$672,locationcompartment!$D$2:$D$672,"State",locationcompartment!$F$2:$F$672,countrycompartment!F4)</f>
        <v>119559006</v>
      </c>
      <c r="H4" s="17">
        <f t="shared" si="0"/>
        <v>0.36543675676473347</v>
      </c>
      <c r="I4" s="18">
        <f t="shared" si="1"/>
        <v>0.30843648227981302</v>
      </c>
      <c r="J4" s="13">
        <v>0</v>
      </c>
      <c r="K4" s="13">
        <v>0</v>
      </c>
      <c r="L4" s="13">
        <v>0</v>
      </c>
      <c r="M4" s="13">
        <v>0</v>
      </c>
      <c r="N4" s="13">
        <v>0</v>
      </c>
      <c r="O4" s="13">
        <v>0</v>
      </c>
      <c r="P4" s="13">
        <v>0</v>
      </c>
      <c r="Q4" s="13">
        <v>0</v>
      </c>
    </row>
    <row r="5" spans="1:17" x14ac:dyDescent="0.25">
      <c r="A5" s="11">
        <v>4</v>
      </c>
      <c r="B5">
        <v>236</v>
      </c>
      <c r="C5">
        <v>4</v>
      </c>
      <c r="D5" s="12" t="s">
        <v>762</v>
      </c>
      <c r="E5" t="s">
        <v>496</v>
      </c>
      <c r="F5" s="12" t="str">
        <f>VLOOKUP(C5,subpopulation!$A$1:$B$100,2,FALSE)</f>
        <v>55_64_healthy</v>
      </c>
      <c r="G5" s="14">
        <f>SUMIFS(locationcompartment!$G$2:$G$672,locationcompartment!$D$2:$D$672,"State",locationcompartment!$F$2:$F$672,countrycompartment!F5)</f>
        <v>30630377</v>
      </c>
      <c r="H5" s="17">
        <f t="shared" si="0"/>
        <v>9.3622939867541957E-2</v>
      </c>
      <c r="I5" s="18">
        <f t="shared" si="1"/>
        <v>7.9019774828041747E-2</v>
      </c>
      <c r="J5" s="13">
        <v>0</v>
      </c>
      <c r="K5" s="13">
        <v>0</v>
      </c>
      <c r="L5" s="13">
        <v>0</v>
      </c>
      <c r="M5" s="13">
        <v>0</v>
      </c>
      <c r="N5" s="13">
        <v>0</v>
      </c>
      <c r="O5" s="13">
        <v>0</v>
      </c>
      <c r="P5" s="13">
        <v>0</v>
      </c>
      <c r="Q5" s="13">
        <v>0</v>
      </c>
    </row>
    <row r="6" spans="1:17" x14ac:dyDescent="0.25">
      <c r="A6" s="11">
        <v>5</v>
      </c>
      <c r="B6">
        <v>236</v>
      </c>
      <c r="C6">
        <v>5</v>
      </c>
      <c r="D6" s="12" t="s">
        <v>762</v>
      </c>
      <c r="E6" t="s">
        <v>496</v>
      </c>
      <c r="F6" s="12" t="str">
        <f>VLOOKUP(C6,subpopulation!$A$1:$B$100,2,FALSE)</f>
        <v>65up_healthy</v>
      </c>
      <c r="G6" s="14">
        <f>SUMIFS(locationcompartment!$G$2:$G$672,locationcompartment!$D$2:$D$672,"State",locationcompartment!$F$2:$F$672,countrycompartment!F6)</f>
        <v>22799986</v>
      </c>
      <c r="H6" s="17">
        <f t="shared" si="0"/>
        <v>6.9689044906590544E-2</v>
      </c>
      <c r="I6" s="18">
        <f t="shared" si="1"/>
        <v>5.8819052726726294E-2</v>
      </c>
      <c r="J6" s="13">
        <v>0</v>
      </c>
      <c r="K6" s="13">
        <v>0</v>
      </c>
      <c r="L6" s="13">
        <v>0</v>
      </c>
      <c r="M6" s="13">
        <v>0</v>
      </c>
      <c r="N6" s="13">
        <v>0</v>
      </c>
      <c r="O6" s="13">
        <v>0</v>
      </c>
      <c r="P6" s="13">
        <v>0</v>
      </c>
      <c r="Q6" s="13">
        <v>0</v>
      </c>
    </row>
    <row r="7" spans="1:17" x14ac:dyDescent="0.25">
      <c r="A7" s="11">
        <v>6</v>
      </c>
      <c r="B7">
        <v>236</v>
      </c>
      <c r="C7">
        <v>6</v>
      </c>
      <c r="D7" s="12" t="s">
        <v>762</v>
      </c>
      <c r="E7" t="s">
        <v>496</v>
      </c>
      <c r="F7" s="12" t="str">
        <f>VLOOKUP(C7,subpopulation!$A$1:$B$100,2,FALSE)</f>
        <v>0_19_chronic</v>
      </c>
      <c r="G7" s="14">
        <f>SUMIFS(locationcompartment!$G$2:$G$672,locationcompartment!$D$2:$D$672,"State",locationcompartment!$F$2:$F$672,countrycompartment!F7)</f>
        <v>130571</v>
      </c>
      <c r="H7" s="17">
        <f t="shared" si="0"/>
        <v>3.9909534516812577E-4</v>
      </c>
      <c r="I7" s="18">
        <f t="shared" si="1"/>
        <v>3.3684505479877831E-4</v>
      </c>
      <c r="J7" s="13">
        <v>0</v>
      </c>
      <c r="K7" s="13">
        <v>0</v>
      </c>
      <c r="L7" s="13">
        <v>0</v>
      </c>
      <c r="M7" s="13">
        <v>0</v>
      </c>
      <c r="N7" s="13">
        <v>0</v>
      </c>
      <c r="O7" s="13">
        <v>0</v>
      </c>
      <c r="P7" s="13">
        <v>0</v>
      </c>
      <c r="Q7" s="13">
        <v>0</v>
      </c>
    </row>
    <row r="8" spans="1:17" x14ac:dyDescent="0.25">
      <c r="A8" s="11">
        <v>7</v>
      </c>
      <c r="B8">
        <v>236</v>
      </c>
      <c r="C8">
        <v>7</v>
      </c>
      <c r="D8" s="12" t="s">
        <v>762</v>
      </c>
      <c r="E8" t="s">
        <v>496</v>
      </c>
      <c r="F8" s="12" t="str">
        <f>VLOOKUP(C8,subpopulation!$A$1:$B$100,2,FALSE)</f>
        <v>20_24_chronic</v>
      </c>
      <c r="G8" s="14">
        <f>SUMIFS(locationcompartment!$G$2:$G$672,locationcompartment!$D$2:$D$672,"State",locationcompartment!$F$2:$F$672,countrycompartment!F8)</f>
        <v>129819</v>
      </c>
      <c r="H8" s="17">
        <f t="shared" si="0"/>
        <v>3.9679682788966095E-4</v>
      </c>
      <c r="I8" s="18">
        <f t="shared" si="1"/>
        <v>3.3490505678077521E-4</v>
      </c>
      <c r="J8" s="13">
        <v>0</v>
      </c>
      <c r="K8" s="13">
        <v>0</v>
      </c>
      <c r="L8" s="13">
        <v>0</v>
      </c>
      <c r="M8" s="13">
        <v>0</v>
      </c>
      <c r="N8" s="13">
        <v>0</v>
      </c>
      <c r="O8" s="13">
        <v>0</v>
      </c>
      <c r="P8" s="13">
        <v>0</v>
      </c>
      <c r="Q8" s="13">
        <v>0</v>
      </c>
    </row>
    <row r="9" spans="1:17" x14ac:dyDescent="0.25">
      <c r="A9" s="11">
        <v>8</v>
      </c>
      <c r="B9">
        <v>236</v>
      </c>
      <c r="C9">
        <v>8</v>
      </c>
      <c r="D9" s="12" t="s">
        <v>762</v>
      </c>
      <c r="E9" t="s">
        <v>496</v>
      </c>
      <c r="F9" s="12" t="str">
        <f>VLOOKUP(C9,subpopulation!$A$1:$B$100,2,FALSE)</f>
        <v>25_54_chronic</v>
      </c>
      <c r="G9" s="14">
        <f>SUMIFS(locationcompartment!$G$2:$G$672,locationcompartment!$D$2:$D$672,"State",locationcompartment!$F$2:$F$672,countrycompartment!F9)</f>
        <v>9048355</v>
      </c>
      <c r="H9" s="17">
        <f t="shared" si="0"/>
        <v>2.7656649347318596E-2</v>
      </c>
      <c r="I9" s="18">
        <f t="shared" si="1"/>
        <v>2.3342806869931301E-2</v>
      </c>
      <c r="J9" s="13">
        <v>0</v>
      </c>
      <c r="K9" s="13">
        <v>0</v>
      </c>
      <c r="L9" s="13">
        <v>0</v>
      </c>
      <c r="M9" s="13">
        <v>0</v>
      </c>
      <c r="N9" s="13">
        <v>0</v>
      </c>
      <c r="O9" s="13">
        <v>0</v>
      </c>
      <c r="P9" s="13">
        <v>0</v>
      </c>
      <c r="Q9" s="13">
        <v>0</v>
      </c>
    </row>
    <row r="10" spans="1:17" x14ac:dyDescent="0.25">
      <c r="A10" s="11">
        <v>9</v>
      </c>
      <c r="B10">
        <v>236</v>
      </c>
      <c r="C10">
        <v>9</v>
      </c>
      <c r="D10" s="12" t="s">
        <v>762</v>
      </c>
      <c r="E10" t="s">
        <v>496</v>
      </c>
      <c r="F10" s="12" t="str">
        <f>VLOOKUP(C10,subpopulation!$A$1:$B$100,2,FALSE)</f>
        <v>55_64_chronic</v>
      </c>
      <c r="G10" s="14">
        <f>SUMIFS(locationcompartment!$G$2:$G$672,locationcompartment!$D$2:$D$672,"State",locationcompartment!$F$2:$F$672,countrycompartment!F10)</f>
        <v>11642259</v>
      </c>
      <c r="H10" s="17">
        <f t="shared" si="0"/>
        <v>3.5585017914710915E-2</v>
      </c>
      <c r="I10" s="18">
        <f t="shared" si="1"/>
        <v>3.0034520458881147E-2</v>
      </c>
      <c r="J10" s="13">
        <v>0</v>
      </c>
      <c r="K10" s="13">
        <v>0</v>
      </c>
      <c r="L10" s="13">
        <v>0</v>
      </c>
      <c r="M10" s="13">
        <v>0</v>
      </c>
      <c r="N10" s="13">
        <v>0</v>
      </c>
      <c r="O10" s="13">
        <v>0</v>
      </c>
      <c r="P10" s="13">
        <v>0</v>
      </c>
      <c r="Q10" s="13">
        <v>0</v>
      </c>
    </row>
    <row r="11" spans="1:17" x14ac:dyDescent="0.25">
      <c r="A11" s="11">
        <v>10</v>
      </c>
      <c r="B11">
        <v>236</v>
      </c>
      <c r="C11">
        <v>10</v>
      </c>
      <c r="D11" s="12" t="s">
        <v>762</v>
      </c>
      <c r="E11" t="s">
        <v>496</v>
      </c>
      <c r="F11" s="12" t="str">
        <f>VLOOKUP(C11,subpopulation!$A$1:$B$100,2,FALSE)</f>
        <v>65up_chronic</v>
      </c>
      <c r="G11" s="14">
        <f>SUMIFS(locationcompartment!$G$2:$G$672,locationcompartment!$D$2:$D$672,"State",locationcompartment!$F$2:$F$672,countrycompartment!F11)</f>
        <v>29631207</v>
      </c>
      <c r="H11" s="17">
        <f t="shared" si="0"/>
        <v>9.0568937860728518E-2</v>
      </c>
      <c r="I11" s="18">
        <f t="shared" si="1"/>
        <v>7.6442131450850062E-2</v>
      </c>
      <c r="J11" s="13">
        <v>0</v>
      </c>
      <c r="K11" s="13">
        <v>0</v>
      </c>
      <c r="L11" s="13">
        <v>0</v>
      </c>
      <c r="M11" s="13">
        <v>0</v>
      </c>
      <c r="N11" s="13">
        <v>0</v>
      </c>
      <c r="O11" s="13">
        <v>0</v>
      </c>
      <c r="P11" s="13">
        <v>0</v>
      </c>
      <c r="Q11" s="13">
        <v>0</v>
      </c>
    </row>
    <row r="12" spans="1:17" x14ac:dyDescent="0.25">
      <c r="A12" s="11">
        <v>11</v>
      </c>
      <c r="B12">
        <v>236</v>
      </c>
      <c r="C12">
        <v>11</v>
      </c>
      <c r="D12" s="12" t="s">
        <v>762</v>
      </c>
      <c r="E12" t="s">
        <v>496</v>
      </c>
      <c r="F12" s="12" t="str">
        <f>VLOOKUP(C12,subpopulation!$A$1:$B$100,2,FALSE)</f>
        <v>HCW</v>
      </c>
      <c r="G12" s="14">
        <f>SUMIFS(locationcompartment!$G$2:$G$672,locationcompartment!$D$2:$D$672,"State",locationcompartment!$F$2:$F$672,countrycompartment!F12)</f>
        <v>0</v>
      </c>
      <c r="H12" s="17">
        <f t="shared" si="0"/>
        <v>0</v>
      </c>
      <c r="I12" s="18">
        <f t="shared" si="1"/>
        <v>0</v>
      </c>
      <c r="J12" s="13">
        <v>0</v>
      </c>
      <c r="K12" s="13">
        <v>0</v>
      </c>
      <c r="L12" s="13">
        <v>0</v>
      </c>
      <c r="M12" s="13">
        <v>0</v>
      </c>
      <c r="N12" s="13">
        <v>0</v>
      </c>
      <c r="O12" s="13">
        <v>0</v>
      </c>
      <c r="P12" s="13">
        <v>0</v>
      </c>
      <c r="Q12" s="13">
        <v>0</v>
      </c>
    </row>
    <row r="13" spans="1:17" x14ac:dyDescent="0.25">
      <c r="A13" s="11">
        <f>A12+1</f>
        <v>12</v>
      </c>
      <c r="B13">
        <v>110</v>
      </c>
      <c r="C13">
        <v>1</v>
      </c>
      <c r="D13" s="12" t="s">
        <v>762</v>
      </c>
      <c r="E13" s="12" t="s">
        <v>231</v>
      </c>
      <c r="F13" s="12" t="str">
        <f>VLOOKUP(C13,subpopulation!$A$1:$B$100,2,FALSE)</f>
        <v>0_19_healthy</v>
      </c>
      <c r="G13" s="14">
        <v>10728443</v>
      </c>
      <c r="H13" s="17">
        <f t="shared" si="0"/>
        <v>0.17744159174281002</v>
      </c>
      <c r="I13" s="18">
        <f t="shared" ref="I13:I17" si="2">G13/SUMIF($D$2:$D$1000,D13,$G$2:$G$1000)</f>
        <v>2.7677072016302009E-2</v>
      </c>
      <c r="J13" s="13">
        <v>0</v>
      </c>
      <c r="K13" s="13">
        <v>0</v>
      </c>
      <c r="L13" s="13">
        <v>0</v>
      </c>
      <c r="M13" s="13">
        <v>0</v>
      </c>
      <c r="N13" s="13">
        <v>0</v>
      </c>
      <c r="O13" s="13">
        <v>0</v>
      </c>
      <c r="P13" s="13">
        <v>0</v>
      </c>
      <c r="Q13" s="13">
        <v>0</v>
      </c>
    </row>
    <row r="14" spans="1:17" x14ac:dyDescent="0.25">
      <c r="A14" s="11">
        <f t="shared" ref="A14:A23" si="3">A13+1</f>
        <v>13</v>
      </c>
      <c r="B14">
        <v>110</v>
      </c>
      <c r="C14">
        <v>2</v>
      </c>
      <c r="D14" s="12" t="s">
        <v>762</v>
      </c>
      <c r="E14" s="12" t="s">
        <v>231</v>
      </c>
      <c r="F14" s="12" t="str">
        <f>VLOOKUP(C14,subpopulation!$A$1:$B$100,2,FALSE)</f>
        <v>20_24_healthy</v>
      </c>
      <c r="G14" s="14">
        <v>2942506</v>
      </c>
      <c r="H14" s="17">
        <f t="shared" si="0"/>
        <v>4.866716897808647E-2</v>
      </c>
      <c r="I14" s="18">
        <f t="shared" si="2"/>
        <v>7.5910316595241972E-3</v>
      </c>
      <c r="J14" s="13">
        <v>0</v>
      </c>
      <c r="K14" s="13">
        <v>0</v>
      </c>
      <c r="L14" s="13">
        <v>0</v>
      </c>
      <c r="M14" s="13">
        <v>0</v>
      </c>
      <c r="N14" s="13">
        <v>0</v>
      </c>
      <c r="O14" s="13">
        <v>0</v>
      </c>
      <c r="P14" s="13">
        <v>0</v>
      </c>
      <c r="Q14" s="13">
        <v>0</v>
      </c>
    </row>
    <row r="15" spans="1:17" x14ac:dyDescent="0.25">
      <c r="A15" s="11">
        <f t="shared" si="3"/>
        <v>14</v>
      </c>
      <c r="B15">
        <v>110</v>
      </c>
      <c r="C15">
        <v>3</v>
      </c>
      <c r="D15" s="12" t="s">
        <v>762</v>
      </c>
      <c r="E15" s="12" t="s">
        <v>231</v>
      </c>
      <c r="F15" s="12" t="str">
        <f>VLOOKUP(C15,subpopulation!$A$1:$B$100,2,FALSE)</f>
        <v>25_54_healthy</v>
      </c>
      <c r="G15" s="14">
        <v>24089614</v>
      </c>
      <c r="H15" s="17">
        <f t="shared" si="0"/>
        <v>0.39842682229190951</v>
      </c>
      <c r="I15" s="18">
        <f t="shared" si="2"/>
        <v>6.2146015178802472E-2</v>
      </c>
      <c r="J15" s="13">
        <v>0</v>
      </c>
      <c r="K15" s="13">
        <v>0</v>
      </c>
      <c r="L15" s="13">
        <v>0</v>
      </c>
      <c r="M15" s="13">
        <v>0</v>
      </c>
      <c r="N15" s="13">
        <v>0</v>
      </c>
      <c r="O15" s="13">
        <v>0</v>
      </c>
      <c r="P15" s="13">
        <v>0</v>
      </c>
      <c r="Q15" s="13">
        <v>0</v>
      </c>
    </row>
    <row r="16" spans="1:17" x14ac:dyDescent="0.25">
      <c r="A16" s="11">
        <f t="shared" si="3"/>
        <v>15</v>
      </c>
      <c r="B16">
        <v>110</v>
      </c>
      <c r="C16">
        <v>4</v>
      </c>
      <c r="D16" s="12" t="s">
        <v>762</v>
      </c>
      <c r="E16" s="12" t="s">
        <v>231</v>
      </c>
      <c r="F16" s="12" t="str">
        <f>VLOOKUP(C16,subpopulation!$A$1:$B$100,2,FALSE)</f>
        <v>55_64_healthy</v>
      </c>
      <c r="G16" s="14">
        <v>8612513</v>
      </c>
      <c r="H16" s="17">
        <f t="shared" si="0"/>
        <v>0.14244546162249677</v>
      </c>
      <c r="I16" s="18">
        <f t="shared" si="2"/>
        <v>2.2218428390991803E-2</v>
      </c>
      <c r="J16" s="13">
        <v>0</v>
      </c>
      <c r="K16" s="13">
        <v>0</v>
      </c>
      <c r="L16" s="13">
        <v>0</v>
      </c>
      <c r="M16" s="13">
        <v>0</v>
      </c>
      <c r="N16" s="13">
        <v>0</v>
      </c>
      <c r="O16" s="13">
        <v>0</v>
      </c>
      <c r="P16" s="13">
        <v>0</v>
      </c>
      <c r="Q16" s="13">
        <v>0</v>
      </c>
    </row>
    <row r="17" spans="1:17" x14ac:dyDescent="0.25">
      <c r="A17" s="11">
        <f t="shared" si="3"/>
        <v>16</v>
      </c>
      <c r="B17">
        <v>110</v>
      </c>
      <c r="C17">
        <v>5</v>
      </c>
      <c r="D17" s="12" t="s">
        <v>762</v>
      </c>
      <c r="E17" s="12" t="s">
        <v>231</v>
      </c>
      <c r="F17" s="12" t="str">
        <f>VLOOKUP(C17,subpopulation!$A$1:$B$100,2,FALSE)</f>
        <v>65up_healthy</v>
      </c>
      <c r="G17" s="14">
        <v>14088752</v>
      </c>
      <c r="H17" s="17">
        <f t="shared" si="0"/>
        <v>0.23301895536469722</v>
      </c>
      <c r="I17" s="18">
        <f t="shared" si="2"/>
        <v>3.6345945420395015E-2</v>
      </c>
      <c r="J17" s="13">
        <v>0</v>
      </c>
      <c r="K17" s="13">
        <v>0</v>
      </c>
      <c r="L17" s="13">
        <v>0</v>
      </c>
      <c r="M17" s="13">
        <v>0</v>
      </c>
      <c r="N17" s="13">
        <v>0</v>
      </c>
      <c r="O17" s="13">
        <v>0</v>
      </c>
      <c r="P17" s="13">
        <v>0</v>
      </c>
      <c r="Q17" s="13">
        <v>0</v>
      </c>
    </row>
    <row r="18" spans="1:17" x14ac:dyDescent="0.25">
      <c r="A18" s="11">
        <f t="shared" si="3"/>
        <v>17</v>
      </c>
      <c r="B18">
        <v>110</v>
      </c>
      <c r="C18">
        <v>6</v>
      </c>
      <c r="D18" s="12" t="s">
        <v>762</v>
      </c>
      <c r="E18" s="12" t="s">
        <v>231</v>
      </c>
      <c r="F18" s="12" t="str">
        <f>VLOOKUP(C18,subpopulation!$A$1:$B$100,2,FALSE)</f>
        <v>0_19_chronic</v>
      </c>
      <c r="G18" s="14">
        <v>0</v>
      </c>
      <c r="H18" s="17">
        <f t="shared" ref="H18:H23" si="4">G18/SUMIF($B$2:$B$1000,B18,$G$2:$G$1000)</f>
        <v>0</v>
      </c>
      <c r="I18" s="18">
        <f t="shared" ref="I18:I23" si="5">G18/SUMIF($D$2:$D$1000,D18,$G$2:$G$1000)</f>
        <v>0</v>
      </c>
      <c r="J18" s="13">
        <v>0</v>
      </c>
      <c r="K18" s="13">
        <v>0</v>
      </c>
      <c r="L18" s="13">
        <v>0</v>
      </c>
      <c r="M18" s="13">
        <v>0</v>
      </c>
      <c r="N18" s="13">
        <v>0</v>
      </c>
      <c r="O18" s="13">
        <v>0</v>
      </c>
      <c r="P18" s="13">
        <v>0</v>
      </c>
      <c r="Q18" s="13">
        <v>0</v>
      </c>
    </row>
    <row r="19" spans="1:17" x14ac:dyDescent="0.25">
      <c r="A19" s="11">
        <f t="shared" si="3"/>
        <v>18</v>
      </c>
      <c r="B19">
        <v>110</v>
      </c>
      <c r="C19">
        <v>7</v>
      </c>
      <c r="D19" s="12" t="s">
        <v>762</v>
      </c>
      <c r="E19" s="12" t="s">
        <v>231</v>
      </c>
      <c r="F19" s="12" t="str">
        <f>VLOOKUP(C19,subpopulation!$A$1:$B$100,2,FALSE)</f>
        <v>20_24_chronic</v>
      </c>
      <c r="G19" s="14">
        <v>0</v>
      </c>
      <c r="H19" s="17">
        <f t="shared" si="4"/>
        <v>0</v>
      </c>
      <c r="I19" s="18">
        <f t="shared" si="5"/>
        <v>0</v>
      </c>
      <c r="J19" s="13">
        <v>0</v>
      </c>
      <c r="K19" s="13">
        <v>0</v>
      </c>
      <c r="L19" s="13">
        <v>0</v>
      </c>
      <c r="M19" s="13">
        <v>0</v>
      </c>
      <c r="N19" s="13">
        <v>0</v>
      </c>
      <c r="O19" s="13">
        <v>0</v>
      </c>
      <c r="P19" s="13">
        <v>0</v>
      </c>
      <c r="Q19" s="13">
        <v>0</v>
      </c>
    </row>
    <row r="20" spans="1:17" x14ac:dyDescent="0.25">
      <c r="A20" s="11">
        <f t="shared" si="3"/>
        <v>19</v>
      </c>
      <c r="B20">
        <v>110</v>
      </c>
      <c r="C20">
        <v>8</v>
      </c>
      <c r="D20" s="12" t="s">
        <v>762</v>
      </c>
      <c r="E20" s="12" t="s">
        <v>231</v>
      </c>
      <c r="F20" s="12" t="str">
        <f>VLOOKUP(C20,subpopulation!$A$1:$B$100,2,FALSE)</f>
        <v>25_54_chronic</v>
      </c>
      <c r="G20" s="14">
        <v>0</v>
      </c>
      <c r="H20" s="17">
        <f t="shared" si="4"/>
        <v>0</v>
      </c>
      <c r="I20" s="18">
        <f t="shared" si="5"/>
        <v>0</v>
      </c>
      <c r="J20" s="13">
        <v>0</v>
      </c>
      <c r="K20" s="13">
        <v>0</v>
      </c>
      <c r="L20" s="13">
        <v>0</v>
      </c>
      <c r="M20" s="13">
        <v>0</v>
      </c>
      <c r="N20" s="13">
        <v>0</v>
      </c>
      <c r="O20" s="13">
        <v>0</v>
      </c>
      <c r="P20" s="13">
        <v>0</v>
      </c>
      <c r="Q20" s="13">
        <v>0</v>
      </c>
    </row>
    <row r="21" spans="1:17" x14ac:dyDescent="0.25">
      <c r="A21" s="11">
        <f t="shared" si="3"/>
        <v>20</v>
      </c>
      <c r="B21">
        <v>110</v>
      </c>
      <c r="C21">
        <v>9</v>
      </c>
      <c r="D21" s="12" t="s">
        <v>762</v>
      </c>
      <c r="E21" s="12" t="s">
        <v>231</v>
      </c>
      <c r="F21" s="12" t="str">
        <f>VLOOKUP(C21,subpopulation!$A$1:$B$100,2,FALSE)</f>
        <v>55_64_chronic</v>
      </c>
      <c r="G21" s="14">
        <v>0</v>
      </c>
      <c r="H21" s="17">
        <f t="shared" si="4"/>
        <v>0</v>
      </c>
      <c r="I21" s="18">
        <f t="shared" si="5"/>
        <v>0</v>
      </c>
      <c r="J21" s="13">
        <v>0</v>
      </c>
      <c r="K21" s="13">
        <v>0</v>
      </c>
      <c r="L21" s="13">
        <v>0</v>
      </c>
      <c r="M21" s="13">
        <v>0</v>
      </c>
      <c r="N21" s="13">
        <v>0</v>
      </c>
      <c r="O21" s="13">
        <v>0</v>
      </c>
      <c r="P21" s="13">
        <v>0</v>
      </c>
      <c r="Q21" s="13">
        <v>0</v>
      </c>
    </row>
    <row r="22" spans="1:17" x14ac:dyDescent="0.25">
      <c r="A22" s="11">
        <f t="shared" si="3"/>
        <v>21</v>
      </c>
      <c r="B22">
        <v>110</v>
      </c>
      <c r="C22">
        <v>10</v>
      </c>
      <c r="D22" s="12" t="s">
        <v>762</v>
      </c>
      <c r="E22" s="12" t="s">
        <v>231</v>
      </c>
      <c r="F22" s="12" t="str">
        <f>VLOOKUP(C22,subpopulation!$A$1:$B$100,2,FALSE)</f>
        <v>65up_chronic</v>
      </c>
      <c r="G22" s="14">
        <v>0</v>
      </c>
      <c r="H22" s="17">
        <f t="shared" si="4"/>
        <v>0</v>
      </c>
      <c r="I22" s="18">
        <f t="shared" si="5"/>
        <v>0</v>
      </c>
      <c r="J22" s="13">
        <v>0</v>
      </c>
      <c r="K22" s="13">
        <v>0</v>
      </c>
      <c r="L22" s="13">
        <v>0</v>
      </c>
      <c r="M22" s="13">
        <v>0</v>
      </c>
      <c r="N22" s="13">
        <v>0</v>
      </c>
      <c r="O22" s="13">
        <v>0</v>
      </c>
      <c r="P22" s="13">
        <v>0</v>
      </c>
      <c r="Q22" s="13">
        <v>0</v>
      </c>
    </row>
    <row r="23" spans="1:17" x14ac:dyDescent="0.25">
      <c r="A23" s="11">
        <f t="shared" si="3"/>
        <v>22</v>
      </c>
      <c r="B23">
        <v>110</v>
      </c>
      <c r="C23">
        <v>11</v>
      </c>
      <c r="D23" s="12" t="s">
        <v>762</v>
      </c>
      <c r="E23" s="12" t="s">
        <v>231</v>
      </c>
      <c r="F23" s="12" t="str">
        <f>VLOOKUP(C23,subpopulation!$A$1:$B$100,2,FALSE)</f>
        <v>HCW</v>
      </c>
      <c r="G23" s="14">
        <v>0</v>
      </c>
      <c r="H23" s="17">
        <f t="shared" si="4"/>
        <v>0</v>
      </c>
      <c r="I23" s="18">
        <f t="shared" si="5"/>
        <v>0</v>
      </c>
      <c r="J23" s="13">
        <v>0</v>
      </c>
      <c r="K23" s="13">
        <v>0</v>
      </c>
      <c r="L23" s="13">
        <v>0</v>
      </c>
      <c r="M23" s="13">
        <v>0</v>
      </c>
      <c r="N23" s="13">
        <v>0</v>
      </c>
      <c r="O23" s="13">
        <v>0</v>
      </c>
      <c r="P23" s="13">
        <v>0</v>
      </c>
      <c r="Q23" s="13">
        <v>0</v>
      </c>
    </row>
    <row r="24" spans="1:17" x14ac:dyDescent="0.25">
      <c r="A24" s="11"/>
      <c r="D24" s="12"/>
      <c r="E24" s="12"/>
      <c r="F24" s="12"/>
      <c r="G24" s="14"/>
      <c r="H24" s="17"/>
      <c r="I24" s="18"/>
      <c r="J24" s="10"/>
      <c r="K24" s="10"/>
      <c r="L24" s="10"/>
      <c r="M24" s="10"/>
      <c r="N24" s="10"/>
      <c r="O24" s="10"/>
      <c r="P24" s="10"/>
      <c r="Q24" s="10"/>
    </row>
    <row r="25" spans="1:17" x14ac:dyDescent="0.25">
      <c r="A25" s="11"/>
      <c r="D25" s="12"/>
      <c r="E25" s="12"/>
      <c r="F25" s="12"/>
      <c r="G25" s="14"/>
      <c r="H25" s="17"/>
      <c r="I25" s="18"/>
      <c r="J25" s="10"/>
      <c r="K25" s="10"/>
      <c r="L25" s="10"/>
      <c r="M25" s="10"/>
      <c r="N25" s="10"/>
      <c r="O25" s="10"/>
      <c r="P25" s="10"/>
      <c r="Q25" s="10"/>
    </row>
    <row r="26" spans="1:17" x14ac:dyDescent="0.25">
      <c r="A26" s="11"/>
      <c r="D26" s="12"/>
      <c r="E26" s="12"/>
      <c r="F26" s="12"/>
      <c r="G26" s="14"/>
      <c r="H26" s="17"/>
      <c r="I26" s="18"/>
      <c r="J26" s="10"/>
      <c r="K26" s="10"/>
      <c r="L26" s="10"/>
      <c r="M26" s="10"/>
      <c r="N26" s="10"/>
      <c r="O26" s="10"/>
      <c r="P26" s="10"/>
      <c r="Q26" s="10"/>
    </row>
    <row r="27" spans="1:17" x14ac:dyDescent="0.25">
      <c r="A27" s="11"/>
      <c r="D27" s="12"/>
      <c r="E27" s="12"/>
      <c r="F27" s="12"/>
      <c r="G27" s="14"/>
      <c r="H27" s="17"/>
      <c r="I27" s="18"/>
      <c r="J27" s="10"/>
      <c r="K27" s="10"/>
      <c r="L27" s="10"/>
      <c r="M27" s="10"/>
      <c r="N27" s="10"/>
      <c r="O27" s="10"/>
      <c r="P27" s="10"/>
      <c r="Q27" s="10"/>
    </row>
    <row r="28" spans="1:17" x14ac:dyDescent="0.25">
      <c r="A28" s="11"/>
      <c r="D28" s="12"/>
      <c r="E28" s="12"/>
      <c r="F28" s="12"/>
      <c r="G28" s="14"/>
      <c r="H28" s="17"/>
      <c r="I28" s="18"/>
      <c r="J28" s="10"/>
      <c r="K28" s="10"/>
      <c r="L28" s="10"/>
      <c r="M28" s="10"/>
      <c r="N28" s="10"/>
      <c r="O28" s="10"/>
      <c r="P28" s="10"/>
      <c r="Q28" s="10"/>
    </row>
    <row r="29" spans="1:17" x14ac:dyDescent="0.25">
      <c r="A29" s="11"/>
      <c r="D29" s="12"/>
      <c r="E29" s="12"/>
      <c r="F29" s="12"/>
      <c r="G29" s="14"/>
      <c r="H29" s="17"/>
      <c r="I29" s="18"/>
      <c r="J29" s="10"/>
      <c r="K29" s="10"/>
      <c r="L29" s="10"/>
      <c r="M29" s="10"/>
      <c r="N29" s="10"/>
      <c r="O29" s="10"/>
      <c r="P29" s="10"/>
      <c r="Q29" s="10"/>
    </row>
    <row r="30" spans="1:17" x14ac:dyDescent="0.25">
      <c r="A30" s="11"/>
      <c r="D30" s="12"/>
      <c r="E30" s="12"/>
      <c r="F30" s="12"/>
      <c r="G30" s="14"/>
      <c r="H30" s="17"/>
      <c r="I30" s="18"/>
      <c r="J30" s="10"/>
      <c r="K30" s="10"/>
      <c r="L30" s="10"/>
      <c r="M30" s="10"/>
      <c r="N30" s="10"/>
      <c r="O30" s="10"/>
      <c r="P30" s="10"/>
      <c r="Q30" s="10"/>
    </row>
    <row r="31" spans="1:17" x14ac:dyDescent="0.25">
      <c r="A31" s="11"/>
      <c r="D31" s="12"/>
      <c r="E31" s="12"/>
      <c r="F31" s="12"/>
      <c r="G31" s="14"/>
      <c r="H31" s="17"/>
      <c r="I31" s="18"/>
      <c r="J31" s="10"/>
      <c r="K31" s="10"/>
      <c r="L31" s="10"/>
      <c r="M31" s="10"/>
      <c r="N31" s="10"/>
      <c r="O31" s="10"/>
      <c r="P31" s="10"/>
      <c r="Q31" s="10"/>
    </row>
    <row r="32" spans="1:17" x14ac:dyDescent="0.25">
      <c r="A32" s="11"/>
      <c r="D32" s="12"/>
      <c r="E32" s="12"/>
      <c r="F32" s="12"/>
      <c r="G32" s="14"/>
      <c r="H32" s="17"/>
      <c r="I32" s="18"/>
      <c r="J32" s="10"/>
      <c r="K32" s="10"/>
      <c r="L32" s="10"/>
      <c r="M32" s="10"/>
      <c r="N32" s="10"/>
      <c r="O32" s="10"/>
      <c r="P32" s="10"/>
      <c r="Q32" s="10"/>
    </row>
    <row r="33" spans="1:17" x14ac:dyDescent="0.25">
      <c r="A33" s="11"/>
      <c r="D33" s="12"/>
      <c r="E33" s="12"/>
      <c r="F33" s="12"/>
      <c r="G33" s="14"/>
      <c r="H33" s="17"/>
      <c r="I33" s="18"/>
      <c r="J33" s="10"/>
      <c r="K33" s="10"/>
      <c r="L33" s="10"/>
      <c r="M33" s="10"/>
      <c r="N33" s="10"/>
      <c r="O33" s="10"/>
      <c r="P33" s="10"/>
      <c r="Q33" s="10"/>
    </row>
    <row r="34" spans="1:17" x14ac:dyDescent="0.25">
      <c r="A34" s="11"/>
      <c r="D34" s="12"/>
      <c r="E34" s="12"/>
      <c r="F34" s="12"/>
      <c r="G34" s="14"/>
      <c r="H34" s="17"/>
      <c r="I34" s="18"/>
      <c r="J34" s="10"/>
      <c r="K34" s="10"/>
      <c r="L34" s="10"/>
      <c r="M34" s="10"/>
      <c r="N34" s="10"/>
      <c r="O34" s="10"/>
      <c r="P34" s="10"/>
      <c r="Q34" s="10"/>
    </row>
    <row r="35" spans="1:17" x14ac:dyDescent="0.25">
      <c r="A35" s="11"/>
      <c r="D35" s="12"/>
      <c r="E35" s="12"/>
      <c r="F35" s="12"/>
      <c r="G35" s="14"/>
      <c r="H35" s="17"/>
      <c r="I35" s="18"/>
      <c r="J35" s="10"/>
      <c r="K35" s="10"/>
      <c r="L35" s="10"/>
      <c r="M35" s="10"/>
      <c r="N35" s="10"/>
      <c r="O35" s="10"/>
      <c r="P35" s="10"/>
      <c r="Q35" s="10"/>
    </row>
    <row r="36" spans="1:17" x14ac:dyDescent="0.25">
      <c r="A36" s="11"/>
      <c r="D36" s="12"/>
      <c r="E36" s="12"/>
      <c r="F36" s="12"/>
      <c r="G36" s="14"/>
      <c r="H36" s="17"/>
      <c r="I36" s="18"/>
      <c r="J36" s="10"/>
      <c r="K36" s="10"/>
      <c r="L36" s="10"/>
      <c r="M36" s="10"/>
      <c r="N36" s="10"/>
      <c r="O36" s="10"/>
      <c r="P36" s="10"/>
      <c r="Q36" s="10"/>
    </row>
    <row r="37" spans="1:17" x14ac:dyDescent="0.25">
      <c r="A37" s="11"/>
      <c r="D37" s="12"/>
      <c r="E37" s="12"/>
      <c r="F37" s="12"/>
      <c r="G37" s="14"/>
      <c r="H37" s="17"/>
      <c r="I37" s="18"/>
      <c r="J37" s="10"/>
      <c r="K37" s="10"/>
      <c r="L37" s="10"/>
      <c r="M37" s="10"/>
      <c r="N37" s="10"/>
      <c r="O37" s="10"/>
      <c r="P37" s="10"/>
      <c r="Q37" s="10"/>
    </row>
    <row r="38" spans="1:17" x14ac:dyDescent="0.25">
      <c r="A38" s="11"/>
      <c r="D38" s="12"/>
      <c r="E38" s="12"/>
      <c r="F38" s="12"/>
      <c r="G38" s="14"/>
      <c r="H38" s="17"/>
      <c r="I38" s="18"/>
      <c r="J38" s="10"/>
      <c r="K38" s="10"/>
      <c r="L38" s="10"/>
      <c r="M38" s="10"/>
      <c r="N38" s="10"/>
      <c r="O38" s="10"/>
      <c r="P38" s="10"/>
      <c r="Q38" s="10"/>
    </row>
    <row r="39" spans="1:17" x14ac:dyDescent="0.25">
      <c r="A39" s="11"/>
      <c r="D39" s="12"/>
      <c r="E39" s="12"/>
      <c r="F39" s="12"/>
      <c r="G39" s="14"/>
      <c r="H39" s="17"/>
      <c r="I39" s="18"/>
      <c r="J39" s="10"/>
      <c r="K39" s="10"/>
      <c r="L39" s="10"/>
      <c r="M39" s="10"/>
      <c r="N39" s="10"/>
      <c r="O39" s="10"/>
      <c r="P39" s="10"/>
      <c r="Q39" s="10"/>
    </row>
    <row r="40" spans="1:17" x14ac:dyDescent="0.25">
      <c r="A40" s="11"/>
      <c r="D40" s="12"/>
      <c r="E40" s="12"/>
      <c r="F40" s="12"/>
      <c r="G40" s="14"/>
      <c r="H40" s="17"/>
      <c r="I40" s="18"/>
      <c r="J40" s="10"/>
      <c r="K40" s="10"/>
      <c r="L40" s="10"/>
      <c r="M40" s="10"/>
      <c r="N40" s="10"/>
      <c r="O40" s="10"/>
      <c r="P40" s="10"/>
      <c r="Q40" s="10"/>
    </row>
    <row r="41" spans="1:17" x14ac:dyDescent="0.25">
      <c r="A41" s="11"/>
      <c r="D41" s="12"/>
      <c r="E41" s="12"/>
      <c r="F41" s="12"/>
      <c r="G41" s="14"/>
      <c r="H41" s="17"/>
      <c r="I41" s="18"/>
      <c r="J41" s="10"/>
      <c r="K41" s="10"/>
      <c r="L41" s="10"/>
      <c r="M41" s="10"/>
      <c r="N41" s="10"/>
      <c r="O41" s="10"/>
      <c r="P41" s="10"/>
      <c r="Q41" s="10"/>
    </row>
    <row r="42" spans="1:17" x14ac:dyDescent="0.25">
      <c r="A42" s="11"/>
      <c r="D42" s="12"/>
      <c r="E42" s="12"/>
      <c r="F42" s="12"/>
      <c r="G42" s="14"/>
      <c r="H42" s="17"/>
      <c r="I42" s="18"/>
      <c r="J42" s="10"/>
      <c r="K42" s="10"/>
      <c r="L42" s="10"/>
      <c r="M42" s="10"/>
      <c r="N42" s="10"/>
      <c r="O42" s="10"/>
      <c r="P42" s="10"/>
      <c r="Q42" s="10"/>
    </row>
    <row r="43" spans="1:17" x14ac:dyDescent="0.25">
      <c r="A43" s="11"/>
      <c r="D43" s="12"/>
      <c r="E43" s="12"/>
      <c r="F43" s="12"/>
      <c r="G43" s="14"/>
      <c r="H43" s="17"/>
      <c r="I43" s="18"/>
      <c r="J43" s="10"/>
      <c r="K43" s="10"/>
      <c r="L43" s="10"/>
      <c r="M43" s="10"/>
      <c r="N43" s="10"/>
      <c r="O43" s="10"/>
      <c r="P43" s="10"/>
      <c r="Q43" s="10"/>
    </row>
    <row r="44" spans="1:17" x14ac:dyDescent="0.25">
      <c r="A44" s="11"/>
      <c r="D44" s="12"/>
      <c r="E44" s="12"/>
      <c r="F44" s="12"/>
      <c r="G44" s="14"/>
      <c r="H44" s="17"/>
      <c r="I44" s="18"/>
      <c r="J44" s="10"/>
      <c r="K44" s="10"/>
      <c r="L44" s="10"/>
      <c r="M44" s="10"/>
      <c r="N44" s="10"/>
      <c r="O44" s="10"/>
      <c r="P44" s="10"/>
      <c r="Q44" s="10"/>
    </row>
    <row r="45" spans="1:17" x14ac:dyDescent="0.25">
      <c r="A45" s="11"/>
      <c r="D45" s="12"/>
      <c r="E45" s="12"/>
      <c r="F45" s="12"/>
      <c r="G45" s="14"/>
      <c r="H45" s="17"/>
      <c r="I45" s="18"/>
      <c r="J45" s="10"/>
      <c r="K45" s="10"/>
      <c r="L45" s="10"/>
      <c r="M45" s="10"/>
      <c r="N45" s="10"/>
      <c r="O45" s="10"/>
      <c r="P45" s="10"/>
      <c r="Q45" s="10"/>
    </row>
    <row r="46" spans="1:17" x14ac:dyDescent="0.25">
      <c r="A46" s="11"/>
      <c r="D46" s="12"/>
      <c r="E46" s="12"/>
      <c r="F46" s="12"/>
      <c r="G46" s="14"/>
      <c r="H46" s="17"/>
      <c r="I46" s="18"/>
      <c r="J46" s="10"/>
      <c r="K46" s="10"/>
      <c r="L46" s="10"/>
      <c r="M46" s="10"/>
      <c r="N46" s="10"/>
      <c r="O46" s="10"/>
      <c r="P46" s="10"/>
      <c r="Q46" s="10"/>
    </row>
    <row r="47" spans="1:17" x14ac:dyDescent="0.25">
      <c r="A47" s="11"/>
      <c r="D47" s="12"/>
      <c r="E47" s="12"/>
      <c r="F47" s="12"/>
      <c r="G47" s="14"/>
      <c r="H47" s="17"/>
      <c r="I47" s="18"/>
      <c r="J47" s="10"/>
      <c r="K47" s="10"/>
      <c r="L47" s="10"/>
      <c r="M47" s="10"/>
      <c r="N47" s="10"/>
      <c r="O47" s="10"/>
      <c r="P47" s="10"/>
      <c r="Q47" s="10"/>
    </row>
    <row r="48" spans="1:17" x14ac:dyDescent="0.25">
      <c r="A48" s="11"/>
      <c r="D48" s="12"/>
      <c r="E48" s="12"/>
      <c r="F48" s="12"/>
      <c r="G48" s="14"/>
      <c r="H48" s="17"/>
      <c r="I48" s="18"/>
      <c r="J48" s="10"/>
      <c r="K48" s="10"/>
      <c r="L48" s="10"/>
      <c r="M48" s="10"/>
      <c r="N48" s="10"/>
      <c r="O48" s="10"/>
      <c r="P48" s="10"/>
      <c r="Q48" s="10"/>
    </row>
    <row r="49" spans="1:17" x14ac:dyDescent="0.25">
      <c r="A49" s="11"/>
      <c r="D49" s="12"/>
      <c r="E49" s="12"/>
      <c r="F49" s="12"/>
      <c r="G49" s="14"/>
      <c r="H49" s="17"/>
      <c r="I49" s="18"/>
      <c r="J49" s="10"/>
      <c r="K49" s="10"/>
      <c r="L49" s="10"/>
      <c r="M49" s="10"/>
      <c r="N49" s="10"/>
      <c r="O49" s="10"/>
      <c r="P49" s="10"/>
      <c r="Q49" s="10"/>
    </row>
    <row r="50" spans="1:17" x14ac:dyDescent="0.25">
      <c r="A50" s="11"/>
      <c r="D50" s="12"/>
      <c r="E50" s="12"/>
      <c r="F50" s="12"/>
      <c r="G50" s="14"/>
      <c r="H50" s="17"/>
      <c r="I50" s="18"/>
      <c r="J50" s="10"/>
      <c r="K50" s="10"/>
      <c r="L50" s="10"/>
      <c r="M50" s="10"/>
      <c r="N50" s="10"/>
      <c r="O50" s="10"/>
      <c r="P50" s="10"/>
      <c r="Q50" s="10"/>
    </row>
    <row r="51" spans="1:17" x14ac:dyDescent="0.25">
      <c r="A51" s="11"/>
      <c r="D51" s="12"/>
      <c r="E51" s="12"/>
      <c r="F51" s="12"/>
      <c r="G51" s="14"/>
      <c r="H51" s="17"/>
      <c r="I51" s="18"/>
      <c r="J51" s="10"/>
      <c r="K51" s="10"/>
      <c r="L51" s="10"/>
      <c r="M51" s="10"/>
      <c r="N51" s="10"/>
      <c r="O51" s="10"/>
      <c r="P51" s="10"/>
      <c r="Q51" s="10"/>
    </row>
    <row r="52" spans="1:17" x14ac:dyDescent="0.25">
      <c r="A52" s="11"/>
      <c r="D52" s="12"/>
      <c r="E52" s="12"/>
      <c r="F52" s="12"/>
      <c r="G52" s="14"/>
      <c r="H52" s="17"/>
      <c r="I52" s="18"/>
      <c r="J52" s="10"/>
      <c r="K52" s="10"/>
      <c r="L52" s="10"/>
      <c r="M52" s="10"/>
      <c r="N52" s="10"/>
      <c r="O52" s="10"/>
      <c r="P52" s="10"/>
      <c r="Q52" s="10"/>
    </row>
    <row r="53" spans="1:17" x14ac:dyDescent="0.25">
      <c r="A53" s="11"/>
      <c r="D53" s="12"/>
      <c r="E53" s="12"/>
      <c r="F53" s="12"/>
      <c r="G53" s="14"/>
      <c r="H53" s="17"/>
      <c r="I53" s="18"/>
      <c r="J53" s="10"/>
      <c r="K53" s="10"/>
      <c r="L53" s="10"/>
      <c r="M53" s="10"/>
      <c r="N53" s="10"/>
      <c r="O53" s="10"/>
      <c r="P53" s="10"/>
      <c r="Q53" s="10"/>
    </row>
    <row r="54" spans="1:17" x14ac:dyDescent="0.25">
      <c r="A54" s="11"/>
      <c r="D54" s="12"/>
      <c r="E54" s="12"/>
      <c r="F54" s="12"/>
      <c r="G54" s="14"/>
      <c r="H54" s="17"/>
      <c r="I54" s="18"/>
      <c r="J54" s="10"/>
      <c r="K54" s="10"/>
      <c r="L54" s="10"/>
      <c r="M54" s="10"/>
      <c r="N54" s="10"/>
      <c r="O54" s="10"/>
      <c r="P54" s="10"/>
      <c r="Q54" s="10"/>
    </row>
    <row r="55" spans="1:17" x14ac:dyDescent="0.25">
      <c r="A55" s="11"/>
      <c r="D55" s="12"/>
      <c r="E55" s="12"/>
      <c r="F55" s="12"/>
      <c r="G55" s="14"/>
      <c r="H55" s="17"/>
      <c r="I55" s="18"/>
      <c r="J55" s="10"/>
      <c r="K55" s="10"/>
      <c r="L55" s="10"/>
      <c r="M55" s="10"/>
      <c r="N55" s="10"/>
      <c r="O55" s="10"/>
      <c r="P55" s="10"/>
      <c r="Q55" s="10"/>
    </row>
    <row r="56" spans="1:17" x14ac:dyDescent="0.25">
      <c r="A56" s="11"/>
      <c r="D56" s="12"/>
      <c r="E56" s="12"/>
      <c r="F56" s="12"/>
      <c r="G56" s="14"/>
      <c r="H56" s="17"/>
      <c r="I56" s="18"/>
      <c r="J56" s="10"/>
      <c r="K56" s="10"/>
      <c r="L56" s="10"/>
      <c r="M56" s="10"/>
      <c r="N56" s="10"/>
      <c r="O56" s="10"/>
      <c r="P56" s="10"/>
      <c r="Q56" s="10"/>
    </row>
    <row r="57" spans="1:17" x14ac:dyDescent="0.25">
      <c r="A57" s="11"/>
      <c r="D57" s="12"/>
      <c r="E57" s="12"/>
      <c r="F57" s="12"/>
      <c r="G57" s="14"/>
      <c r="H57" s="17"/>
      <c r="I57" s="18"/>
      <c r="J57" s="10"/>
      <c r="K57" s="10"/>
      <c r="L57" s="10"/>
      <c r="M57" s="10"/>
      <c r="N57" s="10"/>
      <c r="O57" s="10"/>
      <c r="P57" s="10"/>
      <c r="Q57" s="10"/>
    </row>
    <row r="58" spans="1:17" x14ac:dyDescent="0.25">
      <c r="A58" s="11"/>
      <c r="D58" s="12"/>
      <c r="E58" s="12"/>
      <c r="F58" s="12"/>
      <c r="G58" s="14"/>
      <c r="H58" s="17"/>
      <c r="I58" s="18"/>
      <c r="J58" s="10"/>
      <c r="K58" s="10"/>
      <c r="L58" s="10"/>
      <c r="M58" s="10"/>
      <c r="N58" s="10"/>
      <c r="O58" s="10"/>
      <c r="P58" s="10"/>
      <c r="Q58" s="10"/>
    </row>
    <row r="59" spans="1:17" x14ac:dyDescent="0.25">
      <c r="A59" s="11"/>
      <c r="D59" s="12"/>
      <c r="E59" s="12"/>
      <c r="F59" s="12"/>
      <c r="G59" s="14"/>
      <c r="H59" s="17"/>
      <c r="I59" s="18"/>
      <c r="J59" s="10"/>
      <c r="K59" s="10"/>
      <c r="L59" s="10"/>
      <c r="M59" s="10"/>
      <c r="N59" s="10"/>
      <c r="O59" s="10"/>
      <c r="P59" s="10"/>
      <c r="Q59" s="10"/>
    </row>
    <row r="60" spans="1:17" x14ac:dyDescent="0.25">
      <c r="A60" s="11"/>
      <c r="D60" s="12"/>
      <c r="E60" s="12"/>
      <c r="F60" s="12"/>
      <c r="G60" s="14"/>
      <c r="H60" s="17"/>
      <c r="I60" s="18"/>
      <c r="J60" s="10"/>
      <c r="K60" s="10"/>
      <c r="L60" s="10"/>
      <c r="M60" s="10"/>
      <c r="N60" s="10"/>
      <c r="O60" s="10"/>
      <c r="P60" s="10"/>
      <c r="Q60" s="10"/>
    </row>
    <row r="61" spans="1:17" x14ac:dyDescent="0.25">
      <c r="A61" s="11"/>
      <c r="D61" s="12"/>
      <c r="E61" s="12"/>
      <c r="F61" s="12"/>
      <c r="G61" s="14"/>
      <c r="H61" s="17"/>
      <c r="I61" s="18"/>
      <c r="J61" s="10"/>
      <c r="K61" s="10"/>
      <c r="L61" s="10"/>
      <c r="M61" s="10"/>
      <c r="N61" s="10"/>
      <c r="O61" s="10"/>
      <c r="P61" s="10"/>
      <c r="Q61" s="10"/>
    </row>
    <row r="62" spans="1:17" x14ac:dyDescent="0.25">
      <c r="A62" s="11"/>
      <c r="D62" s="12"/>
      <c r="E62" s="12"/>
      <c r="F62" s="12"/>
      <c r="G62" s="14"/>
      <c r="H62" s="17"/>
      <c r="I62" s="18"/>
      <c r="J62" s="10"/>
      <c r="K62" s="10"/>
      <c r="L62" s="10"/>
      <c r="M62" s="10"/>
      <c r="N62" s="10"/>
      <c r="O62" s="10"/>
      <c r="P62" s="10"/>
      <c r="Q62" s="10"/>
    </row>
    <row r="63" spans="1:17" x14ac:dyDescent="0.25">
      <c r="A63" s="11"/>
      <c r="D63" s="12"/>
      <c r="E63" s="12"/>
      <c r="F63" s="12"/>
      <c r="G63" s="14"/>
      <c r="H63" s="17"/>
      <c r="I63" s="18"/>
      <c r="J63" s="10"/>
      <c r="K63" s="10"/>
      <c r="L63" s="10"/>
      <c r="M63" s="10"/>
      <c r="N63" s="10"/>
      <c r="O63" s="10"/>
      <c r="P63" s="10"/>
      <c r="Q63" s="10"/>
    </row>
    <row r="64" spans="1:17" x14ac:dyDescent="0.25">
      <c r="A64" s="11"/>
      <c r="D64" s="12"/>
      <c r="E64" s="12"/>
      <c r="F64" s="12"/>
      <c r="G64" s="14"/>
      <c r="H64" s="17"/>
      <c r="I64" s="18"/>
      <c r="J64" s="10"/>
      <c r="K64" s="10"/>
      <c r="L64" s="10"/>
      <c r="M64" s="10"/>
      <c r="N64" s="10"/>
      <c r="O64" s="10"/>
      <c r="P64" s="10"/>
      <c r="Q64" s="10"/>
    </row>
    <row r="65" spans="1:17" x14ac:dyDescent="0.25">
      <c r="A65" s="11"/>
      <c r="D65" s="12"/>
      <c r="E65" s="12"/>
      <c r="F65" s="12"/>
      <c r="G65" s="14"/>
      <c r="H65" s="17"/>
      <c r="I65" s="18"/>
      <c r="J65" s="10"/>
      <c r="K65" s="10"/>
      <c r="L65" s="10"/>
      <c r="M65" s="10"/>
      <c r="N65" s="10"/>
      <c r="O65" s="10"/>
      <c r="P65" s="10"/>
      <c r="Q65" s="10"/>
    </row>
    <row r="66" spans="1:17" x14ac:dyDescent="0.25">
      <c r="A66" s="11"/>
      <c r="D66" s="12"/>
      <c r="E66" s="12"/>
      <c r="F66" s="12"/>
      <c r="G66" s="14"/>
      <c r="H66" s="17"/>
      <c r="I66" s="18"/>
      <c r="J66" s="10"/>
      <c r="K66" s="10"/>
      <c r="L66" s="10"/>
      <c r="M66" s="10"/>
      <c r="N66" s="10"/>
      <c r="O66" s="10"/>
      <c r="P66" s="10"/>
      <c r="Q66" s="10"/>
    </row>
    <row r="67" spans="1:17" x14ac:dyDescent="0.25">
      <c r="A67" s="11"/>
      <c r="D67" s="12"/>
      <c r="E67" s="12"/>
      <c r="F67" s="12"/>
      <c r="G67" s="14"/>
      <c r="H67" s="17"/>
      <c r="I67" s="18"/>
      <c r="J67" s="10"/>
      <c r="K67" s="10"/>
      <c r="L67" s="10"/>
      <c r="M67" s="10"/>
      <c r="N67" s="10"/>
      <c r="O67" s="10"/>
      <c r="P67" s="10"/>
      <c r="Q67" s="10"/>
    </row>
    <row r="68" spans="1:17" x14ac:dyDescent="0.25">
      <c r="A68" s="11"/>
      <c r="D68" s="12"/>
      <c r="E68" s="12"/>
      <c r="F68" s="12"/>
      <c r="G68" s="14"/>
      <c r="H68" s="17"/>
      <c r="I68" s="18"/>
      <c r="J68" s="10"/>
      <c r="K68" s="10"/>
      <c r="L68" s="10"/>
      <c r="M68" s="10"/>
      <c r="N68" s="10"/>
      <c r="O68" s="10"/>
      <c r="P68" s="10"/>
      <c r="Q68" s="10"/>
    </row>
    <row r="69" spans="1:17" x14ac:dyDescent="0.25">
      <c r="A69" s="11"/>
      <c r="D69" s="12"/>
      <c r="E69" s="12"/>
      <c r="F69" s="12"/>
      <c r="G69" s="14"/>
      <c r="H69" s="17"/>
      <c r="I69" s="18"/>
      <c r="J69" s="10"/>
      <c r="K69" s="10"/>
      <c r="L69" s="10"/>
      <c r="M69" s="10"/>
      <c r="N69" s="10"/>
      <c r="O69" s="10"/>
      <c r="P69" s="10"/>
      <c r="Q69" s="10"/>
    </row>
    <row r="70" spans="1:17" x14ac:dyDescent="0.25">
      <c r="A70" s="11"/>
      <c r="D70" s="12"/>
      <c r="E70" s="12"/>
      <c r="F70" s="12"/>
      <c r="G70" s="14"/>
      <c r="H70" s="17"/>
      <c r="I70" s="18"/>
      <c r="J70" s="10"/>
      <c r="K70" s="10"/>
      <c r="L70" s="10"/>
      <c r="M70" s="10"/>
      <c r="N70" s="10"/>
      <c r="O70" s="10"/>
      <c r="P70" s="10"/>
      <c r="Q70" s="10"/>
    </row>
    <row r="71" spans="1:17" x14ac:dyDescent="0.25">
      <c r="A71" s="11"/>
      <c r="D71" s="12"/>
      <c r="E71" s="12"/>
      <c r="F71" s="12"/>
      <c r="G71" s="14"/>
      <c r="H71" s="17"/>
      <c r="I71" s="18"/>
      <c r="J71" s="10"/>
      <c r="K71" s="10"/>
      <c r="L71" s="10"/>
      <c r="M71" s="10"/>
      <c r="N71" s="10"/>
      <c r="O71" s="10"/>
      <c r="P71" s="10"/>
      <c r="Q71" s="10"/>
    </row>
    <row r="72" spans="1:17" x14ac:dyDescent="0.25">
      <c r="A72" s="11"/>
      <c r="D72" s="12"/>
      <c r="E72" s="12"/>
      <c r="F72" s="12"/>
      <c r="G72" s="14"/>
      <c r="H72" s="17"/>
      <c r="I72" s="18"/>
      <c r="J72" s="10"/>
      <c r="K72" s="10"/>
      <c r="L72" s="10"/>
      <c r="M72" s="10"/>
      <c r="N72" s="10"/>
      <c r="O72" s="10"/>
      <c r="P72" s="10"/>
      <c r="Q72" s="10"/>
    </row>
    <row r="73" spans="1:17" x14ac:dyDescent="0.25">
      <c r="A73" s="11"/>
      <c r="D73" s="12"/>
      <c r="E73" s="12"/>
      <c r="F73" s="12"/>
      <c r="G73" s="14"/>
      <c r="H73" s="17"/>
      <c r="I73" s="18"/>
      <c r="J73" s="10"/>
      <c r="K73" s="10"/>
      <c r="L73" s="10"/>
      <c r="M73" s="10"/>
      <c r="N73" s="10"/>
      <c r="O73" s="10"/>
      <c r="P73" s="10"/>
      <c r="Q73" s="10"/>
    </row>
    <row r="74" spans="1:17" x14ac:dyDescent="0.25">
      <c r="A74" s="11"/>
      <c r="D74" s="12"/>
      <c r="E74" s="12"/>
      <c r="F74" s="12"/>
      <c r="G74" s="14"/>
      <c r="H74" s="17"/>
      <c r="I74" s="18"/>
      <c r="J74" s="10"/>
      <c r="K74" s="10"/>
      <c r="L74" s="10"/>
      <c r="M74" s="10"/>
      <c r="N74" s="10"/>
      <c r="O74" s="10"/>
      <c r="P74" s="10"/>
      <c r="Q74" s="10"/>
    </row>
    <row r="75" spans="1:17" x14ac:dyDescent="0.25">
      <c r="A75" s="11"/>
      <c r="D75" s="12"/>
      <c r="E75" s="12"/>
      <c r="F75" s="12"/>
      <c r="G75" s="14"/>
      <c r="H75" s="17"/>
      <c r="I75" s="18"/>
      <c r="J75" s="10"/>
      <c r="K75" s="10"/>
      <c r="L75" s="10"/>
      <c r="M75" s="10"/>
      <c r="N75" s="10"/>
      <c r="O75" s="10"/>
      <c r="P75" s="10"/>
      <c r="Q75" s="10"/>
    </row>
    <row r="76" spans="1:17" x14ac:dyDescent="0.25">
      <c r="A76" s="11"/>
      <c r="D76" s="12"/>
      <c r="E76" s="12"/>
      <c r="F76" s="12"/>
      <c r="G76" s="14"/>
      <c r="H76" s="17"/>
      <c r="I76" s="18"/>
      <c r="J76" s="10"/>
      <c r="K76" s="10"/>
      <c r="L76" s="10"/>
      <c r="M76" s="10"/>
      <c r="N76" s="10"/>
      <c r="O76" s="10"/>
      <c r="P76" s="10"/>
      <c r="Q76" s="10"/>
    </row>
    <row r="77" spans="1:17" x14ac:dyDescent="0.25">
      <c r="A77" s="11"/>
      <c r="D77" s="12"/>
      <c r="E77" s="12"/>
      <c r="F77" s="12"/>
      <c r="G77" s="14"/>
      <c r="H77" s="17"/>
      <c r="I77" s="18"/>
      <c r="J77" s="10"/>
      <c r="K77" s="10"/>
      <c r="L77" s="10"/>
      <c r="M77" s="10"/>
      <c r="N77" s="10"/>
      <c r="O77" s="10"/>
      <c r="P77" s="10"/>
      <c r="Q77" s="10"/>
    </row>
    <row r="78" spans="1:17" x14ac:dyDescent="0.25">
      <c r="A78" s="11"/>
      <c r="D78" s="12"/>
      <c r="E78" s="12"/>
      <c r="F78" s="12"/>
      <c r="G78" s="14"/>
      <c r="H78" s="17"/>
      <c r="I78" s="18"/>
      <c r="J78" s="10"/>
      <c r="K78" s="10"/>
      <c r="L78" s="10"/>
      <c r="M78" s="10"/>
      <c r="N78" s="10"/>
      <c r="O78" s="10"/>
      <c r="P78" s="10"/>
      <c r="Q78" s="10"/>
    </row>
    <row r="79" spans="1:17" x14ac:dyDescent="0.25">
      <c r="A79" s="11"/>
      <c r="D79" s="12"/>
      <c r="E79" s="12"/>
      <c r="F79" s="12"/>
      <c r="G79" s="14"/>
      <c r="H79" s="17"/>
      <c r="I79" s="18"/>
      <c r="J79" s="10"/>
      <c r="K79" s="10"/>
      <c r="L79" s="10"/>
      <c r="M79" s="10"/>
      <c r="N79" s="10"/>
      <c r="O79" s="10"/>
      <c r="P79" s="10"/>
      <c r="Q79" s="10"/>
    </row>
    <row r="80" spans="1:17" x14ac:dyDescent="0.25">
      <c r="A80" s="11"/>
      <c r="D80" s="12"/>
      <c r="E80" s="12"/>
      <c r="F80" s="12"/>
      <c r="G80" s="14"/>
      <c r="H80" s="17"/>
      <c r="I80" s="18"/>
      <c r="J80" s="10"/>
      <c r="K80" s="10"/>
      <c r="L80" s="10"/>
      <c r="M80" s="10"/>
      <c r="N80" s="10"/>
      <c r="O80" s="10"/>
      <c r="P80" s="10"/>
      <c r="Q80" s="10"/>
    </row>
    <row r="81" spans="1:17" x14ac:dyDescent="0.25">
      <c r="A81" s="11"/>
      <c r="D81" s="12"/>
      <c r="E81" s="12"/>
      <c r="F81" s="12"/>
      <c r="G81" s="14"/>
      <c r="H81" s="17"/>
      <c r="I81" s="18"/>
      <c r="J81" s="10"/>
      <c r="K81" s="10"/>
      <c r="L81" s="10"/>
      <c r="M81" s="10"/>
      <c r="N81" s="10"/>
      <c r="O81" s="10"/>
      <c r="P81" s="10"/>
      <c r="Q81" s="10"/>
    </row>
    <row r="82" spans="1:17" x14ac:dyDescent="0.25">
      <c r="A82" s="11"/>
      <c r="D82" s="12"/>
      <c r="E82" s="12"/>
      <c r="F82" s="12"/>
      <c r="G82" s="14"/>
      <c r="H82" s="17"/>
      <c r="I82" s="18"/>
      <c r="J82" s="10"/>
      <c r="K82" s="10"/>
      <c r="L82" s="10"/>
      <c r="M82" s="10"/>
      <c r="N82" s="10"/>
      <c r="O82" s="10"/>
      <c r="P82" s="10"/>
      <c r="Q82" s="10"/>
    </row>
    <row r="83" spans="1:17" x14ac:dyDescent="0.25">
      <c r="A83" s="11"/>
      <c r="D83" s="12"/>
      <c r="E83" s="12"/>
      <c r="F83" s="12"/>
      <c r="G83" s="14"/>
      <c r="H83" s="17"/>
      <c r="I83" s="18"/>
      <c r="J83" s="10"/>
      <c r="K83" s="10"/>
      <c r="L83" s="10"/>
      <c r="M83" s="10"/>
      <c r="N83" s="10"/>
      <c r="O83" s="10"/>
      <c r="P83" s="10"/>
      <c r="Q83" s="10"/>
    </row>
    <row r="84" spans="1:17" x14ac:dyDescent="0.25">
      <c r="A84" s="11"/>
      <c r="D84" s="12"/>
      <c r="E84" s="12"/>
      <c r="F84" s="12"/>
      <c r="G84" s="14"/>
      <c r="H84" s="17"/>
      <c r="I84" s="18"/>
      <c r="J84" s="10"/>
      <c r="K84" s="10"/>
      <c r="L84" s="10"/>
      <c r="M84" s="10"/>
      <c r="N84" s="10"/>
      <c r="O84" s="10"/>
      <c r="P84" s="10"/>
      <c r="Q84" s="10"/>
    </row>
    <row r="85" spans="1:17" x14ac:dyDescent="0.25">
      <c r="A85" s="11"/>
      <c r="D85" s="12"/>
      <c r="E85" s="12"/>
      <c r="F85" s="12"/>
      <c r="G85" s="14"/>
      <c r="H85" s="17"/>
      <c r="I85" s="18"/>
      <c r="J85" s="10"/>
      <c r="K85" s="10"/>
      <c r="L85" s="10"/>
      <c r="M85" s="10"/>
      <c r="N85" s="10"/>
      <c r="O85" s="10"/>
      <c r="P85" s="10"/>
      <c r="Q85" s="10"/>
    </row>
    <row r="86" spans="1:17" x14ac:dyDescent="0.25">
      <c r="A86" s="11"/>
      <c r="D86" s="12"/>
      <c r="E86" s="12"/>
      <c r="F86" s="12"/>
      <c r="G86" s="14"/>
      <c r="H86" s="17"/>
      <c r="I86" s="18"/>
      <c r="J86" s="10"/>
      <c r="K86" s="10"/>
      <c r="L86" s="10"/>
      <c r="M86" s="10"/>
      <c r="N86" s="10"/>
      <c r="O86" s="10"/>
      <c r="P86" s="10"/>
      <c r="Q86" s="10"/>
    </row>
    <row r="87" spans="1:17" x14ac:dyDescent="0.25">
      <c r="A87" s="11"/>
      <c r="D87" s="12"/>
      <c r="E87" s="12"/>
      <c r="F87" s="12"/>
      <c r="G87" s="14"/>
      <c r="H87" s="17"/>
      <c r="I87" s="18"/>
      <c r="J87" s="10"/>
      <c r="K87" s="10"/>
      <c r="L87" s="10"/>
      <c r="M87" s="10"/>
      <c r="N87" s="10"/>
      <c r="O87" s="10"/>
      <c r="P87" s="10"/>
      <c r="Q87" s="10"/>
    </row>
    <row r="88" spans="1:17" x14ac:dyDescent="0.25">
      <c r="A88" s="11"/>
      <c r="D88" s="12"/>
      <c r="E88" s="12"/>
      <c r="F88" s="12"/>
      <c r="G88" s="14"/>
      <c r="H88" s="17"/>
      <c r="I88" s="18"/>
      <c r="J88" s="10"/>
      <c r="K88" s="10"/>
      <c r="L88" s="10"/>
      <c r="M88" s="10"/>
      <c r="N88" s="10"/>
      <c r="O88" s="10"/>
      <c r="P88" s="10"/>
      <c r="Q88" s="10"/>
    </row>
    <row r="89" spans="1:17" x14ac:dyDescent="0.25">
      <c r="A89" s="11"/>
      <c r="D89" s="12"/>
      <c r="E89" s="12"/>
      <c r="F89" s="12"/>
      <c r="G89" s="14"/>
      <c r="H89" s="17"/>
      <c r="I89" s="18"/>
      <c r="J89" s="10"/>
      <c r="K89" s="10"/>
      <c r="L89" s="10"/>
      <c r="M89" s="10"/>
      <c r="N89" s="10"/>
      <c r="O89" s="10"/>
      <c r="P89" s="10"/>
      <c r="Q89" s="10"/>
    </row>
    <row r="90" spans="1:17" x14ac:dyDescent="0.25">
      <c r="A90" s="11"/>
      <c r="D90" s="12"/>
      <c r="E90" s="12"/>
      <c r="F90" s="12"/>
      <c r="G90" s="14"/>
      <c r="H90" s="17"/>
      <c r="I90" s="18"/>
      <c r="J90" s="10"/>
      <c r="K90" s="10"/>
      <c r="L90" s="10"/>
      <c r="M90" s="10"/>
      <c r="N90" s="10"/>
      <c r="O90" s="10"/>
      <c r="P90" s="10"/>
      <c r="Q90" s="10"/>
    </row>
    <row r="91" spans="1:17" x14ac:dyDescent="0.25">
      <c r="A91" s="11"/>
      <c r="D91" s="12"/>
      <c r="E91" s="12"/>
      <c r="F91" s="12"/>
      <c r="G91" s="14"/>
      <c r="H91" s="17"/>
      <c r="I91" s="18"/>
      <c r="J91" s="10"/>
      <c r="K91" s="10"/>
      <c r="L91" s="10"/>
      <c r="M91" s="10"/>
      <c r="N91" s="10"/>
      <c r="O91" s="10"/>
      <c r="P91" s="10"/>
      <c r="Q91" s="10"/>
    </row>
    <row r="92" spans="1:17" x14ac:dyDescent="0.25">
      <c r="A92" s="11"/>
      <c r="D92" s="12"/>
      <c r="E92" s="12"/>
      <c r="F92" s="12"/>
      <c r="G92" s="14"/>
      <c r="H92" s="17"/>
      <c r="I92" s="18"/>
      <c r="J92" s="10"/>
      <c r="K92" s="10"/>
      <c r="L92" s="10"/>
      <c r="M92" s="10"/>
      <c r="N92" s="10"/>
      <c r="O92" s="10"/>
      <c r="P92" s="10"/>
      <c r="Q92" s="10"/>
    </row>
    <row r="93" spans="1:17" x14ac:dyDescent="0.25">
      <c r="A93" s="11"/>
      <c r="D93" s="12"/>
      <c r="E93" s="12"/>
      <c r="F93" s="12"/>
      <c r="G93" s="14"/>
      <c r="H93" s="17"/>
      <c r="I93" s="18"/>
      <c r="J93" s="10"/>
      <c r="K93" s="10"/>
      <c r="L93" s="10"/>
      <c r="M93" s="10"/>
      <c r="N93" s="10"/>
      <c r="O93" s="10"/>
      <c r="P93" s="10"/>
      <c r="Q93" s="10"/>
    </row>
    <row r="94" spans="1:17" x14ac:dyDescent="0.25">
      <c r="A94" s="11"/>
      <c r="D94" s="12"/>
      <c r="E94" s="12"/>
      <c r="F94" s="12"/>
      <c r="G94" s="14"/>
      <c r="H94" s="17"/>
      <c r="I94" s="18"/>
      <c r="J94" s="10"/>
      <c r="K94" s="10"/>
      <c r="L94" s="10"/>
      <c r="M94" s="10"/>
      <c r="N94" s="10"/>
      <c r="O94" s="10"/>
      <c r="P94" s="10"/>
      <c r="Q94" s="10"/>
    </row>
    <row r="95" spans="1:17" x14ac:dyDescent="0.25">
      <c r="A95" s="11"/>
      <c r="D95" s="12"/>
      <c r="E95" s="12"/>
      <c r="F95" s="12"/>
      <c r="G95" s="14"/>
      <c r="H95" s="17"/>
      <c r="I95" s="18"/>
      <c r="J95" s="10"/>
      <c r="K95" s="10"/>
      <c r="L95" s="10"/>
      <c r="M95" s="10"/>
      <c r="N95" s="10"/>
      <c r="O95" s="10"/>
      <c r="P95" s="10"/>
      <c r="Q95" s="10"/>
    </row>
    <row r="96" spans="1:17" x14ac:dyDescent="0.25">
      <c r="A96" s="11"/>
      <c r="D96" s="12"/>
      <c r="E96" s="12"/>
      <c r="F96" s="12"/>
      <c r="G96" s="14"/>
      <c r="H96" s="17"/>
      <c r="I96" s="18"/>
      <c r="J96" s="10"/>
      <c r="K96" s="10"/>
      <c r="L96" s="10"/>
      <c r="M96" s="10"/>
      <c r="N96" s="10"/>
      <c r="O96" s="10"/>
      <c r="P96" s="10"/>
      <c r="Q96" s="10"/>
    </row>
    <row r="97" spans="1:17" x14ac:dyDescent="0.25">
      <c r="A97" s="11"/>
      <c r="D97" s="12"/>
      <c r="E97" s="12"/>
      <c r="F97" s="12"/>
      <c r="G97" s="14"/>
      <c r="H97" s="17"/>
      <c r="I97" s="18"/>
      <c r="J97" s="10"/>
      <c r="K97" s="10"/>
      <c r="L97" s="10"/>
      <c r="M97" s="10"/>
      <c r="N97" s="10"/>
      <c r="O97" s="10"/>
      <c r="P97" s="10"/>
      <c r="Q97" s="10"/>
    </row>
    <row r="98" spans="1:17" x14ac:dyDescent="0.25">
      <c r="A98" s="11"/>
      <c r="D98" s="12"/>
      <c r="E98" s="12"/>
      <c r="F98" s="12"/>
      <c r="G98" s="14"/>
      <c r="H98" s="17"/>
      <c r="I98" s="18"/>
      <c r="J98" s="10"/>
      <c r="K98" s="10"/>
      <c r="L98" s="10"/>
      <c r="M98" s="10"/>
      <c r="N98" s="10"/>
      <c r="O98" s="10"/>
      <c r="P98" s="10"/>
      <c r="Q98" s="10"/>
    </row>
    <row r="99" spans="1:17" x14ac:dyDescent="0.25">
      <c r="A99" s="11"/>
      <c r="D99" s="12"/>
      <c r="E99" s="12"/>
      <c r="F99" s="12"/>
      <c r="G99" s="14"/>
      <c r="H99" s="17"/>
      <c r="I99" s="18"/>
      <c r="J99" s="10"/>
      <c r="K99" s="10"/>
      <c r="L99" s="10"/>
      <c r="M99" s="10"/>
      <c r="N99" s="10"/>
      <c r="O99" s="10"/>
      <c r="P99" s="10"/>
      <c r="Q99" s="10"/>
    </row>
    <row r="100" spans="1:17" x14ac:dyDescent="0.25">
      <c r="A100" s="11"/>
      <c r="D100" s="12"/>
      <c r="E100" s="12"/>
      <c r="F100" s="12"/>
      <c r="G100" s="14"/>
      <c r="H100" s="17"/>
      <c r="I100" s="18"/>
      <c r="J100" s="10"/>
      <c r="K100" s="10"/>
      <c r="L100" s="10"/>
      <c r="M100" s="10"/>
      <c r="N100" s="10"/>
      <c r="O100" s="10"/>
      <c r="P100" s="10"/>
      <c r="Q100" s="10"/>
    </row>
    <row r="101" spans="1:17" x14ac:dyDescent="0.25">
      <c r="A101" s="11"/>
      <c r="D101" s="12"/>
      <c r="E101" s="12"/>
      <c r="F101" s="12"/>
      <c r="G101" s="14"/>
      <c r="H101" s="17"/>
      <c r="I101" s="18"/>
      <c r="J101" s="10"/>
      <c r="K101" s="10"/>
      <c r="L101" s="10"/>
      <c r="M101" s="10"/>
      <c r="N101" s="10"/>
      <c r="O101" s="10"/>
      <c r="P101" s="10"/>
      <c r="Q101" s="10"/>
    </row>
    <row r="102" spans="1:17" x14ac:dyDescent="0.25">
      <c r="A102" s="11"/>
      <c r="D102" s="12"/>
      <c r="E102" s="12"/>
      <c r="F102" s="12"/>
      <c r="G102" s="14"/>
      <c r="H102" s="17"/>
      <c r="I102" s="18"/>
      <c r="J102" s="10"/>
      <c r="K102" s="10"/>
      <c r="L102" s="10"/>
      <c r="M102" s="10"/>
      <c r="N102" s="10"/>
      <c r="O102" s="10"/>
      <c r="P102" s="10"/>
      <c r="Q102" s="10"/>
    </row>
    <row r="103" spans="1:17" x14ac:dyDescent="0.25">
      <c r="A103" s="11"/>
      <c r="D103" s="12"/>
      <c r="E103" s="12"/>
      <c r="F103" s="12"/>
      <c r="G103" s="14"/>
      <c r="H103" s="17"/>
      <c r="I103" s="18"/>
      <c r="J103" s="10"/>
      <c r="K103" s="10"/>
      <c r="L103" s="10"/>
      <c r="M103" s="10"/>
      <c r="N103" s="10"/>
      <c r="O103" s="10"/>
      <c r="P103" s="10"/>
      <c r="Q103" s="10"/>
    </row>
    <row r="104" spans="1:17" x14ac:dyDescent="0.25">
      <c r="A104" s="11"/>
      <c r="D104" s="12"/>
      <c r="E104" s="12"/>
      <c r="F104" s="12"/>
      <c r="G104" s="14"/>
      <c r="H104" s="17"/>
      <c r="I104" s="18"/>
      <c r="J104" s="10"/>
      <c r="K104" s="10"/>
      <c r="L104" s="10"/>
      <c r="M104" s="10"/>
      <c r="N104" s="10"/>
      <c r="O104" s="10"/>
      <c r="P104" s="10"/>
      <c r="Q104" s="10"/>
    </row>
    <row r="105" spans="1:17" x14ac:dyDescent="0.25">
      <c r="A105" s="11"/>
      <c r="D105" s="12"/>
      <c r="E105" s="12"/>
      <c r="F105" s="12"/>
      <c r="G105" s="14"/>
      <c r="H105" s="17"/>
      <c r="I105" s="18"/>
      <c r="J105" s="10"/>
      <c r="K105" s="10"/>
      <c r="L105" s="10"/>
      <c r="M105" s="10"/>
      <c r="N105" s="10"/>
      <c r="O105" s="10"/>
      <c r="P105" s="10"/>
      <c r="Q105" s="10"/>
    </row>
    <row r="106" spans="1:17" x14ac:dyDescent="0.25">
      <c r="A106" s="11"/>
      <c r="D106" s="12"/>
      <c r="E106" s="12"/>
      <c r="F106" s="12"/>
      <c r="G106" s="14"/>
      <c r="H106" s="17"/>
      <c r="I106" s="18"/>
      <c r="J106" s="10"/>
      <c r="K106" s="10"/>
      <c r="L106" s="10"/>
      <c r="M106" s="10"/>
      <c r="N106" s="10"/>
      <c r="O106" s="10"/>
      <c r="P106" s="10"/>
      <c r="Q106" s="10"/>
    </row>
    <row r="107" spans="1:17" x14ac:dyDescent="0.25">
      <c r="A107" s="11"/>
      <c r="D107" s="12"/>
      <c r="E107" s="12"/>
      <c r="F107" s="12"/>
      <c r="G107" s="14"/>
      <c r="H107" s="17"/>
      <c r="I107" s="18"/>
      <c r="J107" s="10"/>
      <c r="K107" s="10"/>
      <c r="L107" s="10"/>
      <c r="M107" s="10"/>
      <c r="N107" s="10"/>
      <c r="O107" s="10"/>
      <c r="P107" s="10"/>
      <c r="Q107" s="10"/>
    </row>
    <row r="108" spans="1:17" x14ac:dyDescent="0.25">
      <c r="A108" s="11"/>
      <c r="D108" s="12"/>
      <c r="E108" s="12"/>
      <c r="F108" s="12"/>
      <c r="G108" s="14"/>
      <c r="H108" s="17"/>
      <c r="I108" s="18"/>
      <c r="J108" s="10"/>
      <c r="K108" s="10"/>
      <c r="L108" s="10"/>
      <c r="M108" s="10"/>
      <c r="N108" s="10"/>
      <c r="O108" s="10"/>
      <c r="P108" s="10"/>
      <c r="Q108" s="10"/>
    </row>
    <row r="109" spans="1:17" x14ac:dyDescent="0.25">
      <c r="A109" s="11"/>
      <c r="D109" s="12"/>
      <c r="E109" s="12"/>
      <c r="F109" s="12"/>
      <c r="G109" s="14"/>
      <c r="H109" s="17"/>
      <c r="I109" s="18"/>
      <c r="J109" s="10"/>
      <c r="K109" s="10"/>
      <c r="L109" s="10"/>
      <c r="M109" s="10"/>
      <c r="N109" s="10"/>
      <c r="O109" s="10"/>
      <c r="P109" s="10"/>
      <c r="Q109" s="10"/>
    </row>
    <row r="110" spans="1:17" x14ac:dyDescent="0.25">
      <c r="A110" s="11"/>
      <c r="D110" s="12"/>
      <c r="E110" s="12"/>
      <c r="F110" s="12"/>
      <c r="G110" s="14"/>
      <c r="H110" s="17"/>
      <c r="I110" s="18"/>
      <c r="J110" s="10"/>
      <c r="K110" s="10"/>
      <c r="L110" s="10"/>
      <c r="M110" s="10"/>
      <c r="N110" s="10"/>
      <c r="O110" s="10"/>
      <c r="P110" s="10"/>
      <c r="Q110" s="10"/>
    </row>
    <row r="111" spans="1:17" x14ac:dyDescent="0.25">
      <c r="A111" s="11"/>
      <c r="D111" s="12"/>
      <c r="E111" s="12"/>
      <c r="F111" s="12"/>
      <c r="G111" s="14"/>
      <c r="H111" s="17"/>
      <c r="I111" s="18"/>
      <c r="J111" s="10"/>
      <c r="K111" s="10"/>
      <c r="L111" s="10"/>
      <c r="M111" s="10"/>
      <c r="N111" s="10"/>
      <c r="O111" s="10"/>
      <c r="P111" s="10"/>
      <c r="Q111" s="10"/>
    </row>
    <row r="112" spans="1:17" x14ac:dyDescent="0.25">
      <c r="A112" s="11"/>
      <c r="D112" s="12"/>
      <c r="E112" s="12"/>
      <c r="F112" s="12"/>
      <c r="G112" s="14"/>
      <c r="H112" s="17"/>
      <c r="I112" s="18"/>
      <c r="J112" s="10"/>
      <c r="K112" s="10"/>
      <c r="L112" s="10"/>
      <c r="M112" s="10"/>
      <c r="N112" s="10"/>
      <c r="O112" s="10"/>
      <c r="P112" s="10"/>
      <c r="Q112" s="10"/>
    </row>
    <row r="113" spans="1:17" x14ac:dyDescent="0.25">
      <c r="A113" s="11"/>
      <c r="D113" s="12"/>
      <c r="E113" s="12"/>
      <c r="F113" s="12"/>
      <c r="G113" s="14"/>
      <c r="H113" s="17"/>
      <c r="I113" s="18"/>
      <c r="J113" s="10"/>
      <c r="K113" s="10"/>
      <c r="L113" s="10"/>
      <c r="M113" s="10"/>
      <c r="N113" s="10"/>
      <c r="O113" s="10"/>
      <c r="P113" s="10"/>
      <c r="Q113" s="10"/>
    </row>
    <row r="114" spans="1:17" x14ac:dyDescent="0.25">
      <c r="A114" s="11"/>
      <c r="D114" s="12"/>
      <c r="E114" s="12"/>
      <c r="F114" s="12"/>
      <c r="G114" s="14"/>
      <c r="H114" s="17"/>
      <c r="I114" s="18"/>
      <c r="J114" s="10"/>
      <c r="K114" s="10"/>
      <c r="L114" s="10"/>
      <c r="M114" s="10"/>
      <c r="N114" s="10"/>
      <c r="O114" s="10"/>
      <c r="P114" s="10"/>
      <c r="Q114" s="10"/>
    </row>
    <row r="115" spans="1:17" x14ac:dyDescent="0.25">
      <c r="A115" s="11"/>
      <c r="D115" s="12"/>
      <c r="E115" s="12"/>
      <c r="F115" s="12"/>
      <c r="G115" s="14"/>
      <c r="H115" s="17"/>
      <c r="I115" s="18"/>
      <c r="J115" s="10"/>
      <c r="K115" s="10"/>
      <c r="L115" s="10"/>
      <c r="M115" s="10"/>
      <c r="N115" s="10"/>
      <c r="O115" s="10"/>
      <c r="P115" s="10"/>
      <c r="Q115" s="10"/>
    </row>
    <row r="116" spans="1:17" x14ac:dyDescent="0.25">
      <c r="A116" s="11"/>
      <c r="D116" s="12"/>
      <c r="E116" s="12"/>
      <c r="F116" s="12"/>
      <c r="G116" s="14"/>
      <c r="H116" s="17"/>
      <c r="I116" s="18"/>
      <c r="J116" s="10"/>
      <c r="K116" s="10"/>
      <c r="L116" s="10"/>
      <c r="M116" s="10"/>
      <c r="N116" s="10"/>
      <c r="O116" s="10"/>
      <c r="P116" s="10"/>
      <c r="Q116" s="10"/>
    </row>
    <row r="117" spans="1:17" x14ac:dyDescent="0.25">
      <c r="A117" s="11"/>
      <c r="D117" s="12"/>
      <c r="E117" s="12"/>
      <c r="F117" s="12"/>
      <c r="G117" s="14"/>
      <c r="H117" s="17"/>
      <c r="I117" s="18"/>
      <c r="J117" s="10"/>
      <c r="K117" s="10"/>
      <c r="L117" s="10"/>
      <c r="M117" s="10"/>
      <c r="N117" s="10"/>
      <c r="O117" s="10"/>
      <c r="P117" s="10"/>
      <c r="Q117" s="10"/>
    </row>
    <row r="118" spans="1:17" x14ac:dyDescent="0.25">
      <c r="A118" s="11"/>
      <c r="D118" s="12"/>
      <c r="E118" s="12"/>
      <c r="F118" s="12"/>
      <c r="G118" s="14"/>
      <c r="H118" s="17"/>
      <c r="I118" s="18"/>
      <c r="J118" s="10"/>
      <c r="K118" s="10"/>
      <c r="L118" s="10"/>
      <c r="M118" s="10"/>
      <c r="N118" s="10"/>
      <c r="O118" s="10"/>
      <c r="P118" s="10"/>
      <c r="Q118" s="10"/>
    </row>
    <row r="119" spans="1:17" x14ac:dyDescent="0.25">
      <c r="A119" s="11"/>
      <c r="D119" s="12"/>
      <c r="E119" s="12"/>
      <c r="F119" s="12"/>
      <c r="G119" s="14"/>
      <c r="H119" s="17"/>
      <c r="I119" s="18"/>
      <c r="J119" s="10"/>
      <c r="K119" s="10"/>
      <c r="L119" s="10"/>
      <c r="M119" s="10"/>
      <c r="N119" s="10"/>
      <c r="O119" s="10"/>
      <c r="P119" s="10"/>
      <c r="Q119" s="10"/>
    </row>
    <row r="120" spans="1:17" x14ac:dyDescent="0.25">
      <c r="A120" s="11"/>
      <c r="D120" s="12"/>
      <c r="E120" s="12"/>
      <c r="F120" s="12"/>
      <c r="G120" s="14"/>
      <c r="H120" s="17"/>
      <c r="I120" s="18"/>
      <c r="J120" s="10"/>
      <c r="K120" s="10"/>
      <c r="L120" s="10"/>
      <c r="M120" s="10"/>
      <c r="N120" s="10"/>
      <c r="O120" s="10"/>
      <c r="P120" s="10"/>
      <c r="Q120" s="10"/>
    </row>
    <row r="121" spans="1:17" x14ac:dyDescent="0.25">
      <c r="A121" s="11"/>
      <c r="D121" s="12"/>
      <c r="E121" s="12"/>
      <c r="F121" s="12"/>
      <c r="G121" s="14"/>
      <c r="H121" s="17"/>
      <c r="I121" s="18"/>
      <c r="J121" s="10"/>
      <c r="K121" s="10"/>
      <c r="L121" s="10"/>
      <c r="M121" s="10"/>
      <c r="N121" s="10"/>
      <c r="O121" s="10"/>
      <c r="P121" s="10"/>
      <c r="Q121" s="10"/>
    </row>
    <row r="122" spans="1:17" x14ac:dyDescent="0.25">
      <c r="A122" s="11"/>
      <c r="D122" s="12"/>
      <c r="E122" s="12"/>
      <c r="F122" s="12"/>
      <c r="G122" s="14"/>
      <c r="H122" s="17"/>
      <c r="I122" s="18"/>
      <c r="J122" s="10"/>
      <c r="K122" s="10"/>
      <c r="L122" s="10"/>
      <c r="M122" s="10"/>
      <c r="N122" s="10"/>
      <c r="O122" s="10"/>
      <c r="P122" s="10"/>
      <c r="Q122" s="10"/>
    </row>
    <row r="123" spans="1:17" x14ac:dyDescent="0.25">
      <c r="A123" s="11"/>
      <c r="D123" s="12"/>
      <c r="E123" s="12"/>
      <c r="F123" s="12"/>
      <c r="G123" s="14"/>
      <c r="H123" s="17"/>
      <c r="I123" s="18"/>
      <c r="J123" s="10"/>
      <c r="K123" s="10"/>
      <c r="L123" s="10"/>
      <c r="M123" s="10"/>
      <c r="N123" s="10"/>
      <c r="O123" s="10"/>
      <c r="P123" s="10"/>
      <c r="Q123" s="10"/>
    </row>
    <row r="124" spans="1:17" x14ac:dyDescent="0.25">
      <c r="A124" s="11"/>
      <c r="D124" s="12"/>
      <c r="E124" s="12"/>
      <c r="F124" s="12"/>
      <c r="G124" s="14"/>
      <c r="H124" s="17"/>
      <c r="I124" s="18"/>
      <c r="J124" s="10"/>
      <c r="K124" s="10"/>
      <c r="L124" s="10"/>
      <c r="M124" s="10"/>
      <c r="N124" s="10"/>
      <c r="O124" s="10"/>
      <c r="P124" s="10"/>
      <c r="Q124" s="10"/>
    </row>
    <row r="125" spans="1:17" x14ac:dyDescent="0.25">
      <c r="A125" s="11"/>
      <c r="D125" s="12"/>
      <c r="E125" s="12"/>
      <c r="F125" s="12"/>
      <c r="G125" s="14"/>
      <c r="H125" s="17"/>
      <c r="I125" s="18"/>
      <c r="J125" s="10"/>
      <c r="K125" s="10"/>
      <c r="L125" s="10"/>
      <c r="M125" s="10"/>
      <c r="N125" s="10"/>
      <c r="O125" s="10"/>
      <c r="P125" s="10"/>
      <c r="Q125" s="10"/>
    </row>
    <row r="126" spans="1:17" x14ac:dyDescent="0.25">
      <c r="A126" s="11"/>
      <c r="D126" s="12"/>
      <c r="E126" s="12"/>
      <c r="F126" s="12"/>
      <c r="G126" s="14"/>
      <c r="H126" s="17"/>
      <c r="I126" s="18"/>
      <c r="J126" s="10"/>
      <c r="K126" s="10"/>
      <c r="L126" s="10"/>
      <c r="M126" s="10"/>
      <c r="N126" s="10"/>
      <c r="O126" s="10"/>
      <c r="P126" s="10"/>
      <c r="Q126" s="10"/>
    </row>
    <row r="127" spans="1:17" x14ac:dyDescent="0.25">
      <c r="A127" s="11"/>
      <c r="D127" s="12"/>
      <c r="E127" s="12"/>
      <c r="F127" s="12"/>
      <c r="G127" s="14"/>
      <c r="H127" s="17"/>
      <c r="I127" s="18"/>
      <c r="J127" s="10"/>
      <c r="K127" s="10"/>
      <c r="L127" s="10"/>
      <c r="M127" s="10"/>
      <c r="N127" s="10"/>
      <c r="O127" s="10"/>
      <c r="P127" s="10"/>
      <c r="Q127" s="10"/>
    </row>
    <row r="128" spans="1:17" x14ac:dyDescent="0.25">
      <c r="A128" s="11"/>
      <c r="D128" s="12"/>
      <c r="E128" s="12"/>
      <c r="F128" s="12"/>
      <c r="G128" s="14"/>
      <c r="H128" s="17"/>
      <c r="I128" s="18"/>
      <c r="J128" s="10"/>
      <c r="K128" s="10"/>
      <c r="L128" s="10"/>
      <c r="M128" s="10"/>
      <c r="N128" s="10"/>
      <c r="O128" s="10"/>
      <c r="P128" s="10"/>
      <c r="Q128" s="10"/>
    </row>
    <row r="129" spans="1:17" x14ac:dyDescent="0.25">
      <c r="A129" s="11"/>
      <c r="D129" s="12"/>
      <c r="E129" s="12"/>
      <c r="F129" s="12"/>
      <c r="G129" s="14"/>
      <c r="H129" s="17"/>
      <c r="I129" s="18"/>
      <c r="J129" s="10"/>
      <c r="K129" s="10"/>
      <c r="L129" s="10"/>
      <c r="M129" s="10"/>
      <c r="N129" s="10"/>
      <c r="O129" s="10"/>
      <c r="P129" s="10"/>
      <c r="Q129" s="10"/>
    </row>
    <row r="130" spans="1:17" x14ac:dyDescent="0.25">
      <c r="A130" s="11"/>
      <c r="D130" s="12"/>
      <c r="E130" s="12"/>
      <c r="F130" s="12"/>
      <c r="G130" s="14"/>
      <c r="H130" s="17"/>
      <c r="I130" s="18"/>
      <c r="J130" s="10"/>
      <c r="K130" s="10"/>
      <c r="L130" s="10"/>
      <c r="M130" s="10"/>
      <c r="N130" s="10"/>
      <c r="O130" s="10"/>
      <c r="P130" s="10"/>
      <c r="Q130" s="10"/>
    </row>
    <row r="131" spans="1:17" x14ac:dyDescent="0.25">
      <c r="A131" s="11"/>
      <c r="D131" s="12"/>
      <c r="E131" s="12"/>
      <c r="F131" s="12"/>
      <c r="G131" s="14"/>
      <c r="H131" s="17"/>
      <c r="I131" s="18"/>
      <c r="J131" s="10"/>
      <c r="K131" s="10"/>
      <c r="L131" s="10"/>
      <c r="M131" s="10"/>
      <c r="N131" s="10"/>
      <c r="O131" s="10"/>
      <c r="P131" s="10"/>
      <c r="Q131" s="10"/>
    </row>
    <row r="132" spans="1:17" x14ac:dyDescent="0.25">
      <c r="A132" s="11"/>
      <c r="D132" s="12"/>
      <c r="E132" s="12"/>
      <c r="F132" s="12"/>
      <c r="G132" s="14"/>
      <c r="H132" s="17"/>
      <c r="I132" s="18"/>
      <c r="J132" s="10"/>
      <c r="K132" s="10"/>
      <c r="L132" s="10"/>
      <c r="M132" s="10"/>
      <c r="N132" s="10"/>
      <c r="O132" s="10"/>
      <c r="P132" s="10"/>
      <c r="Q132" s="10"/>
    </row>
    <row r="133" spans="1:17" x14ac:dyDescent="0.25">
      <c r="A133" s="11"/>
      <c r="D133" s="12"/>
      <c r="E133" s="12"/>
      <c r="F133" s="12"/>
      <c r="G133" s="14"/>
      <c r="H133" s="17"/>
      <c r="I133" s="18"/>
      <c r="J133" s="10"/>
      <c r="K133" s="10"/>
      <c r="L133" s="10"/>
      <c r="M133" s="10"/>
      <c r="N133" s="10"/>
      <c r="O133" s="10"/>
      <c r="P133" s="10"/>
      <c r="Q133" s="10"/>
    </row>
    <row r="134" spans="1:17" x14ac:dyDescent="0.25">
      <c r="A134" s="11"/>
      <c r="D134" s="12"/>
      <c r="E134" s="12"/>
      <c r="F134" s="12"/>
      <c r="G134" s="14"/>
      <c r="H134" s="17"/>
      <c r="I134" s="18"/>
      <c r="J134" s="10"/>
      <c r="K134" s="10"/>
      <c r="L134" s="10"/>
      <c r="M134" s="10"/>
      <c r="N134" s="10"/>
      <c r="O134" s="10"/>
      <c r="P134" s="10"/>
      <c r="Q134" s="10"/>
    </row>
    <row r="135" spans="1:17" x14ac:dyDescent="0.25">
      <c r="A135" s="11"/>
      <c r="D135" s="12"/>
      <c r="E135" s="12"/>
      <c r="F135" s="12"/>
      <c r="G135" s="14"/>
      <c r="H135" s="17"/>
      <c r="I135" s="18"/>
      <c r="J135" s="10"/>
      <c r="K135" s="10"/>
      <c r="L135" s="10"/>
      <c r="M135" s="10"/>
      <c r="N135" s="10"/>
      <c r="O135" s="10"/>
      <c r="P135" s="10"/>
      <c r="Q135" s="10"/>
    </row>
    <row r="136" spans="1:17" x14ac:dyDescent="0.25">
      <c r="A136" s="11"/>
      <c r="D136" s="12"/>
      <c r="E136" s="12"/>
      <c r="F136" s="12"/>
      <c r="G136" s="14"/>
      <c r="H136" s="17"/>
      <c r="I136" s="18"/>
      <c r="J136" s="10"/>
      <c r="K136" s="10"/>
      <c r="L136" s="10"/>
      <c r="M136" s="10"/>
      <c r="N136" s="10"/>
      <c r="O136" s="10"/>
      <c r="P136" s="10"/>
      <c r="Q136" s="10"/>
    </row>
    <row r="137" spans="1:17" x14ac:dyDescent="0.25">
      <c r="A137" s="11"/>
      <c r="D137" s="12"/>
      <c r="E137" s="12"/>
      <c r="F137" s="12"/>
      <c r="G137" s="14"/>
      <c r="H137" s="17"/>
      <c r="I137" s="18"/>
      <c r="J137" s="10"/>
      <c r="K137" s="10"/>
      <c r="L137" s="10"/>
      <c r="M137" s="10"/>
      <c r="N137" s="10"/>
      <c r="O137" s="10"/>
      <c r="P137" s="10"/>
      <c r="Q137" s="10"/>
    </row>
    <row r="138" spans="1:17" x14ac:dyDescent="0.25">
      <c r="A138" s="11"/>
      <c r="D138" s="12"/>
      <c r="E138" s="12"/>
      <c r="F138" s="12"/>
      <c r="G138" s="14"/>
      <c r="H138" s="17"/>
      <c r="I138" s="18"/>
      <c r="J138" s="10"/>
      <c r="K138" s="10"/>
      <c r="L138" s="10"/>
      <c r="M138" s="10"/>
      <c r="N138" s="10"/>
      <c r="O138" s="10"/>
      <c r="P138" s="10"/>
      <c r="Q138" s="10"/>
    </row>
    <row r="139" spans="1:17" x14ac:dyDescent="0.25">
      <c r="A139" s="11"/>
      <c r="D139" s="12"/>
      <c r="E139" s="12"/>
      <c r="F139" s="12"/>
      <c r="G139" s="14"/>
      <c r="H139" s="17"/>
      <c r="I139" s="18"/>
      <c r="J139" s="10"/>
      <c r="K139" s="10"/>
      <c r="L139" s="10"/>
      <c r="M139" s="10"/>
      <c r="N139" s="10"/>
      <c r="O139" s="10"/>
      <c r="P139" s="10"/>
      <c r="Q139" s="10"/>
    </row>
    <row r="140" spans="1:17" x14ac:dyDescent="0.25">
      <c r="A140" s="11"/>
      <c r="D140" s="12"/>
      <c r="E140" s="12"/>
      <c r="F140" s="12"/>
      <c r="G140" s="14"/>
      <c r="H140" s="17"/>
      <c r="I140" s="18"/>
      <c r="J140" s="10"/>
      <c r="K140" s="10"/>
      <c r="L140" s="10"/>
      <c r="M140" s="10"/>
      <c r="N140" s="10"/>
      <c r="O140" s="10"/>
      <c r="P140" s="10"/>
      <c r="Q140" s="10"/>
    </row>
    <row r="141" spans="1:17" x14ac:dyDescent="0.25">
      <c r="A141" s="11"/>
      <c r="D141" s="12"/>
      <c r="E141" s="12"/>
      <c r="F141" s="12"/>
      <c r="G141" s="14"/>
      <c r="H141" s="17"/>
      <c r="I141" s="18"/>
      <c r="J141" s="10"/>
      <c r="K141" s="10"/>
      <c r="L141" s="10"/>
      <c r="M141" s="10"/>
      <c r="N141" s="10"/>
      <c r="O141" s="10"/>
      <c r="P141" s="10"/>
      <c r="Q141" s="10"/>
    </row>
    <row r="142" spans="1:17" x14ac:dyDescent="0.25">
      <c r="A142" s="11"/>
      <c r="D142" s="12"/>
      <c r="E142" s="12"/>
      <c r="F142" s="12"/>
      <c r="G142" s="14"/>
      <c r="H142" s="17"/>
      <c r="I142" s="18"/>
      <c r="J142" s="10"/>
      <c r="K142" s="10"/>
      <c r="L142" s="10"/>
      <c r="M142" s="10"/>
      <c r="N142" s="10"/>
      <c r="O142" s="10"/>
      <c r="P142" s="10"/>
      <c r="Q142" s="10"/>
    </row>
    <row r="143" spans="1:17" x14ac:dyDescent="0.25">
      <c r="A143" s="11"/>
      <c r="D143" s="12"/>
      <c r="E143" s="12"/>
      <c r="F143" s="12"/>
      <c r="G143" s="14"/>
      <c r="H143" s="17"/>
      <c r="I143" s="18"/>
      <c r="J143" s="10"/>
      <c r="K143" s="10"/>
      <c r="L143" s="10"/>
      <c r="M143" s="10"/>
      <c r="N143" s="10"/>
      <c r="O143" s="10"/>
      <c r="P143" s="10"/>
      <c r="Q143" s="10"/>
    </row>
    <row r="144" spans="1:17" x14ac:dyDescent="0.25">
      <c r="A144" s="11"/>
      <c r="D144" s="12"/>
      <c r="E144" s="12"/>
      <c r="F144" s="12"/>
      <c r="G144" s="14"/>
      <c r="H144" s="17"/>
      <c r="I144" s="18"/>
      <c r="J144" s="10"/>
      <c r="K144" s="10"/>
      <c r="L144" s="10"/>
      <c r="M144" s="10"/>
      <c r="N144" s="10"/>
      <c r="O144" s="10"/>
      <c r="P144" s="10"/>
      <c r="Q144" s="10"/>
    </row>
    <row r="145" spans="1:17" x14ac:dyDescent="0.25">
      <c r="A145" s="11"/>
      <c r="D145" s="12"/>
      <c r="E145" s="12"/>
      <c r="F145" s="12"/>
      <c r="G145" s="14"/>
      <c r="H145" s="17"/>
      <c r="I145" s="18"/>
      <c r="J145" s="10"/>
      <c r="K145" s="10"/>
      <c r="L145" s="10"/>
      <c r="M145" s="10"/>
      <c r="N145" s="10"/>
      <c r="O145" s="10"/>
      <c r="P145" s="10"/>
      <c r="Q145" s="10"/>
    </row>
    <row r="146" spans="1:17" x14ac:dyDescent="0.25">
      <c r="A146" s="11"/>
      <c r="D146" s="12"/>
      <c r="E146" s="12"/>
      <c r="F146" s="12"/>
      <c r="G146" s="14"/>
      <c r="H146" s="17"/>
      <c r="I146" s="18"/>
      <c r="J146" s="10"/>
      <c r="K146" s="10"/>
      <c r="L146" s="10"/>
      <c r="M146" s="10"/>
      <c r="N146" s="10"/>
      <c r="O146" s="10"/>
      <c r="P146" s="10"/>
      <c r="Q146" s="10"/>
    </row>
    <row r="147" spans="1:17" x14ac:dyDescent="0.25">
      <c r="A147" s="11"/>
      <c r="D147" s="12"/>
      <c r="E147" s="12"/>
      <c r="F147" s="12"/>
      <c r="G147" s="14"/>
      <c r="H147" s="17"/>
      <c r="I147" s="18"/>
      <c r="J147" s="10"/>
      <c r="K147" s="10"/>
      <c r="L147" s="10"/>
      <c r="M147" s="10"/>
      <c r="N147" s="10"/>
      <c r="O147" s="10"/>
      <c r="P147" s="10"/>
      <c r="Q147" s="10"/>
    </row>
    <row r="148" spans="1:17" x14ac:dyDescent="0.25">
      <c r="A148" s="11"/>
      <c r="D148" s="12"/>
      <c r="E148" s="12"/>
      <c r="F148" s="12"/>
      <c r="G148" s="14"/>
      <c r="H148" s="17"/>
      <c r="I148" s="18"/>
      <c r="J148" s="10"/>
      <c r="K148" s="10"/>
      <c r="L148" s="10"/>
      <c r="M148" s="10"/>
      <c r="N148" s="10"/>
      <c r="O148" s="10"/>
      <c r="P148" s="10"/>
      <c r="Q148" s="10"/>
    </row>
    <row r="149" spans="1:17" x14ac:dyDescent="0.25">
      <c r="A149" s="11"/>
      <c r="D149" s="12"/>
      <c r="E149" s="12"/>
      <c r="F149" s="12"/>
      <c r="G149" s="14"/>
      <c r="H149" s="17"/>
      <c r="I149" s="18"/>
      <c r="J149" s="10"/>
      <c r="K149" s="10"/>
      <c r="L149" s="10"/>
      <c r="M149" s="10"/>
      <c r="N149" s="10"/>
      <c r="O149" s="10"/>
      <c r="P149" s="10"/>
      <c r="Q149" s="10"/>
    </row>
    <row r="150" spans="1:17" x14ac:dyDescent="0.25">
      <c r="A150" s="11"/>
      <c r="D150" s="12"/>
      <c r="E150" s="12"/>
      <c r="F150" s="12"/>
      <c r="G150" s="14"/>
      <c r="H150" s="17"/>
      <c r="I150" s="18"/>
      <c r="J150" s="10"/>
      <c r="K150" s="10"/>
      <c r="L150" s="10"/>
      <c r="M150" s="10"/>
      <c r="N150" s="10"/>
      <c r="O150" s="10"/>
      <c r="P150" s="10"/>
      <c r="Q150" s="10"/>
    </row>
    <row r="151" spans="1:17" x14ac:dyDescent="0.25">
      <c r="A151" s="11"/>
      <c r="D151" s="12"/>
      <c r="E151" s="12"/>
      <c r="F151" s="12"/>
      <c r="G151" s="14"/>
      <c r="H151" s="17"/>
      <c r="I151" s="18"/>
      <c r="J151" s="10"/>
      <c r="K151" s="10"/>
      <c r="L151" s="10"/>
      <c r="M151" s="10"/>
      <c r="N151" s="10"/>
      <c r="O151" s="10"/>
      <c r="P151" s="10"/>
      <c r="Q151" s="10"/>
    </row>
    <row r="152" spans="1:17" x14ac:dyDescent="0.25">
      <c r="A152" s="11"/>
      <c r="D152" s="12"/>
      <c r="E152" s="12"/>
      <c r="F152" s="12"/>
      <c r="G152" s="14"/>
      <c r="H152" s="17"/>
      <c r="I152" s="18"/>
      <c r="J152" s="10"/>
      <c r="K152" s="10"/>
      <c r="L152" s="10"/>
      <c r="M152" s="10"/>
      <c r="N152" s="10"/>
      <c r="O152" s="10"/>
      <c r="P152" s="10"/>
      <c r="Q152" s="10"/>
    </row>
    <row r="153" spans="1:17" x14ac:dyDescent="0.25">
      <c r="A153" s="11"/>
      <c r="D153" s="12"/>
      <c r="E153" s="12"/>
      <c r="F153" s="12"/>
      <c r="G153" s="14"/>
      <c r="H153" s="17"/>
      <c r="I153" s="18"/>
      <c r="J153" s="10"/>
      <c r="K153" s="10"/>
      <c r="L153" s="10"/>
      <c r="M153" s="10"/>
      <c r="N153" s="10"/>
      <c r="O153" s="10"/>
      <c r="P153" s="10"/>
      <c r="Q153" s="10"/>
    </row>
    <row r="154" spans="1:17" x14ac:dyDescent="0.25">
      <c r="A154" s="11"/>
      <c r="D154" s="12"/>
      <c r="E154" s="12"/>
      <c r="F154" s="12"/>
      <c r="G154" s="14"/>
      <c r="H154" s="17"/>
      <c r="I154" s="18"/>
      <c r="J154" s="10"/>
      <c r="K154" s="10"/>
      <c r="L154" s="10"/>
      <c r="M154" s="10"/>
      <c r="N154" s="10"/>
      <c r="O154" s="10"/>
      <c r="P154" s="10"/>
      <c r="Q154" s="10"/>
    </row>
    <row r="155" spans="1:17" x14ac:dyDescent="0.25">
      <c r="A155" s="11"/>
      <c r="D155" s="12"/>
      <c r="E155" s="12"/>
      <c r="F155" s="12"/>
      <c r="G155" s="14"/>
      <c r="H155" s="17"/>
      <c r="I155" s="18"/>
      <c r="J155" s="10"/>
      <c r="K155" s="10"/>
      <c r="L155" s="10"/>
      <c r="M155" s="10"/>
      <c r="N155" s="10"/>
      <c r="O155" s="10"/>
      <c r="P155" s="10"/>
      <c r="Q155" s="10"/>
    </row>
    <row r="156" spans="1:17" x14ac:dyDescent="0.25">
      <c r="A156" s="11"/>
      <c r="D156" s="12"/>
      <c r="E156" s="12"/>
      <c r="F156" s="12"/>
      <c r="G156" s="14"/>
      <c r="H156" s="17"/>
      <c r="I156" s="18"/>
      <c r="J156" s="10"/>
      <c r="K156" s="10"/>
      <c r="L156" s="10"/>
      <c r="M156" s="10"/>
      <c r="N156" s="10"/>
      <c r="O156" s="10"/>
      <c r="P156" s="10"/>
      <c r="Q156" s="10"/>
    </row>
    <row r="157" spans="1:17" x14ac:dyDescent="0.25">
      <c r="A157" s="11"/>
      <c r="D157" s="12"/>
      <c r="E157" s="12"/>
      <c r="F157" s="12"/>
      <c r="G157" s="14"/>
      <c r="H157" s="17"/>
      <c r="I157" s="18"/>
      <c r="J157" s="10"/>
      <c r="K157" s="10"/>
      <c r="L157" s="10"/>
      <c r="M157" s="10"/>
      <c r="N157" s="10"/>
      <c r="O157" s="10"/>
      <c r="P157" s="10"/>
      <c r="Q157" s="10"/>
    </row>
    <row r="158" spans="1:17" x14ac:dyDescent="0.25">
      <c r="A158" s="11"/>
      <c r="D158" s="12"/>
      <c r="E158" s="12"/>
      <c r="F158" s="12"/>
      <c r="G158" s="14"/>
      <c r="H158" s="17"/>
      <c r="I158" s="18"/>
      <c r="J158" s="10"/>
      <c r="K158" s="10"/>
      <c r="L158" s="10"/>
      <c r="M158" s="10"/>
      <c r="N158" s="10"/>
      <c r="O158" s="10"/>
      <c r="P158" s="10"/>
      <c r="Q158" s="10"/>
    </row>
    <row r="159" spans="1:17" x14ac:dyDescent="0.25">
      <c r="A159" s="11"/>
      <c r="D159" s="12"/>
      <c r="E159" s="12"/>
      <c r="F159" s="12"/>
      <c r="G159" s="14"/>
      <c r="H159" s="17"/>
      <c r="I159" s="18"/>
      <c r="J159" s="10"/>
      <c r="K159" s="10"/>
      <c r="L159" s="10"/>
      <c r="M159" s="10"/>
      <c r="N159" s="10"/>
      <c r="O159" s="10"/>
      <c r="P159" s="10"/>
      <c r="Q159" s="10"/>
    </row>
    <row r="160" spans="1:17" x14ac:dyDescent="0.25">
      <c r="A160" s="11"/>
      <c r="D160" s="12"/>
      <c r="E160" s="12"/>
      <c r="F160" s="12"/>
      <c r="G160" s="14"/>
      <c r="H160" s="17"/>
      <c r="I160" s="18"/>
      <c r="J160" s="10"/>
      <c r="K160" s="10"/>
      <c r="L160" s="10"/>
      <c r="M160" s="10"/>
      <c r="N160" s="10"/>
      <c r="O160" s="10"/>
      <c r="P160" s="10"/>
      <c r="Q160" s="10"/>
    </row>
    <row r="161" spans="1:17" x14ac:dyDescent="0.25">
      <c r="A161" s="11"/>
      <c r="D161" s="12"/>
      <c r="E161" s="12"/>
      <c r="F161" s="12"/>
      <c r="G161" s="14"/>
      <c r="H161" s="17"/>
      <c r="I161" s="18"/>
      <c r="J161" s="10"/>
      <c r="K161" s="10"/>
      <c r="L161" s="10"/>
      <c r="M161" s="10"/>
      <c r="N161" s="10"/>
      <c r="O161" s="10"/>
      <c r="P161" s="10"/>
      <c r="Q161" s="10"/>
    </row>
    <row r="162" spans="1:17" x14ac:dyDescent="0.25">
      <c r="A162" s="11"/>
      <c r="D162" s="12"/>
      <c r="E162" s="12"/>
      <c r="F162" s="12"/>
      <c r="G162" s="14"/>
      <c r="H162" s="17"/>
      <c r="I162" s="18"/>
      <c r="J162" s="10"/>
      <c r="K162" s="10"/>
      <c r="L162" s="10"/>
      <c r="M162" s="10"/>
      <c r="N162" s="10"/>
      <c r="O162" s="10"/>
      <c r="P162" s="10"/>
      <c r="Q162" s="10"/>
    </row>
    <row r="163" spans="1:17" x14ac:dyDescent="0.25">
      <c r="A163" s="11"/>
      <c r="D163" s="12"/>
      <c r="E163" s="12"/>
      <c r="F163" s="12"/>
      <c r="G163" s="14"/>
      <c r="H163" s="17"/>
      <c r="I163" s="18"/>
      <c r="J163" s="10"/>
      <c r="K163" s="10"/>
      <c r="L163" s="10"/>
      <c r="M163" s="10"/>
      <c r="N163" s="10"/>
      <c r="O163" s="10"/>
      <c r="P163" s="10"/>
      <c r="Q163" s="10"/>
    </row>
    <row r="164" spans="1:17" x14ac:dyDescent="0.25">
      <c r="A164" s="11"/>
      <c r="D164" s="12"/>
      <c r="E164" s="12"/>
      <c r="F164" s="12"/>
      <c r="G164" s="14"/>
      <c r="H164" s="17"/>
      <c r="I164" s="18"/>
      <c r="J164" s="10"/>
      <c r="K164" s="10"/>
      <c r="L164" s="10"/>
      <c r="M164" s="10"/>
      <c r="N164" s="10"/>
      <c r="O164" s="10"/>
      <c r="P164" s="10"/>
      <c r="Q164" s="10"/>
    </row>
    <row r="165" spans="1:17" x14ac:dyDescent="0.25">
      <c r="A165" s="11"/>
      <c r="D165" s="12"/>
      <c r="E165" s="12"/>
      <c r="F165" s="12"/>
      <c r="G165" s="14"/>
      <c r="H165" s="17"/>
      <c r="I165" s="18"/>
      <c r="J165" s="10"/>
      <c r="K165" s="10"/>
      <c r="L165" s="10"/>
      <c r="M165" s="10"/>
      <c r="N165" s="10"/>
      <c r="O165" s="10"/>
      <c r="P165" s="10"/>
      <c r="Q165" s="10"/>
    </row>
    <row r="166" spans="1:17" x14ac:dyDescent="0.25">
      <c r="A166" s="11"/>
      <c r="D166" s="12"/>
      <c r="E166" s="12"/>
      <c r="F166" s="12"/>
      <c r="G166" s="14"/>
      <c r="H166" s="17"/>
      <c r="I166" s="18"/>
      <c r="J166" s="10"/>
      <c r="K166" s="10"/>
      <c r="L166" s="10"/>
      <c r="M166" s="10"/>
      <c r="N166" s="10"/>
      <c r="O166" s="10"/>
      <c r="P166" s="10"/>
      <c r="Q166" s="10"/>
    </row>
    <row r="167" spans="1:17" x14ac:dyDescent="0.25">
      <c r="A167" s="11"/>
      <c r="D167" s="12"/>
      <c r="E167" s="12"/>
      <c r="F167" s="12"/>
      <c r="G167" s="14"/>
      <c r="H167" s="17"/>
      <c r="I167" s="18"/>
      <c r="J167" s="10"/>
      <c r="K167" s="10"/>
      <c r="L167" s="10"/>
      <c r="M167" s="10"/>
      <c r="N167" s="10"/>
      <c r="O167" s="10"/>
      <c r="P167" s="10"/>
      <c r="Q167" s="10"/>
    </row>
    <row r="168" spans="1:17" x14ac:dyDescent="0.25">
      <c r="A168" s="11"/>
      <c r="D168" s="12"/>
      <c r="E168" s="12"/>
      <c r="F168" s="12"/>
      <c r="G168" s="14"/>
      <c r="H168" s="17"/>
      <c r="I168" s="18"/>
      <c r="J168" s="10"/>
      <c r="K168" s="10"/>
      <c r="L168" s="10"/>
      <c r="M168" s="10"/>
      <c r="N168" s="10"/>
      <c r="O168" s="10"/>
      <c r="P168" s="10"/>
      <c r="Q168" s="10"/>
    </row>
    <row r="169" spans="1:17" x14ac:dyDescent="0.25">
      <c r="A169" s="11"/>
      <c r="D169" s="12"/>
      <c r="E169" s="12"/>
      <c r="F169" s="12"/>
      <c r="G169" s="14"/>
      <c r="H169" s="17"/>
      <c r="I169" s="18"/>
      <c r="J169" s="10"/>
      <c r="K169" s="10"/>
      <c r="L169" s="10"/>
      <c r="M169" s="10"/>
      <c r="N169" s="10"/>
      <c r="O169" s="10"/>
      <c r="P169" s="10"/>
      <c r="Q169" s="10"/>
    </row>
    <row r="170" spans="1:17" x14ac:dyDescent="0.25">
      <c r="A170" s="11"/>
      <c r="D170" s="12"/>
      <c r="E170" s="12"/>
      <c r="F170" s="12"/>
      <c r="G170" s="14"/>
      <c r="H170" s="17"/>
      <c r="I170" s="18"/>
      <c r="J170" s="10"/>
      <c r="K170" s="10"/>
      <c r="L170" s="10"/>
      <c r="M170" s="10"/>
      <c r="N170" s="10"/>
      <c r="O170" s="10"/>
      <c r="P170" s="10"/>
      <c r="Q170" s="10"/>
    </row>
    <row r="171" spans="1:17" x14ac:dyDescent="0.25">
      <c r="A171" s="11"/>
      <c r="D171" s="12"/>
      <c r="E171" s="12"/>
      <c r="F171" s="12"/>
      <c r="G171" s="14"/>
      <c r="H171" s="17"/>
      <c r="I171" s="18"/>
      <c r="J171" s="10"/>
      <c r="K171" s="10"/>
      <c r="L171" s="10"/>
      <c r="M171" s="10"/>
      <c r="N171" s="10"/>
      <c r="O171" s="10"/>
      <c r="P171" s="10"/>
      <c r="Q171" s="10"/>
    </row>
    <row r="172" spans="1:17" x14ac:dyDescent="0.25">
      <c r="A172" s="11"/>
      <c r="D172" s="12"/>
      <c r="E172" s="12"/>
      <c r="F172" s="12"/>
      <c r="G172" s="14"/>
      <c r="H172" s="17"/>
      <c r="I172" s="18"/>
      <c r="J172" s="10"/>
      <c r="K172" s="10"/>
      <c r="L172" s="10"/>
      <c r="M172" s="10"/>
      <c r="N172" s="10"/>
      <c r="O172" s="10"/>
      <c r="P172" s="10"/>
      <c r="Q172" s="10"/>
    </row>
    <row r="173" spans="1:17" x14ac:dyDescent="0.25">
      <c r="A173" s="11"/>
      <c r="D173" s="12"/>
      <c r="E173" s="12"/>
      <c r="F173" s="12"/>
      <c r="G173" s="14"/>
      <c r="H173" s="17"/>
      <c r="I173" s="18"/>
      <c r="J173" s="10"/>
      <c r="K173" s="10"/>
      <c r="L173" s="10"/>
      <c r="M173" s="10"/>
      <c r="N173" s="10"/>
      <c r="O173" s="10"/>
      <c r="P173" s="10"/>
      <c r="Q173" s="10"/>
    </row>
    <row r="174" spans="1:17" x14ac:dyDescent="0.25">
      <c r="A174" s="11"/>
      <c r="D174" s="12"/>
      <c r="E174" s="12"/>
      <c r="F174" s="12"/>
      <c r="G174" s="14"/>
      <c r="H174" s="17"/>
      <c r="I174" s="18"/>
      <c r="J174" s="10"/>
      <c r="K174" s="10"/>
      <c r="L174" s="10"/>
      <c r="M174" s="10"/>
      <c r="N174" s="10"/>
      <c r="O174" s="10"/>
      <c r="P174" s="10"/>
      <c r="Q174" s="10"/>
    </row>
    <row r="175" spans="1:17" x14ac:dyDescent="0.25">
      <c r="A175" s="11"/>
      <c r="D175" s="12"/>
      <c r="E175" s="12"/>
      <c r="F175" s="12"/>
      <c r="G175" s="14"/>
      <c r="H175" s="17"/>
      <c r="I175" s="18"/>
      <c r="J175" s="10"/>
      <c r="K175" s="10"/>
      <c r="L175" s="10"/>
      <c r="M175" s="10"/>
      <c r="N175" s="10"/>
      <c r="O175" s="10"/>
      <c r="P175" s="10"/>
      <c r="Q175" s="10"/>
    </row>
    <row r="176" spans="1:17" x14ac:dyDescent="0.25">
      <c r="A176" s="11"/>
      <c r="D176" s="12"/>
      <c r="E176" s="12"/>
      <c r="F176" s="12"/>
      <c r="G176" s="14"/>
      <c r="H176" s="17"/>
      <c r="I176" s="18"/>
      <c r="J176" s="10"/>
      <c r="K176" s="10"/>
      <c r="L176" s="10"/>
      <c r="M176" s="10"/>
      <c r="N176" s="10"/>
      <c r="O176" s="10"/>
      <c r="P176" s="10"/>
      <c r="Q176" s="10"/>
    </row>
    <row r="177" spans="1:17" x14ac:dyDescent="0.25">
      <c r="A177" s="11"/>
      <c r="D177" s="12"/>
      <c r="E177" s="12"/>
      <c r="F177" s="12"/>
      <c r="G177" s="14"/>
      <c r="H177" s="17"/>
      <c r="I177" s="18"/>
      <c r="J177" s="10"/>
      <c r="K177" s="10"/>
      <c r="L177" s="10"/>
      <c r="M177" s="10"/>
      <c r="N177" s="10"/>
      <c r="O177" s="10"/>
      <c r="P177" s="10"/>
      <c r="Q177" s="10"/>
    </row>
    <row r="178" spans="1:17" x14ac:dyDescent="0.25">
      <c r="A178" s="11"/>
      <c r="D178" s="12"/>
      <c r="E178" s="12"/>
      <c r="F178" s="12"/>
      <c r="G178" s="14"/>
      <c r="H178" s="17"/>
      <c r="I178" s="18"/>
      <c r="J178" s="10"/>
      <c r="K178" s="10"/>
      <c r="L178" s="10"/>
      <c r="M178" s="10"/>
      <c r="N178" s="10"/>
      <c r="O178" s="10"/>
      <c r="P178" s="10"/>
      <c r="Q178" s="10"/>
    </row>
    <row r="179" spans="1:17" x14ac:dyDescent="0.25">
      <c r="A179" s="11"/>
      <c r="D179" s="12"/>
      <c r="E179" s="12"/>
      <c r="F179" s="12"/>
      <c r="G179" s="14"/>
      <c r="H179" s="17"/>
      <c r="I179" s="18"/>
      <c r="J179" s="10"/>
      <c r="K179" s="10"/>
      <c r="L179" s="10"/>
      <c r="M179" s="10"/>
      <c r="N179" s="10"/>
      <c r="O179" s="10"/>
      <c r="P179" s="10"/>
      <c r="Q179" s="10"/>
    </row>
    <row r="180" spans="1:17" x14ac:dyDescent="0.25">
      <c r="A180" s="11"/>
      <c r="D180" s="12"/>
      <c r="E180" s="12"/>
      <c r="F180" s="12"/>
      <c r="G180" s="14"/>
      <c r="H180" s="17"/>
      <c r="I180" s="18"/>
      <c r="J180" s="10"/>
      <c r="K180" s="10"/>
      <c r="L180" s="10"/>
      <c r="M180" s="10"/>
      <c r="N180" s="10"/>
      <c r="O180" s="10"/>
      <c r="P180" s="10"/>
      <c r="Q180" s="10"/>
    </row>
    <row r="181" spans="1:17" x14ac:dyDescent="0.25">
      <c r="A181" s="11"/>
      <c r="D181" s="12"/>
      <c r="E181" s="12"/>
      <c r="F181" s="12"/>
      <c r="G181" s="14"/>
      <c r="H181" s="17"/>
      <c r="I181" s="18"/>
      <c r="J181" s="10"/>
      <c r="K181" s="10"/>
      <c r="L181" s="10"/>
      <c r="M181" s="10"/>
      <c r="N181" s="10"/>
      <c r="O181" s="10"/>
      <c r="P181" s="10"/>
      <c r="Q181" s="10"/>
    </row>
    <row r="182" spans="1:17" x14ac:dyDescent="0.25">
      <c r="A182" s="11"/>
      <c r="D182" s="12"/>
      <c r="E182" s="12"/>
      <c r="F182" s="12"/>
      <c r="G182" s="14"/>
      <c r="H182" s="17"/>
      <c r="I182" s="18"/>
      <c r="J182" s="10"/>
      <c r="K182" s="10"/>
      <c r="L182" s="10"/>
      <c r="M182" s="10"/>
      <c r="N182" s="10"/>
      <c r="O182" s="10"/>
      <c r="P182" s="10"/>
      <c r="Q182" s="10"/>
    </row>
    <row r="183" spans="1:17" x14ac:dyDescent="0.25">
      <c r="A183" s="11"/>
      <c r="D183" s="12"/>
      <c r="E183" s="12"/>
      <c r="F183" s="12"/>
      <c r="G183" s="14"/>
      <c r="H183" s="17"/>
      <c r="I183" s="18"/>
      <c r="J183" s="10"/>
      <c r="K183" s="10"/>
      <c r="L183" s="10"/>
      <c r="M183" s="10"/>
      <c r="N183" s="10"/>
      <c r="O183" s="10"/>
      <c r="P183" s="10"/>
      <c r="Q183" s="10"/>
    </row>
    <row r="184" spans="1:17" x14ac:dyDescent="0.25">
      <c r="A184" s="11"/>
      <c r="D184" s="12"/>
      <c r="E184" s="12"/>
      <c r="F184" s="12"/>
      <c r="G184" s="14"/>
      <c r="H184" s="17"/>
      <c r="I184" s="18"/>
      <c r="J184" s="10"/>
      <c r="K184" s="10"/>
      <c r="L184" s="10"/>
      <c r="M184" s="10"/>
      <c r="N184" s="10"/>
      <c r="O184" s="10"/>
      <c r="P184" s="10"/>
      <c r="Q184" s="10"/>
    </row>
    <row r="185" spans="1:17" x14ac:dyDescent="0.25">
      <c r="A185" s="11"/>
      <c r="D185" s="12"/>
      <c r="E185" s="12"/>
      <c r="F185" s="12"/>
      <c r="G185" s="14"/>
      <c r="H185" s="17"/>
      <c r="I185" s="18"/>
      <c r="J185" s="10"/>
      <c r="K185" s="10"/>
      <c r="L185" s="10"/>
      <c r="M185" s="10"/>
      <c r="N185" s="10"/>
      <c r="O185" s="10"/>
      <c r="P185" s="10"/>
      <c r="Q185" s="10"/>
    </row>
    <row r="186" spans="1:17" x14ac:dyDescent="0.25">
      <c r="A186" s="11"/>
      <c r="D186" s="12"/>
      <c r="E186" s="12"/>
      <c r="F186" s="12"/>
      <c r="G186" s="14"/>
      <c r="H186" s="17"/>
      <c r="I186" s="18"/>
      <c r="J186" s="10"/>
      <c r="K186" s="10"/>
      <c r="L186" s="10"/>
      <c r="M186" s="10"/>
      <c r="N186" s="10"/>
      <c r="O186" s="10"/>
      <c r="P186" s="10"/>
      <c r="Q186" s="10"/>
    </row>
    <row r="187" spans="1:17" x14ac:dyDescent="0.25">
      <c r="A187" s="11"/>
      <c r="D187" s="12"/>
      <c r="E187" s="12"/>
      <c r="F187" s="12"/>
      <c r="G187" s="14"/>
      <c r="H187" s="17"/>
      <c r="I187" s="18"/>
      <c r="J187" s="10"/>
      <c r="K187" s="10"/>
      <c r="L187" s="10"/>
      <c r="M187" s="10"/>
      <c r="N187" s="10"/>
      <c r="O187" s="10"/>
      <c r="P187" s="10"/>
      <c r="Q187" s="10"/>
    </row>
    <row r="188" spans="1:17" x14ac:dyDescent="0.25">
      <c r="A188" s="11"/>
      <c r="D188" s="12"/>
      <c r="E188" s="12"/>
      <c r="F188" s="12"/>
      <c r="G188" s="14"/>
      <c r="H188" s="17"/>
      <c r="I188" s="18"/>
      <c r="J188" s="10"/>
      <c r="K188" s="10"/>
      <c r="L188" s="10"/>
      <c r="M188" s="10"/>
      <c r="N188" s="10"/>
      <c r="O188" s="10"/>
      <c r="P188" s="10"/>
      <c r="Q188" s="10"/>
    </row>
    <row r="189" spans="1:17" x14ac:dyDescent="0.25">
      <c r="A189" s="11"/>
      <c r="D189" s="12"/>
      <c r="E189" s="12"/>
      <c r="F189" s="12"/>
      <c r="G189" s="14"/>
      <c r="H189" s="17"/>
      <c r="I189" s="18"/>
      <c r="J189" s="10"/>
      <c r="K189" s="10"/>
      <c r="L189" s="10"/>
      <c r="M189" s="10"/>
      <c r="N189" s="10"/>
      <c r="O189" s="10"/>
      <c r="P189" s="10"/>
      <c r="Q189" s="10"/>
    </row>
    <row r="190" spans="1:17" x14ac:dyDescent="0.25">
      <c r="A190" s="11"/>
      <c r="D190" s="12"/>
      <c r="E190" s="12"/>
      <c r="F190" s="12"/>
      <c r="G190" s="14"/>
      <c r="H190" s="17"/>
      <c r="I190" s="18"/>
      <c r="J190" s="10"/>
      <c r="K190" s="10"/>
      <c r="L190" s="10"/>
      <c r="M190" s="10"/>
      <c r="N190" s="10"/>
      <c r="O190" s="10"/>
      <c r="P190" s="10"/>
      <c r="Q190" s="10"/>
    </row>
    <row r="191" spans="1:17" x14ac:dyDescent="0.25">
      <c r="A191" s="11"/>
      <c r="D191" s="12"/>
      <c r="E191" s="12"/>
      <c r="F191" s="12"/>
      <c r="G191" s="14"/>
      <c r="H191" s="17"/>
      <c r="I191" s="18"/>
      <c r="J191" s="10"/>
      <c r="K191" s="10"/>
      <c r="L191" s="10"/>
      <c r="M191" s="10"/>
      <c r="N191" s="10"/>
      <c r="O191" s="10"/>
      <c r="P191" s="10"/>
      <c r="Q191" s="10"/>
    </row>
    <row r="192" spans="1:17" x14ac:dyDescent="0.25">
      <c r="A192" s="11"/>
      <c r="D192" s="12"/>
      <c r="E192" s="12"/>
      <c r="F192" s="12"/>
      <c r="G192" s="14"/>
      <c r="H192" s="17"/>
      <c r="I192" s="18"/>
      <c r="J192" s="10"/>
      <c r="K192" s="10"/>
      <c r="L192" s="10"/>
      <c r="M192" s="10"/>
      <c r="N192" s="10"/>
      <c r="O192" s="10"/>
      <c r="P192" s="10"/>
      <c r="Q192" s="10"/>
    </row>
    <row r="193" spans="1:17" x14ac:dyDescent="0.25">
      <c r="A193" s="11"/>
      <c r="D193" s="12"/>
      <c r="E193" s="12"/>
      <c r="F193" s="12"/>
      <c r="G193" s="14"/>
      <c r="H193" s="17"/>
      <c r="I193" s="18"/>
      <c r="J193" s="10"/>
      <c r="K193" s="10"/>
      <c r="L193" s="10"/>
      <c r="M193" s="10"/>
      <c r="N193" s="10"/>
      <c r="O193" s="10"/>
      <c r="P193" s="10"/>
      <c r="Q193" s="10"/>
    </row>
    <row r="194" spans="1:17" x14ac:dyDescent="0.25">
      <c r="A194" s="11"/>
      <c r="D194" s="12"/>
      <c r="E194" s="12"/>
      <c r="F194" s="12"/>
      <c r="G194" s="14"/>
      <c r="H194" s="17"/>
      <c r="I194" s="18"/>
      <c r="J194" s="10"/>
      <c r="K194" s="10"/>
      <c r="L194" s="10"/>
      <c r="M194" s="10"/>
      <c r="N194" s="10"/>
      <c r="O194" s="10"/>
      <c r="P194" s="10"/>
      <c r="Q194" s="10"/>
    </row>
    <row r="195" spans="1:17" x14ac:dyDescent="0.25">
      <c r="A195" s="11"/>
      <c r="D195" s="12"/>
      <c r="E195" s="12"/>
      <c r="F195" s="12"/>
      <c r="G195" s="14"/>
      <c r="H195" s="17"/>
      <c r="I195" s="18"/>
      <c r="J195" s="10"/>
      <c r="K195" s="10"/>
      <c r="L195" s="10"/>
      <c r="M195" s="10"/>
      <c r="N195" s="10"/>
      <c r="O195" s="10"/>
      <c r="P195" s="10"/>
      <c r="Q195" s="10"/>
    </row>
    <row r="196" spans="1:17" x14ac:dyDescent="0.25">
      <c r="A196" s="11"/>
      <c r="D196" s="12"/>
      <c r="E196" s="12"/>
      <c r="F196" s="12"/>
      <c r="G196" s="14"/>
      <c r="H196" s="17"/>
      <c r="I196" s="18"/>
      <c r="J196" s="10"/>
      <c r="K196" s="10"/>
      <c r="L196" s="10"/>
      <c r="M196" s="10"/>
      <c r="N196" s="10"/>
      <c r="O196" s="10"/>
      <c r="P196" s="10"/>
      <c r="Q196" s="10"/>
    </row>
    <row r="197" spans="1:17" x14ac:dyDescent="0.25">
      <c r="A197" s="11"/>
      <c r="D197" s="12"/>
      <c r="E197" s="12"/>
      <c r="F197" s="12"/>
      <c r="G197" s="14"/>
      <c r="H197" s="17"/>
      <c r="I197" s="18"/>
      <c r="J197" s="10"/>
      <c r="K197" s="10"/>
      <c r="L197" s="10"/>
      <c r="M197" s="10"/>
      <c r="N197" s="10"/>
      <c r="O197" s="10"/>
      <c r="P197" s="10"/>
      <c r="Q197" s="10"/>
    </row>
    <row r="198" spans="1:17" x14ac:dyDescent="0.25">
      <c r="A198" s="11"/>
      <c r="D198" s="12"/>
      <c r="E198" s="12"/>
      <c r="F198" s="12"/>
      <c r="G198" s="14"/>
      <c r="H198" s="17"/>
      <c r="I198" s="18"/>
      <c r="J198" s="10"/>
      <c r="K198" s="10"/>
      <c r="L198" s="10"/>
      <c r="M198" s="10"/>
      <c r="N198" s="10"/>
      <c r="O198" s="10"/>
      <c r="P198" s="10"/>
      <c r="Q198" s="10"/>
    </row>
    <row r="199" spans="1:17" x14ac:dyDescent="0.25">
      <c r="A199" s="11"/>
      <c r="D199" s="12"/>
      <c r="E199" s="12"/>
      <c r="F199" s="12"/>
      <c r="G199" s="14"/>
      <c r="H199" s="17"/>
      <c r="I199" s="18"/>
      <c r="J199" s="10"/>
      <c r="K199" s="10"/>
      <c r="L199" s="10"/>
      <c r="M199" s="10"/>
      <c r="N199" s="10"/>
      <c r="O199" s="10"/>
      <c r="P199" s="10"/>
      <c r="Q199" s="10"/>
    </row>
    <row r="200" spans="1:17" x14ac:dyDescent="0.25">
      <c r="A200" s="11"/>
      <c r="D200" s="12"/>
      <c r="E200" s="12"/>
      <c r="F200" s="12"/>
      <c r="G200" s="14"/>
      <c r="H200" s="17"/>
      <c r="I200" s="18"/>
      <c r="J200" s="10"/>
      <c r="K200" s="10"/>
      <c r="L200" s="10"/>
      <c r="M200" s="10"/>
      <c r="N200" s="10"/>
      <c r="O200" s="10"/>
      <c r="P200" s="10"/>
      <c r="Q200" s="10"/>
    </row>
    <row r="201" spans="1:17" x14ac:dyDescent="0.25">
      <c r="A201" s="11"/>
      <c r="D201" s="12"/>
      <c r="E201" s="12"/>
      <c r="F201" s="12"/>
      <c r="G201" s="14"/>
      <c r="H201" s="17"/>
      <c r="I201" s="18"/>
      <c r="J201" s="10"/>
      <c r="K201" s="10"/>
      <c r="L201" s="10"/>
      <c r="M201" s="10"/>
      <c r="N201" s="10"/>
      <c r="O201" s="10"/>
      <c r="P201" s="10"/>
      <c r="Q201" s="10"/>
    </row>
    <row r="202" spans="1:17" x14ac:dyDescent="0.25">
      <c r="A202" s="11"/>
      <c r="D202" s="12"/>
      <c r="E202" s="12"/>
      <c r="F202" s="12"/>
      <c r="G202" s="14"/>
      <c r="H202" s="17"/>
      <c r="I202" s="18"/>
      <c r="J202" s="10"/>
      <c r="K202" s="10"/>
      <c r="L202" s="10"/>
      <c r="M202" s="10"/>
      <c r="N202" s="10"/>
      <c r="O202" s="10"/>
      <c r="P202" s="10"/>
      <c r="Q202" s="10"/>
    </row>
    <row r="203" spans="1:17" x14ac:dyDescent="0.25">
      <c r="A203" s="11"/>
      <c r="D203" s="12"/>
      <c r="E203" s="12"/>
      <c r="F203" s="12"/>
      <c r="G203" s="14"/>
      <c r="H203" s="17"/>
      <c r="I203" s="18"/>
      <c r="J203" s="10"/>
      <c r="K203" s="10"/>
      <c r="L203" s="10"/>
      <c r="M203" s="10"/>
      <c r="N203" s="10"/>
      <c r="O203" s="10"/>
      <c r="P203" s="10"/>
      <c r="Q203" s="10"/>
    </row>
    <row r="204" spans="1:17" x14ac:dyDescent="0.25">
      <c r="A204" s="11"/>
      <c r="D204" s="12"/>
      <c r="E204" s="12"/>
      <c r="F204" s="12"/>
      <c r="G204" s="14"/>
      <c r="H204" s="17"/>
      <c r="I204" s="18"/>
      <c r="J204" s="10"/>
      <c r="K204" s="10"/>
      <c r="L204" s="10"/>
      <c r="M204" s="10"/>
      <c r="N204" s="10"/>
      <c r="O204" s="10"/>
      <c r="P204" s="10"/>
      <c r="Q204" s="10"/>
    </row>
    <row r="205" spans="1:17" x14ac:dyDescent="0.25">
      <c r="A205" s="11"/>
      <c r="D205" s="12"/>
      <c r="E205" s="12"/>
      <c r="F205" s="12"/>
      <c r="G205" s="14"/>
      <c r="H205" s="17"/>
      <c r="I205" s="18"/>
      <c r="J205" s="10"/>
      <c r="K205" s="10"/>
      <c r="L205" s="10"/>
      <c r="M205" s="10"/>
      <c r="N205" s="10"/>
      <c r="O205" s="10"/>
      <c r="P205" s="10"/>
      <c r="Q205" s="10"/>
    </row>
    <row r="206" spans="1:17" x14ac:dyDescent="0.25">
      <c r="A206" s="11"/>
      <c r="D206" s="12"/>
      <c r="E206" s="12"/>
      <c r="F206" s="12"/>
      <c r="G206" s="14"/>
      <c r="H206" s="17"/>
      <c r="I206" s="18"/>
      <c r="J206" s="10"/>
      <c r="K206" s="10"/>
      <c r="L206" s="10"/>
      <c r="M206" s="10"/>
      <c r="N206" s="10"/>
      <c r="O206" s="10"/>
      <c r="P206" s="10"/>
      <c r="Q206" s="10"/>
    </row>
    <row r="207" spans="1:17" x14ac:dyDescent="0.25">
      <c r="A207" s="11"/>
      <c r="D207" s="12"/>
      <c r="E207" s="12"/>
      <c r="F207" s="12"/>
      <c r="G207" s="14"/>
      <c r="H207" s="17"/>
      <c r="I207" s="18"/>
      <c r="J207" s="10"/>
      <c r="K207" s="10"/>
      <c r="L207" s="10"/>
      <c r="M207" s="10"/>
      <c r="N207" s="10"/>
      <c r="O207" s="10"/>
      <c r="P207" s="10"/>
      <c r="Q207" s="10"/>
    </row>
    <row r="208" spans="1:17" x14ac:dyDescent="0.25">
      <c r="A208" s="11"/>
      <c r="D208" s="12"/>
      <c r="E208" s="12"/>
      <c r="F208" s="12"/>
      <c r="G208" s="14"/>
      <c r="H208" s="17"/>
      <c r="I208" s="18"/>
      <c r="J208" s="10"/>
      <c r="K208" s="10"/>
      <c r="L208" s="10"/>
      <c r="M208" s="10"/>
      <c r="N208" s="10"/>
      <c r="O208" s="10"/>
      <c r="P208" s="10"/>
      <c r="Q208" s="10"/>
    </row>
    <row r="209" spans="1:17" x14ac:dyDescent="0.25">
      <c r="A209" s="11"/>
      <c r="D209" s="12"/>
      <c r="E209" s="12"/>
      <c r="F209" s="12"/>
      <c r="G209" s="14"/>
      <c r="H209" s="17"/>
      <c r="I209" s="18"/>
      <c r="J209" s="10"/>
      <c r="K209" s="10"/>
      <c r="L209" s="10"/>
      <c r="M209" s="10"/>
      <c r="N209" s="10"/>
      <c r="O209" s="10"/>
      <c r="P209" s="10"/>
      <c r="Q209" s="10"/>
    </row>
    <row r="210" spans="1:17" x14ac:dyDescent="0.25">
      <c r="A210" s="11"/>
      <c r="D210" s="12"/>
      <c r="E210" s="12"/>
      <c r="F210" s="12"/>
      <c r="G210" s="14"/>
      <c r="H210" s="17"/>
      <c r="I210" s="18"/>
      <c r="J210" s="10"/>
      <c r="K210" s="10"/>
      <c r="L210" s="10"/>
      <c r="M210" s="10"/>
      <c r="N210" s="10"/>
      <c r="O210" s="10"/>
      <c r="P210" s="10"/>
      <c r="Q210" s="10"/>
    </row>
    <row r="211" spans="1:17" x14ac:dyDescent="0.25">
      <c r="A211" s="11"/>
      <c r="D211" s="12"/>
      <c r="E211" s="12"/>
      <c r="F211" s="12"/>
      <c r="G211" s="14"/>
      <c r="H211" s="17"/>
      <c r="I211" s="18"/>
      <c r="J211" s="10"/>
      <c r="K211" s="10"/>
      <c r="L211" s="10"/>
      <c r="M211" s="10"/>
      <c r="N211" s="10"/>
      <c r="O211" s="10"/>
      <c r="P211" s="10"/>
      <c r="Q211" s="10"/>
    </row>
    <row r="212" spans="1:17" x14ac:dyDescent="0.25">
      <c r="A212" s="11"/>
      <c r="D212" s="12"/>
      <c r="E212" s="12"/>
      <c r="F212" s="12"/>
      <c r="G212" s="14"/>
      <c r="H212" s="17"/>
      <c r="I212" s="18"/>
      <c r="J212" s="10"/>
      <c r="K212" s="10"/>
      <c r="L212" s="10"/>
      <c r="M212" s="10"/>
      <c r="N212" s="10"/>
      <c r="O212" s="10"/>
      <c r="P212" s="10"/>
      <c r="Q212" s="10"/>
    </row>
    <row r="213" spans="1:17" x14ac:dyDescent="0.25">
      <c r="A213" s="11"/>
      <c r="D213" s="12"/>
      <c r="E213" s="12"/>
      <c r="F213" s="12"/>
      <c r="G213" s="14"/>
      <c r="H213" s="17"/>
      <c r="I213" s="18"/>
      <c r="J213" s="10"/>
      <c r="K213" s="10"/>
      <c r="L213" s="10"/>
      <c r="M213" s="10"/>
      <c r="N213" s="10"/>
      <c r="O213" s="10"/>
      <c r="P213" s="10"/>
      <c r="Q213" s="10"/>
    </row>
    <row r="214" spans="1:17" x14ac:dyDescent="0.25">
      <c r="A214" s="11"/>
      <c r="D214" s="12"/>
      <c r="E214" s="12"/>
      <c r="F214" s="12"/>
      <c r="G214" s="14"/>
      <c r="H214" s="17"/>
      <c r="I214" s="18"/>
      <c r="J214" s="10"/>
      <c r="K214" s="10"/>
      <c r="L214" s="10"/>
      <c r="M214" s="10"/>
      <c r="N214" s="10"/>
      <c r="O214" s="10"/>
      <c r="P214" s="10"/>
      <c r="Q214" s="10"/>
    </row>
    <row r="215" spans="1:17" x14ac:dyDescent="0.25">
      <c r="A215" s="11"/>
      <c r="D215" s="12"/>
      <c r="E215" s="12"/>
      <c r="F215" s="12"/>
      <c r="G215" s="14"/>
      <c r="H215" s="17"/>
      <c r="I215" s="18"/>
      <c r="J215" s="10"/>
      <c r="K215" s="10"/>
      <c r="L215" s="10"/>
      <c r="M215" s="10"/>
      <c r="N215" s="10"/>
      <c r="O215" s="10"/>
      <c r="P215" s="10"/>
      <c r="Q215" s="10"/>
    </row>
    <row r="216" spans="1:17" x14ac:dyDescent="0.25">
      <c r="A216" s="11"/>
      <c r="D216" s="12"/>
      <c r="E216" s="12"/>
      <c r="F216" s="12"/>
      <c r="G216" s="14"/>
      <c r="H216" s="17"/>
      <c r="I216" s="18"/>
      <c r="J216" s="10"/>
      <c r="K216" s="10"/>
      <c r="L216" s="10"/>
      <c r="M216" s="10"/>
      <c r="N216" s="10"/>
      <c r="O216" s="10"/>
      <c r="P216" s="10"/>
      <c r="Q216" s="10"/>
    </row>
    <row r="217" spans="1:17" x14ac:dyDescent="0.25">
      <c r="A217" s="11"/>
      <c r="D217" s="12"/>
      <c r="E217" s="12"/>
      <c r="F217" s="12"/>
      <c r="G217" s="14"/>
      <c r="H217" s="17"/>
      <c r="I217" s="18"/>
      <c r="J217" s="10"/>
      <c r="K217" s="10"/>
      <c r="L217" s="10"/>
      <c r="M217" s="10"/>
      <c r="N217" s="10"/>
      <c r="O217" s="10"/>
      <c r="P217" s="10"/>
      <c r="Q217" s="10"/>
    </row>
    <row r="218" spans="1:17" x14ac:dyDescent="0.25">
      <c r="A218" s="11"/>
      <c r="D218" s="12"/>
      <c r="E218" s="12"/>
      <c r="F218" s="12"/>
      <c r="G218" s="14"/>
      <c r="H218" s="17"/>
      <c r="I218" s="18"/>
      <c r="J218" s="10"/>
      <c r="K218" s="10"/>
      <c r="L218" s="10"/>
      <c r="M218" s="10"/>
      <c r="N218" s="10"/>
      <c r="O218" s="10"/>
      <c r="P218" s="10"/>
      <c r="Q218" s="10"/>
    </row>
    <row r="219" spans="1:17" x14ac:dyDescent="0.25">
      <c r="A219" s="11"/>
      <c r="D219" s="12"/>
      <c r="E219" s="12"/>
      <c r="F219" s="12"/>
      <c r="G219" s="14"/>
      <c r="H219" s="17"/>
      <c r="I219" s="18"/>
      <c r="J219" s="10"/>
      <c r="K219" s="10"/>
      <c r="L219" s="10"/>
      <c r="M219" s="10"/>
      <c r="N219" s="10"/>
      <c r="O219" s="10"/>
      <c r="P219" s="10"/>
      <c r="Q219" s="10"/>
    </row>
    <row r="220" spans="1:17" x14ac:dyDescent="0.25">
      <c r="A220" s="11"/>
      <c r="D220" s="12"/>
      <c r="E220" s="12"/>
      <c r="F220" s="12"/>
      <c r="G220" s="14"/>
      <c r="H220" s="17"/>
      <c r="I220" s="18"/>
      <c r="J220" s="10"/>
      <c r="K220" s="10"/>
      <c r="L220" s="10"/>
      <c r="M220" s="10"/>
      <c r="N220" s="10"/>
      <c r="O220" s="10"/>
      <c r="P220" s="10"/>
      <c r="Q220" s="10"/>
    </row>
    <row r="221" spans="1:17" x14ac:dyDescent="0.25">
      <c r="A221" s="11"/>
      <c r="D221" s="12"/>
      <c r="E221" s="12"/>
      <c r="F221" s="12"/>
      <c r="G221" s="14"/>
      <c r="H221" s="17"/>
      <c r="I221" s="18"/>
      <c r="J221" s="10"/>
      <c r="K221" s="10"/>
      <c r="L221" s="10"/>
      <c r="M221" s="10"/>
      <c r="N221" s="10"/>
      <c r="O221" s="10"/>
      <c r="P221" s="10"/>
      <c r="Q221" s="10"/>
    </row>
    <row r="222" spans="1:17" x14ac:dyDescent="0.25">
      <c r="A222" s="11"/>
      <c r="D222" s="12"/>
      <c r="E222" s="12"/>
      <c r="F222" s="12"/>
      <c r="G222" s="14"/>
      <c r="H222" s="17"/>
      <c r="I222" s="18"/>
      <c r="J222" s="10"/>
      <c r="K222" s="10"/>
      <c r="L222" s="10"/>
      <c r="M222" s="10"/>
      <c r="N222" s="10"/>
      <c r="O222" s="10"/>
      <c r="P222" s="10"/>
      <c r="Q222" s="10"/>
    </row>
    <row r="223" spans="1:17" x14ac:dyDescent="0.25">
      <c r="A223" s="11"/>
      <c r="D223" s="12"/>
      <c r="E223" s="12"/>
      <c r="F223" s="12"/>
      <c r="G223" s="14"/>
      <c r="H223" s="17"/>
      <c r="I223" s="18"/>
      <c r="J223" s="10"/>
      <c r="K223" s="10"/>
      <c r="L223" s="10"/>
      <c r="M223" s="10"/>
      <c r="N223" s="10"/>
      <c r="O223" s="10"/>
      <c r="P223" s="10"/>
      <c r="Q223" s="10"/>
    </row>
    <row r="224" spans="1:17" x14ac:dyDescent="0.25">
      <c r="A224" s="11"/>
      <c r="D224" s="12"/>
      <c r="E224" s="12"/>
      <c r="F224" s="12"/>
      <c r="G224" s="14"/>
      <c r="H224" s="17"/>
      <c r="I224" s="18"/>
      <c r="J224" s="10"/>
      <c r="K224" s="10"/>
      <c r="L224" s="10"/>
      <c r="M224" s="10"/>
      <c r="N224" s="10"/>
      <c r="O224" s="10"/>
      <c r="P224" s="10"/>
      <c r="Q224" s="10"/>
    </row>
    <row r="225" spans="1:17" x14ac:dyDescent="0.25">
      <c r="A225" s="11"/>
      <c r="D225" s="12"/>
      <c r="E225" s="12"/>
      <c r="F225" s="12"/>
      <c r="G225" s="14"/>
      <c r="H225" s="17"/>
      <c r="I225" s="18"/>
      <c r="J225" s="10"/>
      <c r="K225" s="10"/>
      <c r="L225" s="10"/>
      <c r="M225" s="10"/>
      <c r="N225" s="10"/>
      <c r="O225" s="10"/>
      <c r="P225" s="10"/>
      <c r="Q225" s="10"/>
    </row>
    <row r="226" spans="1:17" x14ac:dyDescent="0.25">
      <c r="A226" s="11"/>
      <c r="D226" s="12"/>
      <c r="E226" s="12"/>
      <c r="F226" s="12"/>
      <c r="G226" s="14"/>
      <c r="H226" s="17"/>
      <c r="I226" s="18"/>
      <c r="J226" s="10"/>
      <c r="K226" s="10"/>
      <c r="L226" s="10"/>
      <c r="M226" s="10"/>
      <c r="N226" s="10"/>
      <c r="O226" s="10"/>
      <c r="P226" s="10"/>
      <c r="Q226" s="10"/>
    </row>
    <row r="227" spans="1:17" x14ac:dyDescent="0.25">
      <c r="A227" s="11"/>
      <c r="D227" s="12"/>
      <c r="E227" s="12"/>
      <c r="F227" s="12"/>
      <c r="G227" s="14"/>
      <c r="H227" s="17"/>
      <c r="I227" s="18"/>
      <c r="J227" s="10"/>
      <c r="K227" s="10"/>
      <c r="L227" s="10"/>
      <c r="M227" s="10"/>
      <c r="N227" s="10"/>
      <c r="O227" s="10"/>
      <c r="P227" s="10"/>
      <c r="Q227" s="10"/>
    </row>
    <row r="228" spans="1:17" x14ac:dyDescent="0.25">
      <c r="A228" s="11"/>
      <c r="D228" s="12"/>
      <c r="E228" s="12"/>
      <c r="F228" s="12"/>
      <c r="G228" s="14"/>
      <c r="H228" s="17"/>
      <c r="I228" s="18"/>
      <c r="J228" s="10"/>
      <c r="K228" s="10"/>
      <c r="L228" s="10"/>
      <c r="M228" s="10"/>
      <c r="N228" s="10"/>
      <c r="O228" s="10"/>
      <c r="P228" s="10"/>
      <c r="Q228" s="10"/>
    </row>
    <row r="229" spans="1:17" x14ac:dyDescent="0.25">
      <c r="A229" s="11"/>
      <c r="D229" s="12"/>
      <c r="E229" s="12"/>
      <c r="F229" s="12"/>
      <c r="G229" s="14"/>
      <c r="H229" s="17"/>
      <c r="I229" s="18"/>
      <c r="J229" s="10"/>
      <c r="K229" s="10"/>
      <c r="L229" s="10"/>
      <c r="M229" s="10"/>
      <c r="N229" s="10"/>
      <c r="O229" s="10"/>
      <c r="P229" s="10"/>
      <c r="Q229" s="10"/>
    </row>
    <row r="230" spans="1:17" x14ac:dyDescent="0.25">
      <c r="A230" s="11"/>
      <c r="D230" s="12"/>
      <c r="E230" s="12"/>
      <c r="F230" s="12"/>
      <c r="G230" s="14"/>
      <c r="H230" s="17"/>
      <c r="I230" s="18"/>
      <c r="J230" s="10"/>
      <c r="K230" s="10"/>
      <c r="L230" s="10"/>
      <c r="M230" s="10"/>
      <c r="N230" s="10"/>
      <c r="O230" s="10"/>
      <c r="P230" s="10"/>
      <c r="Q230" s="10"/>
    </row>
    <row r="231" spans="1:17" x14ac:dyDescent="0.25">
      <c r="A231" s="11"/>
      <c r="D231" s="12"/>
      <c r="E231" s="12"/>
      <c r="F231" s="12"/>
      <c r="G231" s="14"/>
      <c r="H231" s="17"/>
      <c r="I231" s="18"/>
      <c r="J231" s="10"/>
      <c r="K231" s="10"/>
      <c r="L231" s="10"/>
      <c r="M231" s="10"/>
      <c r="N231" s="10"/>
      <c r="O231" s="10"/>
      <c r="P231" s="10"/>
      <c r="Q231" s="10"/>
    </row>
    <row r="232" spans="1:17" x14ac:dyDescent="0.25">
      <c r="A232" s="11"/>
      <c r="D232" s="12"/>
      <c r="E232" s="12"/>
      <c r="F232" s="12"/>
      <c r="G232" s="14"/>
      <c r="H232" s="17"/>
      <c r="I232" s="18"/>
      <c r="J232" s="10"/>
      <c r="K232" s="10"/>
      <c r="L232" s="10"/>
      <c r="M232" s="10"/>
      <c r="N232" s="10"/>
      <c r="O232" s="10"/>
      <c r="P232" s="10"/>
      <c r="Q232" s="10"/>
    </row>
    <row r="233" spans="1:17" x14ac:dyDescent="0.25">
      <c r="A233" s="11"/>
      <c r="D233" s="12"/>
      <c r="E233" s="12"/>
      <c r="F233" s="12"/>
      <c r="G233" s="14"/>
      <c r="H233" s="17"/>
      <c r="I233" s="18"/>
      <c r="J233" s="10"/>
      <c r="K233" s="10"/>
      <c r="L233" s="10"/>
      <c r="M233" s="10"/>
      <c r="N233" s="10"/>
      <c r="O233" s="10"/>
      <c r="P233" s="10"/>
      <c r="Q233" s="10"/>
    </row>
    <row r="234" spans="1:17" x14ac:dyDescent="0.25">
      <c r="A234" s="11"/>
      <c r="D234" s="12"/>
      <c r="E234" s="12"/>
      <c r="F234" s="12"/>
      <c r="G234" s="14"/>
      <c r="H234" s="17"/>
      <c r="I234" s="18"/>
      <c r="J234" s="10"/>
      <c r="K234" s="10"/>
      <c r="L234" s="10"/>
      <c r="M234" s="10"/>
      <c r="N234" s="10"/>
      <c r="O234" s="10"/>
      <c r="P234" s="10"/>
      <c r="Q234" s="10"/>
    </row>
    <row r="235" spans="1:17" x14ac:dyDescent="0.25">
      <c r="A235" s="11"/>
      <c r="D235" s="12"/>
      <c r="E235" s="12"/>
      <c r="F235" s="12"/>
      <c r="G235" s="14"/>
      <c r="H235" s="17"/>
      <c r="I235" s="18"/>
      <c r="J235" s="10"/>
      <c r="K235" s="10"/>
      <c r="L235" s="10"/>
      <c r="M235" s="10"/>
      <c r="N235" s="10"/>
      <c r="O235" s="10"/>
      <c r="P235" s="10"/>
      <c r="Q235" s="10"/>
    </row>
    <row r="236" spans="1:17" x14ac:dyDescent="0.25">
      <c r="A236" s="11"/>
      <c r="D236" s="12"/>
      <c r="E236" s="12"/>
      <c r="F236" s="12"/>
      <c r="G236" s="14"/>
      <c r="H236" s="17"/>
      <c r="I236" s="18"/>
      <c r="J236" s="10"/>
      <c r="K236" s="10"/>
      <c r="L236" s="10"/>
      <c r="M236" s="10"/>
      <c r="N236" s="10"/>
      <c r="O236" s="10"/>
      <c r="P236" s="10"/>
      <c r="Q236" s="10"/>
    </row>
    <row r="237" spans="1:17" x14ac:dyDescent="0.25">
      <c r="A237" s="11"/>
      <c r="D237" s="12"/>
      <c r="E237" s="12"/>
      <c r="F237" s="12"/>
      <c r="G237" s="14"/>
      <c r="H237" s="17"/>
      <c r="I237" s="18"/>
      <c r="J237" s="10"/>
      <c r="K237" s="10"/>
      <c r="L237" s="10"/>
      <c r="M237" s="10"/>
      <c r="N237" s="10"/>
      <c r="O237" s="10"/>
      <c r="P237" s="10"/>
      <c r="Q237" s="10"/>
    </row>
    <row r="238" spans="1:17" x14ac:dyDescent="0.25">
      <c r="A238" s="11"/>
      <c r="D238" s="12"/>
      <c r="E238" s="12"/>
      <c r="F238" s="12"/>
      <c r="G238" s="14"/>
      <c r="H238" s="17"/>
      <c r="I238" s="18"/>
      <c r="J238" s="10"/>
      <c r="K238" s="10"/>
      <c r="L238" s="10"/>
      <c r="M238" s="10"/>
      <c r="N238" s="10"/>
      <c r="O238" s="10"/>
      <c r="P238" s="10"/>
      <c r="Q238" s="10"/>
    </row>
    <row r="239" spans="1:17" x14ac:dyDescent="0.25">
      <c r="A239" s="11"/>
      <c r="D239" s="12"/>
      <c r="E239" s="12"/>
      <c r="F239" s="12"/>
      <c r="G239" s="14"/>
      <c r="H239" s="17"/>
      <c r="I239" s="18"/>
      <c r="J239" s="10"/>
      <c r="K239" s="10"/>
      <c r="L239" s="10"/>
      <c r="M239" s="10"/>
      <c r="N239" s="10"/>
      <c r="O239" s="10"/>
      <c r="P239" s="10"/>
      <c r="Q239" s="10"/>
    </row>
    <row r="240" spans="1:17" x14ac:dyDescent="0.25">
      <c r="A240" s="11"/>
      <c r="D240" s="12"/>
      <c r="E240" s="12"/>
      <c r="F240" s="12"/>
      <c r="G240" s="14"/>
      <c r="H240" s="17"/>
      <c r="I240" s="18"/>
      <c r="J240" s="10"/>
      <c r="K240" s="10"/>
      <c r="L240" s="10"/>
      <c r="M240" s="10"/>
      <c r="N240" s="10"/>
      <c r="O240" s="10"/>
      <c r="P240" s="10"/>
      <c r="Q240" s="10"/>
    </row>
    <row r="241" spans="1:17" x14ac:dyDescent="0.25">
      <c r="A241" s="11"/>
      <c r="D241" s="12"/>
      <c r="E241" s="12"/>
      <c r="F241" s="12"/>
      <c r="G241" s="14"/>
      <c r="H241" s="17"/>
      <c r="I241" s="18"/>
      <c r="J241" s="10"/>
      <c r="K241" s="10"/>
      <c r="L241" s="10"/>
      <c r="M241" s="10"/>
      <c r="N241" s="10"/>
      <c r="O241" s="10"/>
      <c r="P241" s="10"/>
      <c r="Q241" s="10"/>
    </row>
    <row r="242" spans="1:17" x14ac:dyDescent="0.25">
      <c r="A242" s="11"/>
      <c r="D242" s="12"/>
      <c r="E242" s="12"/>
      <c r="F242" s="12"/>
      <c r="G242" s="14"/>
      <c r="H242" s="17"/>
      <c r="I242" s="18"/>
      <c r="J242" s="10"/>
      <c r="K242" s="10"/>
      <c r="L242" s="10"/>
      <c r="M242" s="10"/>
      <c r="N242" s="10"/>
      <c r="O242" s="10"/>
      <c r="P242" s="10"/>
      <c r="Q242" s="10"/>
    </row>
    <row r="243" spans="1:17" x14ac:dyDescent="0.25">
      <c r="A243" s="11"/>
      <c r="D243" s="12"/>
      <c r="E243" s="12"/>
      <c r="F243" s="12"/>
      <c r="G243" s="14"/>
      <c r="H243" s="17"/>
      <c r="I243" s="18"/>
      <c r="J243" s="10"/>
      <c r="K243" s="10"/>
      <c r="L243" s="10"/>
      <c r="M243" s="10"/>
      <c r="N243" s="10"/>
      <c r="O243" s="10"/>
      <c r="P243" s="10"/>
      <c r="Q243" s="10"/>
    </row>
    <row r="244" spans="1:17" x14ac:dyDescent="0.25">
      <c r="A244" s="11"/>
      <c r="D244" s="12"/>
      <c r="E244" s="12"/>
      <c r="F244" s="12"/>
      <c r="G244" s="14"/>
      <c r="H244" s="17"/>
      <c r="I244" s="18"/>
      <c r="J244" s="10"/>
      <c r="K244" s="10"/>
      <c r="L244" s="10"/>
      <c r="M244" s="10"/>
      <c r="N244" s="10"/>
      <c r="O244" s="10"/>
      <c r="P244" s="10"/>
      <c r="Q244" s="10"/>
    </row>
    <row r="245" spans="1:17" x14ac:dyDescent="0.25">
      <c r="A245" s="11"/>
      <c r="D245" s="12"/>
      <c r="E245" s="12"/>
      <c r="F245" s="12"/>
      <c r="G245" s="14"/>
      <c r="H245" s="17"/>
      <c r="I245" s="18"/>
      <c r="J245" s="10"/>
      <c r="K245" s="10"/>
      <c r="L245" s="10"/>
      <c r="M245" s="10"/>
      <c r="N245" s="10"/>
      <c r="O245" s="10"/>
      <c r="P245" s="10"/>
      <c r="Q245" s="10"/>
    </row>
    <row r="246" spans="1:17" x14ac:dyDescent="0.25">
      <c r="A246" s="11"/>
      <c r="D246" s="12"/>
      <c r="E246" s="12"/>
      <c r="F246" s="12"/>
      <c r="G246" s="14"/>
      <c r="H246" s="17"/>
      <c r="I246" s="18"/>
      <c r="J246" s="10"/>
      <c r="K246" s="10"/>
      <c r="L246" s="10"/>
      <c r="M246" s="10"/>
      <c r="N246" s="10"/>
      <c r="O246" s="10"/>
      <c r="P246" s="10"/>
      <c r="Q246" s="10"/>
    </row>
    <row r="247" spans="1:17" x14ac:dyDescent="0.25">
      <c r="A247" s="11"/>
      <c r="D247" s="12"/>
      <c r="E247" s="12"/>
      <c r="F247" s="12"/>
      <c r="G247" s="14"/>
      <c r="H247" s="17"/>
      <c r="I247" s="18"/>
      <c r="J247" s="10"/>
      <c r="K247" s="10"/>
      <c r="L247" s="10"/>
      <c r="M247" s="10"/>
      <c r="N247" s="10"/>
      <c r="O247" s="10"/>
      <c r="P247" s="10"/>
      <c r="Q247" s="10"/>
    </row>
    <row r="248" spans="1:17" x14ac:dyDescent="0.25">
      <c r="A248" s="11"/>
      <c r="D248" s="12"/>
      <c r="E248" s="12"/>
      <c r="F248" s="12"/>
      <c r="G248" s="14"/>
      <c r="H248" s="17"/>
      <c r="I248" s="18"/>
      <c r="J248" s="10"/>
      <c r="K248" s="10"/>
      <c r="L248" s="10"/>
      <c r="M248" s="10"/>
      <c r="N248" s="10"/>
      <c r="O248" s="10"/>
      <c r="P248" s="10"/>
      <c r="Q248" s="10"/>
    </row>
    <row r="249" spans="1:17" x14ac:dyDescent="0.25">
      <c r="A249" s="11"/>
      <c r="D249" s="12"/>
      <c r="E249" s="12"/>
      <c r="F249" s="12"/>
      <c r="G249" s="14"/>
      <c r="H249" s="17"/>
      <c r="I249" s="18"/>
      <c r="J249" s="10"/>
      <c r="K249" s="10"/>
      <c r="L249" s="10"/>
      <c r="M249" s="10"/>
      <c r="N249" s="10"/>
      <c r="O249" s="10"/>
      <c r="P249" s="10"/>
      <c r="Q249" s="10"/>
    </row>
    <row r="250" spans="1:17" x14ac:dyDescent="0.25">
      <c r="A250" s="11"/>
      <c r="D250" s="12"/>
      <c r="E250" s="12"/>
      <c r="F250" s="12"/>
      <c r="G250" s="14"/>
      <c r="H250" s="17"/>
      <c r="I250" s="18"/>
      <c r="J250" s="10"/>
      <c r="K250" s="10"/>
      <c r="L250" s="10"/>
      <c r="M250" s="10"/>
      <c r="N250" s="10"/>
      <c r="O250" s="10"/>
      <c r="P250" s="10"/>
      <c r="Q250" s="10"/>
    </row>
    <row r="251" spans="1:17" x14ac:dyDescent="0.25">
      <c r="A251" s="11"/>
      <c r="D251" s="12"/>
      <c r="E251" s="12"/>
      <c r="F251" s="12"/>
      <c r="G251" s="14"/>
      <c r="H251" s="17"/>
      <c r="I251" s="18"/>
      <c r="J251" s="10"/>
      <c r="K251" s="10"/>
      <c r="L251" s="10"/>
      <c r="M251" s="10"/>
      <c r="N251" s="10"/>
      <c r="O251" s="10"/>
      <c r="P251" s="10"/>
      <c r="Q251" s="10"/>
    </row>
    <row r="252" spans="1:17" x14ac:dyDescent="0.25">
      <c r="A252" s="11"/>
      <c r="D252" s="12"/>
      <c r="E252" s="12"/>
      <c r="F252" s="12"/>
      <c r="G252" s="14"/>
      <c r="H252" s="17"/>
      <c r="I252" s="18"/>
      <c r="J252" s="10"/>
      <c r="K252" s="10"/>
      <c r="L252" s="10"/>
      <c r="M252" s="10"/>
      <c r="N252" s="10"/>
      <c r="O252" s="10"/>
      <c r="P252" s="10"/>
      <c r="Q252" s="10"/>
    </row>
    <row r="253" spans="1:17" x14ac:dyDescent="0.25">
      <c r="A253" s="11"/>
      <c r="D253" s="12"/>
      <c r="E253" s="12"/>
      <c r="F253" s="12"/>
      <c r="G253" s="14"/>
      <c r="H253" s="17"/>
      <c r="I253" s="18"/>
      <c r="J253" s="10"/>
      <c r="K253" s="10"/>
      <c r="L253" s="10"/>
      <c r="M253" s="10"/>
      <c r="N253" s="10"/>
      <c r="O253" s="10"/>
      <c r="P253" s="10"/>
      <c r="Q253" s="10"/>
    </row>
    <row r="254" spans="1:17" x14ac:dyDescent="0.25">
      <c r="A254" s="11"/>
      <c r="D254" s="12"/>
      <c r="E254" s="12"/>
      <c r="F254" s="12"/>
      <c r="G254" s="14"/>
      <c r="H254" s="17"/>
      <c r="I254" s="18"/>
      <c r="J254" s="10"/>
      <c r="K254" s="10"/>
      <c r="L254" s="10"/>
      <c r="M254" s="10"/>
      <c r="N254" s="10"/>
      <c r="O254" s="10"/>
      <c r="P254" s="10"/>
      <c r="Q254" s="10"/>
    </row>
    <row r="255" spans="1:17" x14ac:dyDescent="0.25">
      <c r="A255" s="11"/>
      <c r="D255" s="12"/>
      <c r="E255" s="12"/>
      <c r="F255" s="12"/>
      <c r="G255" s="14"/>
      <c r="H255" s="17"/>
      <c r="I255" s="18"/>
      <c r="J255" s="10"/>
      <c r="K255" s="10"/>
      <c r="L255" s="10"/>
      <c r="M255" s="10"/>
      <c r="N255" s="10"/>
      <c r="O255" s="10"/>
      <c r="P255" s="10"/>
      <c r="Q255" s="10"/>
    </row>
    <row r="256" spans="1:17" x14ac:dyDescent="0.25">
      <c r="A256" s="11"/>
      <c r="D256" s="12"/>
      <c r="E256" s="12"/>
      <c r="F256" s="12"/>
      <c r="G256" s="14"/>
      <c r="H256" s="17"/>
      <c r="I256" s="18"/>
      <c r="J256" s="10"/>
      <c r="K256" s="10"/>
      <c r="L256" s="10"/>
      <c r="M256" s="10"/>
      <c r="N256" s="10"/>
      <c r="O256" s="10"/>
      <c r="P256" s="10"/>
      <c r="Q256" s="10"/>
    </row>
    <row r="257" spans="1:17" x14ac:dyDescent="0.25">
      <c r="A257" s="11"/>
      <c r="D257" s="12"/>
      <c r="E257" s="12"/>
      <c r="F257" s="12"/>
      <c r="G257" s="14"/>
      <c r="H257" s="17"/>
      <c r="I257" s="18"/>
      <c r="J257" s="10"/>
      <c r="K257" s="10"/>
      <c r="L257" s="10"/>
      <c r="M257" s="10"/>
      <c r="N257" s="10"/>
      <c r="O257" s="10"/>
      <c r="P257" s="10"/>
      <c r="Q257" s="10"/>
    </row>
    <row r="258" spans="1:17" x14ac:dyDescent="0.25">
      <c r="A258" s="11"/>
      <c r="D258" s="12"/>
      <c r="E258" s="12"/>
      <c r="F258" s="12"/>
      <c r="G258" s="14"/>
      <c r="H258" s="17"/>
      <c r="I258" s="18"/>
      <c r="J258" s="10"/>
      <c r="K258" s="10"/>
      <c r="L258" s="10"/>
      <c r="M258" s="10"/>
      <c r="N258" s="10"/>
      <c r="O258" s="10"/>
      <c r="P258" s="10"/>
      <c r="Q258" s="10"/>
    </row>
    <row r="259" spans="1:17" x14ac:dyDescent="0.25">
      <c r="A259" s="11"/>
      <c r="D259" s="12"/>
      <c r="E259" s="12"/>
      <c r="F259" s="12"/>
      <c r="G259" s="14"/>
      <c r="H259" s="17"/>
      <c r="I259" s="18"/>
      <c r="J259" s="10"/>
      <c r="K259" s="10"/>
      <c r="L259" s="10"/>
      <c r="M259" s="10"/>
      <c r="N259" s="10"/>
      <c r="O259" s="10"/>
      <c r="P259" s="10"/>
      <c r="Q259" s="10"/>
    </row>
    <row r="260" spans="1:17" x14ac:dyDescent="0.25">
      <c r="A260" s="11"/>
      <c r="D260" s="12"/>
      <c r="E260" s="12"/>
      <c r="F260" s="12"/>
      <c r="G260" s="14"/>
      <c r="H260" s="17"/>
      <c r="I260" s="18"/>
      <c r="J260" s="10"/>
      <c r="K260" s="10"/>
      <c r="L260" s="10"/>
      <c r="M260" s="10"/>
      <c r="N260" s="10"/>
      <c r="O260" s="10"/>
      <c r="P260" s="10"/>
      <c r="Q260" s="10"/>
    </row>
    <row r="261" spans="1:17" x14ac:dyDescent="0.25">
      <c r="A261" s="11"/>
      <c r="D261" s="12"/>
      <c r="E261" s="12"/>
      <c r="F261" s="12"/>
      <c r="G261" s="14"/>
      <c r="H261" s="17"/>
      <c r="I261" s="18"/>
      <c r="J261" s="10"/>
      <c r="K261" s="10"/>
      <c r="L261" s="10"/>
      <c r="M261" s="10"/>
      <c r="N261" s="10"/>
      <c r="O261" s="10"/>
      <c r="P261" s="10"/>
      <c r="Q261" s="10"/>
    </row>
    <row r="262" spans="1:17" x14ac:dyDescent="0.25">
      <c r="A262" s="11"/>
      <c r="D262" s="12"/>
      <c r="E262" s="12"/>
      <c r="F262" s="12"/>
      <c r="G262" s="14"/>
      <c r="H262" s="17"/>
      <c r="I262" s="18"/>
      <c r="J262" s="10"/>
      <c r="K262" s="10"/>
      <c r="L262" s="10"/>
      <c r="M262" s="10"/>
      <c r="N262" s="10"/>
      <c r="O262" s="10"/>
      <c r="P262" s="10"/>
      <c r="Q262" s="10"/>
    </row>
    <row r="263" spans="1:17" x14ac:dyDescent="0.25">
      <c r="A263" s="11"/>
      <c r="D263" s="12"/>
      <c r="E263" s="12"/>
      <c r="F263" s="12"/>
      <c r="G263" s="14"/>
      <c r="H263" s="17"/>
      <c r="I263" s="18"/>
      <c r="J263" s="10"/>
      <c r="K263" s="10"/>
      <c r="L263" s="10"/>
      <c r="M263" s="10"/>
      <c r="N263" s="10"/>
      <c r="O263" s="10"/>
      <c r="P263" s="10"/>
      <c r="Q263" s="10"/>
    </row>
    <row r="264" spans="1:17" x14ac:dyDescent="0.25">
      <c r="A264" s="11"/>
      <c r="D264" s="12"/>
      <c r="E264" s="12"/>
      <c r="F264" s="12"/>
      <c r="G264" s="14"/>
      <c r="H264" s="17"/>
      <c r="I264" s="18"/>
      <c r="J264" s="10"/>
      <c r="K264" s="10"/>
      <c r="L264" s="10"/>
      <c r="M264" s="10"/>
      <c r="N264" s="10"/>
      <c r="O264" s="10"/>
      <c r="P264" s="10"/>
      <c r="Q264" s="10"/>
    </row>
    <row r="265" spans="1:17" x14ac:dyDescent="0.25">
      <c r="A265" s="11"/>
      <c r="D265" s="12"/>
      <c r="E265" s="12"/>
      <c r="F265" s="12"/>
      <c r="G265" s="14"/>
      <c r="H265" s="17"/>
      <c r="I265" s="18"/>
      <c r="J265" s="10"/>
      <c r="K265" s="10"/>
      <c r="L265" s="10"/>
      <c r="M265" s="10"/>
      <c r="N265" s="10"/>
      <c r="O265" s="10"/>
      <c r="P265" s="10"/>
      <c r="Q265" s="10"/>
    </row>
    <row r="266" spans="1:17" x14ac:dyDescent="0.25">
      <c r="A266" s="11"/>
      <c r="D266" s="12"/>
      <c r="E266" s="12"/>
      <c r="F266" s="12"/>
      <c r="G266" s="14"/>
      <c r="H266" s="17"/>
      <c r="I266" s="18"/>
      <c r="J266" s="10"/>
      <c r="K266" s="10"/>
      <c r="L266" s="10"/>
      <c r="M266" s="10"/>
      <c r="N266" s="10"/>
      <c r="O266" s="10"/>
      <c r="P266" s="10"/>
      <c r="Q266" s="10"/>
    </row>
    <row r="267" spans="1:17" x14ac:dyDescent="0.25">
      <c r="A267" s="11"/>
      <c r="D267" s="12"/>
      <c r="E267" s="12"/>
      <c r="F267" s="12"/>
      <c r="G267" s="14"/>
      <c r="H267" s="17"/>
      <c r="I267" s="18"/>
      <c r="J267" s="10"/>
      <c r="K267" s="10"/>
      <c r="L267" s="10"/>
      <c r="M267" s="10"/>
      <c r="N267" s="10"/>
      <c r="O267" s="10"/>
      <c r="P267" s="10"/>
      <c r="Q267" s="10"/>
    </row>
    <row r="268" spans="1:17" x14ac:dyDescent="0.25">
      <c r="A268" s="11"/>
      <c r="D268" s="12"/>
      <c r="E268" s="12"/>
      <c r="F268" s="12"/>
      <c r="G268" s="14"/>
      <c r="H268" s="17"/>
      <c r="I268" s="18"/>
      <c r="J268" s="10"/>
      <c r="K268" s="10"/>
      <c r="L268" s="10"/>
      <c r="M268" s="10"/>
      <c r="N268" s="10"/>
      <c r="O268" s="10"/>
      <c r="P268" s="10"/>
      <c r="Q268" s="10"/>
    </row>
    <row r="269" spans="1:17" x14ac:dyDescent="0.25">
      <c r="A269" s="11"/>
      <c r="D269" s="12"/>
      <c r="E269" s="12"/>
      <c r="F269" s="12"/>
      <c r="G269" s="14"/>
      <c r="H269" s="17"/>
      <c r="I269" s="18"/>
      <c r="J269" s="10"/>
      <c r="K269" s="10"/>
      <c r="L269" s="10"/>
      <c r="M269" s="10"/>
      <c r="N269" s="10"/>
      <c r="O269" s="10"/>
      <c r="P269" s="10"/>
      <c r="Q269" s="10"/>
    </row>
    <row r="270" spans="1:17" x14ac:dyDescent="0.25">
      <c r="A270" s="11"/>
      <c r="D270" s="12"/>
      <c r="E270" s="12"/>
      <c r="F270" s="12"/>
      <c r="G270" s="14"/>
      <c r="H270" s="17"/>
      <c r="I270" s="18"/>
      <c r="J270" s="10"/>
      <c r="K270" s="10"/>
      <c r="L270" s="10"/>
      <c r="M270" s="10"/>
      <c r="N270" s="10"/>
      <c r="O270" s="10"/>
      <c r="P270" s="10"/>
      <c r="Q270" s="10"/>
    </row>
    <row r="271" spans="1:17" x14ac:dyDescent="0.25">
      <c r="A271" s="11"/>
      <c r="D271" s="12"/>
      <c r="E271" s="12"/>
      <c r="F271" s="12"/>
      <c r="G271" s="14"/>
      <c r="H271" s="17"/>
      <c r="I271" s="18"/>
      <c r="J271" s="10"/>
      <c r="K271" s="10"/>
      <c r="L271" s="10"/>
      <c r="M271" s="10"/>
      <c r="N271" s="10"/>
      <c r="O271" s="10"/>
      <c r="P271" s="10"/>
      <c r="Q271" s="10"/>
    </row>
    <row r="272" spans="1:17" x14ac:dyDescent="0.25">
      <c r="A272" s="11"/>
      <c r="D272" s="12"/>
      <c r="E272" s="12"/>
      <c r="F272" s="12"/>
      <c r="G272" s="14"/>
      <c r="H272" s="17"/>
      <c r="I272" s="18"/>
      <c r="J272" s="10"/>
      <c r="K272" s="10"/>
      <c r="L272" s="10"/>
      <c r="M272" s="10"/>
      <c r="N272" s="10"/>
      <c r="O272" s="10"/>
      <c r="P272" s="10"/>
      <c r="Q272" s="10"/>
    </row>
    <row r="273" spans="1:17" x14ac:dyDescent="0.25">
      <c r="A273" s="11"/>
      <c r="D273" s="12"/>
      <c r="E273" s="12"/>
      <c r="F273" s="12"/>
      <c r="G273" s="14"/>
      <c r="H273" s="17"/>
      <c r="I273" s="18"/>
      <c r="J273" s="10"/>
      <c r="K273" s="10"/>
      <c r="L273" s="10"/>
      <c r="M273" s="10"/>
      <c r="N273" s="10"/>
      <c r="O273" s="10"/>
      <c r="P273" s="10"/>
      <c r="Q273" s="10"/>
    </row>
    <row r="274" spans="1:17" x14ac:dyDescent="0.25">
      <c r="A274" s="11"/>
      <c r="D274" s="12"/>
      <c r="E274" s="12"/>
      <c r="F274" s="12"/>
      <c r="G274" s="14"/>
      <c r="H274" s="17"/>
      <c r="I274" s="18"/>
      <c r="J274" s="10"/>
      <c r="K274" s="10"/>
      <c r="L274" s="10"/>
      <c r="M274" s="10"/>
      <c r="N274" s="10"/>
      <c r="O274" s="10"/>
      <c r="P274" s="10"/>
      <c r="Q274" s="10"/>
    </row>
    <row r="275" spans="1:17" x14ac:dyDescent="0.25">
      <c r="A275" s="11"/>
      <c r="D275" s="12"/>
      <c r="E275" s="12"/>
      <c r="F275" s="12"/>
      <c r="G275" s="14"/>
      <c r="H275" s="17"/>
      <c r="I275" s="18"/>
      <c r="J275" s="10"/>
      <c r="K275" s="10"/>
      <c r="L275" s="10"/>
      <c r="M275" s="10"/>
      <c r="N275" s="10"/>
      <c r="O275" s="10"/>
      <c r="P275" s="10"/>
      <c r="Q275" s="10"/>
    </row>
    <row r="276" spans="1:17" x14ac:dyDescent="0.25">
      <c r="A276" s="11"/>
      <c r="D276" s="12"/>
      <c r="E276" s="12"/>
      <c r="F276" s="12"/>
      <c r="G276" s="14"/>
      <c r="H276" s="17"/>
      <c r="I276" s="18"/>
      <c r="J276" s="10"/>
      <c r="K276" s="10"/>
      <c r="L276" s="10"/>
      <c r="M276" s="10"/>
      <c r="N276" s="10"/>
      <c r="O276" s="10"/>
      <c r="P276" s="10"/>
      <c r="Q276" s="10"/>
    </row>
    <row r="277" spans="1:17" x14ac:dyDescent="0.25">
      <c r="A277" s="11"/>
      <c r="D277" s="12"/>
      <c r="E277" s="12"/>
      <c r="F277" s="12"/>
      <c r="G277" s="14"/>
      <c r="H277" s="17"/>
      <c r="I277" s="18"/>
      <c r="J277" s="10"/>
      <c r="K277" s="10"/>
      <c r="L277" s="10"/>
      <c r="M277" s="10"/>
      <c r="N277" s="10"/>
      <c r="O277" s="10"/>
      <c r="P277" s="10"/>
      <c r="Q277" s="10"/>
    </row>
    <row r="278" spans="1:17" x14ac:dyDescent="0.25">
      <c r="A278" s="11"/>
      <c r="D278" s="12"/>
      <c r="E278" s="12"/>
      <c r="F278" s="12"/>
      <c r="G278" s="14"/>
      <c r="H278" s="17"/>
      <c r="I278" s="18"/>
      <c r="J278" s="10"/>
      <c r="K278" s="10"/>
      <c r="L278" s="10"/>
      <c r="M278" s="10"/>
      <c r="N278" s="10"/>
      <c r="O278" s="10"/>
      <c r="P278" s="10"/>
      <c r="Q278" s="10"/>
    </row>
    <row r="279" spans="1:17" x14ac:dyDescent="0.25">
      <c r="A279" s="11"/>
      <c r="D279" s="12"/>
      <c r="E279" s="12"/>
      <c r="F279" s="12"/>
      <c r="G279" s="14"/>
      <c r="H279" s="17"/>
      <c r="I279" s="18"/>
      <c r="J279" s="10"/>
      <c r="K279" s="10"/>
      <c r="L279" s="10"/>
      <c r="M279" s="10"/>
      <c r="N279" s="10"/>
      <c r="O279" s="10"/>
      <c r="P279" s="10"/>
      <c r="Q279" s="10"/>
    </row>
    <row r="280" spans="1:17" x14ac:dyDescent="0.25">
      <c r="A280" s="11"/>
      <c r="D280" s="12"/>
      <c r="E280" s="12"/>
      <c r="F280" s="12"/>
      <c r="G280" s="14"/>
      <c r="H280" s="17"/>
      <c r="I280" s="18"/>
      <c r="J280" s="10"/>
      <c r="K280" s="10"/>
      <c r="L280" s="10"/>
      <c r="M280" s="10"/>
      <c r="N280" s="10"/>
      <c r="O280" s="10"/>
      <c r="P280" s="10"/>
      <c r="Q280" s="10"/>
    </row>
    <row r="281" spans="1:17" x14ac:dyDescent="0.25">
      <c r="A281" s="11"/>
      <c r="D281" s="12"/>
      <c r="E281" s="12"/>
      <c r="F281" s="12"/>
      <c r="G281" s="14"/>
      <c r="H281" s="17"/>
      <c r="I281" s="18"/>
      <c r="J281" s="10"/>
      <c r="K281" s="10"/>
      <c r="L281" s="10"/>
      <c r="M281" s="10"/>
      <c r="N281" s="10"/>
      <c r="O281" s="10"/>
      <c r="P281" s="10"/>
      <c r="Q281" s="10"/>
    </row>
    <row r="282" spans="1:17" x14ac:dyDescent="0.25">
      <c r="A282" s="11"/>
      <c r="D282" s="12"/>
      <c r="E282" s="12"/>
      <c r="F282" s="12"/>
      <c r="G282" s="14"/>
      <c r="H282" s="17"/>
      <c r="I282" s="18"/>
      <c r="J282" s="10"/>
      <c r="K282" s="10"/>
      <c r="L282" s="10"/>
      <c r="M282" s="10"/>
      <c r="N282" s="10"/>
      <c r="O282" s="10"/>
      <c r="P282" s="10"/>
      <c r="Q282" s="10"/>
    </row>
    <row r="283" spans="1:17" x14ac:dyDescent="0.25">
      <c r="A283" s="11"/>
      <c r="D283" s="12"/>
      <c r="E283" s="12"/>
      <c r="F283" s="12"/>
      <c r="G283" s="14"/>
      <c r="H283" s="17"/>
      <c r="I283" s="18"/>
      <c r="J283" s="10"/>
      <c r="K283" s="10"/>
      <c r="L283" s="10"/>
      <c r="M283" s="10"/>
      <c r="N283" s="10"/>
      <c r="O283" s="10"/>
      <c r="P283" s="10"/>
      <c r="Q283" s="10"/>
    </row>
    <row r="284" spans="1:17" x14ac:dyDescent="0.25">
      <c r="A284" s="11"/>
      <c r="D284" s="12"/>
      <c r="E284" s="12"/>
      <c r="F284" s="12"/>
      <c r="G284" s="14"/>
      <c r="H284" s="17"/>
      <c r="I284" s="18"/>
      <c r="J284" s="10"/>
      <c r="K284" s="10"/>
      <c r="L284" s="10"/>
      <c r="M284" s="10"/>
      <c r="N284" s="10"/>
      <c r="O284" s="10"/>
      <c r="P284" s="10"/>
      <c r="Q284" s="10"/>
    </row>
    <row r="285" spans="1:17" x14ac:dyDescent="0.25">
      <c r="A285" s="11"/>
      <c r="D285" s="12"/>
      <c r="E285" s="12"/>
      <c r="F285" s="12"/>
      <c r="G285" s="14"/>
      <c r="H285" s="17"/>
      <c r="I285" s="18"/>
      <c r="J285" s="10"/>
      <c r="K285" s="10"/>
      <c r="L285" s="10"/>
      <c r="M285" s="10"/>
      <c r="N285" s="10"/>
      <c r="O285" s="10"/>
      <c r="P285" s="10"/>
      <c r="Q285" s="10"/>
    </row>
    <row r="286" spans="1:17" x14ac:dyDescent="0.25">
      <c r="A286" s="11"/>
      <c r="D286" s="12"/>
      <c r="E286" s="12"/>
      <c r="F286" s="12"/>
      <c r="G286" s="14"/>
      <c r="H286" s="17"/>
      <c r="I286" s="18"/>
      <c r="J286" s="10"/>
      <c r="K286" s="10"/>
      <c r="L286" s="10"/>
      <c r="M286" s="10"/>
      <c r="N286" s="10"/>
      <c r="O286" s="10"/>
      <c r="P286" s="10"/>
      <c r="Q286" s="10"/>
    </row>
    <row r="287" spans="1:17" x14ac:dyDescent="0.25">
      <c r="A287" s="11"/>
      <c r="D287" s="12"/>
      <c r="E287" s="12"/>
      <c r="F287" s="12"/>
      <c r="G287" s="14"/>
      <c r="H287" s="17"/>
      <c r="I287" s="18"/>
      <c r="J287" s="10"/>
      <c r="K287" s="10"/>
      <c r="L287" s="10"/>
      <c r="M287" s="10"/>
      <c r="N287" s="10"/>
      <c r="O287" s="10"/>
      <c r="P287" s="10"/>
      <c r="Q287" s="10"/>
    </row>
    <row r="288" spans="1:17" x14ac:dyDescent="0.25">
      <c r="A288" s="11"/>
      <c r="D288" s="12"/>
      <c r="E288" s="12"/>
      <c r="F288" s="12"/>
      <c r="G288" s="14"/>
      <c r="H288" s="17"/>
      <c r="I288" s="18"/>
      <c r="J288" s="10"/>
      <c r="K288" s="10"/>
      <c r="L288" s="10"/>
      <c r="M288" s="10"/>
      <c r="N288" s="10"/>
      <c r="O288" s="10"/>
      <c r="P288" s="10"/>
      <c r="Q288" s="10"/>
    </row>
    <row r="289" spans="1:17" x14ac:dyDescent="0.25">
      <c r="A289" s="11"/>
      <c r="D289" s="12"/>
      <c r="E289" s="12"/>
      <c r="F289" s="12"/>
      <c r="G289" s="14"/>
      <c r="H289" s="17"/>
      <c r="I289" s="18"/>
      <c r="J289" s="10"/>
      <c r="K289" s="10"/>
      <c r="L289" s="10"/>
      <c r="M289" s="10"/>
      <c r="N289" s="10"/>
      <c r="O289" s="10"/>
      <c r="P289" s="10"/>
      <c r="Q289" s="10"/>
    </row>
    <row r="290" spans="1:17" x14ac:dyDescent="0.25">
      <c r="A290" s="11"/>
      <c r="D290" s="12"/>
      <c r="E290" s="12"/>
      <c r="F290" s="12"/>
      <c r="G290" s="14"/>
      <c r="H290" s="17"/>
      <c r="I290" s="18"/>
      <c r="J290" s="10"/>
      <c r="K290" s="10"/>
      <c r="L290" s="10"/>
      <c r="M290" s="10"/>
      <c r="N290" s="10"/>
      <c r="O290" s="10"/>
      <c r="P290" s="10"/>
      <c r="Q290" s="10"/>
    </row>
    <row r="291" spans="1:17" x14ac:dyDescent="0.25">
      <c r="A291" s="11"/>
      <c r="D291" s="12"/>
      <c r="E291" s="12"/>
      <c r="F291" s="12"/>
      <c r="G291" s="14"/>
      <c r="H291" s="17"/>
      <c r="I291" s="18"/>
      <c r="J291" s="10"/>
      <c r="K291" s="10"/>
      <c r="L291" s="10"/>
      <c r="M291" s="10"/>
      <c r="N291" s="10"/>
      <c r="O291" s="10"/>
      <c r="P291" s="10"/>
      <c r="Q291" s="10"/>
    </row>
    <row r="292" spans="1:17" x14ac:dyDescent="0.25">
      <c r="A292" s="11"/>
      <c r="D292" s="12"/>
      <c r="E292" s="12"/>
      <c r="F292" s="12"/>
      <c r="G292" s="14"/>
      <c r="H292" s="17"/>
      <c r="I292" s="18"/>
      <c r="J292" s="10"/>
      <c r="K292" s="10"/>
      <c r="L292" s="10"/>
      <c r="M292" s="10"/>
      <c r="N292" s="10"/>
      <c r="O292" s="10"/>
      <c r="P292" s="10"/>
      <c r="Q292" s="10"/>
    </row>
    <row r="293" spans="1:17" x14ac:dyDescent="0.25">
      <c r="A293" s="11"/>
      <c r="D293" s="12"/>
      <c r="E293" s="12"/>
      <c r="F293" s="12"/>
      <c r="G293" s="14"/>
      <c r="H293" s="17"/>
      <c r="I293" s="18"/>
      <c r="J293" s="10"/>
      <c r="K293" s="10"/>
      <c r="L293" s="10"/>
      <c r="M293" s="10"/>
      <c r="N293" s="10"/>
      <c r="O293" s="10"/>
      <c r="P293" s="10"/>
      <c r="Q293" s="10"/>
    </row>
    <row r="294" spans="1:17" x14ac:dyDescent="0.25">
      <c r="A294" s="11"/>
      <c r="D294" s="12"/>
      <c r="E294" s="12"/>
      <c r="F294" s="12"/>
      <c r="G294" s="14"/>
      <c r="H294" s="17"/>
      <c r="I294" s="18"/>
      <c r="J294" s="10"/>
      <c r="K294" s="10"/>
      <c r="L294" s="10"/>
      <c r="M294" s="10"/>
      <c r="N294" s="10"/>
      <c r="O294" s="10"/>
      <c r="P294" s="10"/>
      <c r="Q294" s="10"/>
    </row>
    <row r="295" spans="1:17" x14ac:dyDescent="0.25">
      <c r="A295" s="11"/>
      <c r="D295" s="12"/>
      <c r="E295" s="12"/>
      <c r="F295" s="12"/>
      <c r="G295" s="14"/>
      <c r="H295" s="17"/>
      <c r="I295" s="18"/>
      <c r="J295" s="10"/>
      <c r="K295" s="10"/>
      <c r="L295" s="10"/>
      <c r="M295" s="10"/>
      <c r="N295" s="10"/>
      <c r="O295" s="10"/>
      <c r="P295" s="10"/>
      <c r="Q295" s="10"/>
    </row>
    <row r="296" spans="1:17" x14ac:dyDescent="0.25">
      <c r="A296" s="11"/>
      <c r="D296" s="12"/>
      <c r="E296" s="12"/>
      <c r="F296" s="12"/>
      <c r="G296" s="14"/>
      <c r="H296" s="17"/>
      <c r="I296" s="18"/>
      <c r="J296" s="10"/>
      <c r="K296" s="10"/>
      <c r="L296" s="10"/>
      <c r="M296" s="10"/>
      <c r="N296" s="10"/>
      <c r="O296" s="10"/>
      <c r="P296" s="10"/>
      <c r="Q296" s="10"/>
    </row>
    <row r="297" spans="1:17" x14ac:dyDescent="0.25">
      <c r="A297" s="11"/>
      <c r="D297" s="12"/>
      <c r="E297" s="12"/>
      <c r="F297" s="12"/>
      <c r="G297" s="14"/>
      <c r="H297" s="17"/>
      <c r="I297" s="18"/>
      <c r="J297" s="10"/>
      <c r="K297" s="10"/>
      <c r="L297" s="10"/>
      <c r="M297" s="10"/>
      <c r="N297" s="10"/>
      <c r="O297" s="10"/>
      <c r="P297" s="10"/>
      <c r="Q297" s="10"/>
    </row>
    <row r="298" spans="1:17" x14ac:dyDescent="0.25">
      <c r="A298" s="11"/>
      <c r="D298" s="12"/>
      <c r="E298" s="12"/>
      <c r="F298" s="12"/>
      <c r="G298" s="14"/>
      <c r="H298" s="17"/>
      <c r="I298" s="18"/>
      <c r="J298" s="10"/>
      <c r="K298" s="10"/>
      <c r="L298" s="10"/>
      <c r="M298" s="10"/>
      <c r="N298" s="10"/>
      <c r="O298" s="10"/>
      <c r="P298" s="10"/>
      <c r="Q298" s="10"/>
    </row>
    <row r="299" spans="1:17" x14ac:dyDescent="0.25">
      <c r="A299" s="11"/>
      <c r="D299" s="12"/>
      <c r="E299" s="12"/>
      <c r="F299" s="12"/>
      <c r="G299" s="14"/>
      <c r="H299" s="17"/>
      <c r="I299" s="18"/>
      <c r="J299" s="10"/>
      <c r="K299" s="10"/>
      <c r="L299" s="10"/>
      <c r="M299" s="10"/>
      <c r="N299" s="10"/>
      <c r="O299" s="10"/>
      <c r="P299" s="10"/>
      <c r="Q299" s="10"/>
    </row>
    <row r="300" spans="1:17" x14ac:dyDescent="0.25">
      <c r="A300" s="11"/>
      <c r="D300" s="12"/>
      <c r="E300" s="12"/>
      <c r="F300" s="12"/>
      <c r="G300" s="14"/>
      <c r="H300" s="17"/>
      <c r="I300" s="18"/>
      <c r="J300" s="10"/>
      <c r="K300" s="10"/>
      <c r="L300" s="10"/>
      <c r="M300" s="10"/>
      <c r="N300" s="10"/>
      <c r="O300" s="10"/>
      <c r="P300" s="10"/>
      <c r="Q300" s="10"/>
    </row>
    <row r="301" spans="1:17" x14ac:dyDescent="0.25">
      <c r="A301" s="11"/>
      <c r="D301" s="12"/>
      <c r="E301" s="12"/>
      <c r="F301" s="12"/>
      <c r="G301" s="14"/>
      <c r="H301" s="17"/>
      <c r="I301" s="18"/>
      <c r="J301" s="10"/>
      <c r="K301" s="10"/>
      <c r="L301" s="10"/>
      <c r="M301" s="10"/>
      <c r="N301" s="10"/>
      <c r="O301" s="10"/>
      <c r="P301" s="10"/>
      <c r="Q301" s="10"/>
    </row>
    <row r="302" spans="1:17" x14ac:dyDescent="0.25">
      <c r="A302" s="11"/>
      <c r="D302" s="12"/>
      <c r="E302" s="12"/>
      <c r="F302" s="12"/>
      <c r="G302" s="14"/>
      <c r="H302" s="17"/>
      <c r="I302" s="18"/>
      <c r="J302" s="10"/>
      <c r="K302" s="10"/>
      <c r="L302" s="10"/>
      <c r="M302" s="10"/>
      <c r="N302" s="10"/>
      <c r="O302" s="10"/>
      <c r="P302" s="10"/>
      <c r="Q302" s="10"/>
    </row>
    <row r="303" spans="1:17" x14ac:dyDescent="0.25">
      <c r="A303" s="11"/>
      <c r="D303" s="12"/>
      <c r="E303" s="12"/>
      <c r="F303" s="12"/>
      <c r="G303" s="14"/>
      <c r="H303" s="17"/>
      <c r="I303" s="18"/>
      <c r="J303" s="10"/>
      <c r="K303" s="10"/>
      <c r="L303" s="10"/>
      <c r="M303" s="10"/>
      <c r="N303" s="10"/>
      <c r="O303" s="10"/>
      <c r="P303" s="10"/>
      <c r="Q303" s="10"/>
    </row>
    <row r="304" spans="1:17" x14ac:dyDescent="0.25">
      <c r="A304" s="11"/>
      <c r="D304" s="12"/>
      <c r="E304" s="12"/>
      <c r="F304" s="12"/>
      <c r="G304" s="14"/>
      <c r="H304" s="17"/>
      <c r="I304" s="18"/>
      <c r="J304" s="10"/>
      <c r="K304" s="10"/>
      <c r="L304" s="10"/>
      <c r="M304" s="10"/>
      <c r="N304" s="10"/>
      <c r="O304" s="10"/>
      <c r="P304" s="10"/>
      <c r="Q304" s="10"/>
    </row>
    <row r="305" spans="1:17" x14ac:dyDescent="0.25">
      <c r="A305" s="11"/>
      <c r="D305" s="12"/>
      <c r="E305" s="12"/>
      <c r="F305" s="12"/>
      <c r="G305" s="14"/>
      <c r="H305" s="17"/>
      <c r="I305" s="18"/>
      <c r="J305" s="10"/>
      <c r="K305" s="10"/>
      <c r="L305" s="10"/>
      <c r="M305" s="10"/>
      <c r="N305" s="10"/>
      <c r="O305" s="10"/>
      <c r="P305" s="10"/>
      <c r="Q305" s="10"/>
    </row>
    <row r="306" spans="1:17" x14ac:dyDescent="0.25">
      <c r="A306" s="11"/>
      <c r="D306" s="12"/>
      <c r="E306" s="12"/>
      <c r="F306" s="12"/>
      <c r="G306" s="14"/>
      <c r="H306" s="17"/>
      <c r="I306" s="18"/>
      <c r="J306" s="10"/>
      <c r="K306" s="10"/>
      <c r="L306" s="10"/>
      <c r="M306" s="10"/>
      <c r="N306" s="10"/>
      <c r="O306" s="10"/>
      <c r="P306" s="10"/>
      <c r="Q306" s="10"/>
    </row>
    <row r="307" spans="1:17" x14ac:dyDescent="0.25">
      <c r="A307" s="11"/>
      <c r="D307" s="12"/>
      <c r="E307" s="12"/>
      <c r="F307" s="12"/>
      <c r="G307" s="14"/>
      <c r="H307" s="17"/>
      <c r="I307" s="18"/>
      <c r="J307" s="10"/>
      <c r="K307" s="10"/>
      <c r="L307" s="10"/>
      <c r="M307" s="10"/>
      <c r="N307" s="10"/>
      <c r="O307" s="10"/>
      <c r="P307" s="10"/>
      <c r="Q307" s="10"/>
    </row>
    <row r="308" spans="1:17" x14ac:dyDescent="0.25">
      <c r="A308" s="11"/>
      <c r="D308" s="12"/>
      <c r="E308" s="12"/>
      <c r="F308" s="12"/>
      <c r="G308" s="14"/>
      <c r="H308" s="17"/>
      <c r="I308" s="18"/>
      <c r="J308" s="10"/>
      <c r="K308" s="10"/>
      <c r="L308" s="10"/>
      <c r="M308" s="10"/>
      <c r="N308" s="10"/>
      <c r="O308" s="10"/>
      <c r="P308" s="10"/>
      <c r="Q308" s="10"/>
    </row>
    <row r="309" spans="1:17" x14ac:dyDescent="0.25">
      <c r="A309" s="11"/>
      <c r="D309" s="12"/>
      <c r="E309" s="12"/>
      <c r="F309" s="12"/>
      <c r="G309" s="14"/>
      <c r="H309" s="17"/>
      <c r="I309" s="18"/>
      <c r="J309" s="10"/>
      <c r="K309" s="10"/>
      <c r="L309" s="10"/>
      <c r="M309" s="10"/>
      <c r="N309" s="10"/>
      <c r="O309" s="10"/>
      <c r="P309" s="10"/>
      <c r="Q309" s="10"/>
    </row>
    <row r="310" spans="1:17" x14ac:dyDescent="0.25">
      <c r="A310" s="11"/>
      <c r="D310" s="12"/>
      <c r="E310" s="12"/>
      <c r="F310" s="12"/>
      <c r="G310" s="14"/>
      <c r="H310" s="17"/>
      <c r="I310" s="18"/>
      <c r="J310" s="10"/>
      <c r="K310" s="10"/>
      <c r="L310" s="10"/>
      <c r="M310" s="10"/>
      <c r="N310" s="10"/>
      <c r="O310" s="10"/>
      <c r="P310" s="10"/>
      <c r="Q310" s="10"/>
    </row>
    <row r="311" spans="1:17" x14ac:dyDescent="0.25">
      <c r="A311" s="11"/>
      <c r="D311" s="12"/>
      <c r="E311" s="12"/>
      <c r="F311" s="12"/>
      <c r="G311" s="14"/>
      <c r="H311" s="17"/>
      <c r="I311" s="18"/>
      <c r="J311" s="10"/>
      <c r="K311" s="10"/>
      <c r="L311" s="10"/>
      <c r="M311" s="10"/>
      <c r="N311" s="10"/>
      <c r="O311" s="10"/>
      <c r="P311" s="10"/>
      <c r="Q311" s="10"/>
    </row>
    <row r="312" spans="1:17" x14ac:dyDescent="0.25">
      <c r="A312" s="11"/>
      <c r="D312" s="12"/>
      <c r="E312" s="12"/>
      <c r="F312" s="12"/>
      <c r="G312" s="14"/>
      <c r="H312" s="17"/>
      <c r="I312" s="18"/>
      <c r="J312" s="10"/>
      <c r="K312" s="10"/>
      <c r="L312" s="10"/>
      <c r="M312" s="10"/>
      <c r="N312" s="10"/>
      <c r="O312" s="10"/>
      <c r="P312" s="10"/>
      <c r="Q312" s="10"/>
    </row>
    <row r="313" spans="1:17" x14ac:dyDescent="0.25">
      <c r="A313" s="11"/>
      <c r="D313" s="12"/>
      <c r="E313" s="12"/>
      <c r="F313" s="12"/>
      <c r="G313" s="14"/>
      <c r="H313" s="17"/>
      <c r="I313" s="18"/>
      <c r="J313" s="10"/>
      <c r="K313" s="10"/>
      <c r="L313" s="10"/>
      <c r="M313" s="10"/>
      <c r="N313" s="10"/>
      <c r="O313" s="10"/>
      <c r="P313" s="10"/>
      <c r="Q313" s="10"/>
    </row>
    <row r="314" spans="1:17" x14ac:dyDescent="0.25">
      <c r="A314" s="11"/>
      <c r="D314" s="12"/>
      <c r="E314" s="12"/>
      <c r="F314" s="12"/>
      <c r="G314" s="14"/>
      <c r="H314" s="17"/>
      <c r="I314" s="18"/>
      <c r="J314" s="10"/>
      <c r="K314" s="10"/>
      <c r="L314" s="10"/>
      <c r="M314" s="10"/>
      <c r="N314" s="10"/>
      <c r="O314" s="10"/>
      <c r="P314" s="10"/>
      <c r="Q314" s="10"/>
    </row>
    <row r="315" spans="1:17" x14ac:dyDescent="0.25">
      <c r="A315" s="11"/>
      <c r="D315" s="12"/>
      <c r="E315" s="12"/>
      <c r="F315" s="12"/>
      <c r="G315" s="14"/>
      <c r="H315" s="17"/>
      <c r="I315" s="18"/>
      <c r="J315" s="10"/>
      <c r="K315" s="10"/>
      <c r="L315" s="10"/>
      <c r="M315" s="10"/>
      <c r="N315" s="10"/>
      <c r="O315" s="10"/>
      <c r="P315" s="10"/>
      <c r="Q315" s="10"/>
    </row>
    <row r="316" spans="1:17" x14ac:dyDescent="0.25">
      <c r="A316" s="11"/>
      <c r="D316" s="12"/>
      <c r="E316" s="12"/>
      <c r="F316" s="12"/>
      <c r="G316" s="14"/>
      <c r="H316" s="17"/>
      <c r="I316" s="18"/>
      <c r="J316" s="10"/>
      <c r="K316" s="10"/>
      <c r="L316" s="10"/>
      <c r="M316" s="10"/>
      <c r="N316" s="10"/>
      <c r="O316" s="10"/>
      <c r="P316" s="10"/>
      <c r="Q316" s="10"/>
    </row>
    <row r="317" spans="1:17" x14ac:dyDescent="0.25">
      <c r="A317" s="11"/>
      <c r="D317" s="12"/>
      <c r="E317" s="12"/>
      <c r="F317" s="12"/>
      <c r="G317" s="14"/>
      <c r="H317" s="17"/>
      <c r="I317" s="18"/>
      <c r="J317" s="10"/>
      <c r="K317" s="10"/>
      <c r="L317" s="10"/>
      <c r="M317" s="10"/>
      <c r="N317" s="10"/>
      <c r="O317" s="10"/>
      <c r="P317" s="10"/>
      <c r="Q317" s="10"/>
    </row>
    <row r="318" spans="1:17" x14ac:dyDescent="0.25">
      <c r="A318" s="11"/>
      <c r="D318" s="12"/>
      <c r="E318" s="12"/>
      <c r="F318" s="12"/>
      <c r="G318" s="14"/>
      <c r="H318" s="17"/>
      <c r="I318" s="18"/>
      <c r="J318" s="10"/>
      <c r="K318" s="10"/>
      <c r="L318" s="10"/>
      <c r="M318" s="10"/>
      <c r="N318" s="10"/>
      <c r="O318" s="10"/>
      <c r="P318" s="10"/>
      <c r="Q318" s="10"/>
    </row>
    <row r="319" spans="1:17" x14ac:dyDescent="0.25">
      <c r="A319" s="11"/>
      <c r="D319" s="12"/>
      <c r="E319" s="12"/>
      <c r="F319" s="12"/>
      <c r="G319" s="14"/>
      <c r="H319" s="17"/>
      <c r="I319" s="18"/>
      <c r="J319" s="10"/>
      <c r="K319" s="10"/>
      <c r="L319" s="10"/>
      <c r="M319" s="10"/>
      <c r="N319" s="10"/>
      <c r="O319" s="10"/>
      <c r="P319" s="10"/>
      <c r="Q319" s="10"/>
    </row>
    <row r="320" spans="1:17" x14ac:dyDescent="0.25">
      <c r="A320" s="11"/>
      <c r="D320" s="12"/>
      <c r="E320" s="12"/>
      <c r="F320" s="12"/>
      <c r="G320" s="14"/>
      <c r="H320" s="17"/>
      <c r="I320" s="18"/>
      <c r="J320" s="10"/>
      <c r="K320" s="10"/>
      <c r="L320" s="10"/>
      <c r="M320" s="10"/>
      <c r="N320" s="10"/>
      <c r="O320" s="10"/>
      <c r="P320" s="10"/>
      <c r="Q320" s="10"/>
    </row>
    <row r="321" spans="1:17" x14ac:dyDescent="0.25">
      <c r="A321" s="11"/>
      <c r="D321" s="12"/>
      <c r="E321" s="12"/>
      <c r="F321" s="12"/>
      <c r="G321" s="14"/>
      <c r="H321" s="17"/>
      <c r="I321" s="18"/>
      <c r="J321" s="10"/>
      <c r="K321" s="10"/>
      <c r="L321" s="10"/>
      <c r="M321" s="10"/>
      <c r="N321" s="10"/>
      <c r="O321" s="10"/>
      <c r="P321" s="10"/>
      <c r="Q321" s="10"/>
    </row>
    <row r="322" spans="1:17" x14ac:dyDescent="0.25">
      <c r="A322" s="11"/>
      <c r="D322" s="12"/>
      <c r="E322" s="12"/>
      <c r="F322" s="12"/>
      <c r="G322" s="14"/>
      <c r="H322" s="17"/>
      <c r="I322" s="18"/>
      <c r="J322" s="10"/>
      <c r="K322" s="10"/>
      <c r="L322" s="10"/>
      <c r="M322" s="10"/>
      <c r="N322" s="10"/>
      <c r="O322" s="10"/>
      <c r="P322" s="10"/>
      <c r="Q322" s="10"/>
    </row>
    <row r="323" spans="1:17" x14ac:dyDescent="0.25">
      <c r="A323" s="11"/>
      <c r="D323" s="12"/>
      <c r="E323" s="12"/>
      <c r="F323" s="12"/>
      <c r="G323" s="14"/>
      <c r="H323" s="17"/>
      <c r="I323" s="18"/>
      <c r="J323" s="10"/>
      <c r="K323" s="10"/>
      <c r="L323" s="10"/>
      <c r="M323" s="10"/>
      <c r="N323" s="10"/>
      <c r="O323" s="10"/>
      <c r="P323" s="10"/>
      <c r="Q323" s="10"/>
    </row>
    <row r="324" spans="1:17" x14ac:dyDescent="0.25">
      <c r="A324" s="11"/>
      <c r="D324" s="12"/>
      <c r="E324" s="12"/>
      <c r="F324" s="12"/>
      <c r="G324" s="14"/>
      <c r="H324" s="17"/>
      <c r="I324" s="18"/>
      <c r="J324" s="10"/>
      <c r="K324" s="10"/>
      <c r="L324" s="10"/>
      <c r="M324" s="10"/>
      <c r="N324" s="10"/>
      <c r="O324" s="10"/>
      <c r="P324" s="10"/>
      <c r="Q324" s="10"/>
    </row>
    <row r="325" spans="1:17" x14ac:dyDescent="0.25">
      <c r="A325" s="11"/>
      <c r="D325" s="12"/>
      <c r="E325" s="12"/>
      <c r="F325" s="12"/>
      <c r="G325" s="14"/>
      <c r="H325" s="17"/>
      <c r="I325" s="18"/>
      <c r="J325" s="10"/>
      <c r="K325" s="10"/>
      <c r="L325" s="10"/>
      <c r="M325" s="10"/>
      <c r="N325" s="10"/>
      <c r="O325" s="10"/>
      <c r="P325" s="10"/>
      <c r="Q325" s="10"/>
    </row>
    <row r="326" spans="1:17" x14ac:dyDescent="0.25">
      <c r="A326" s="11"/>
      <c r="D326" s="12"/>
      <c r="E326" s="12"/>
      <c r="F326" s="12"/>
      <c r="G326" s="14"/>
      <c r="H326" s="17"/>
      <c r="I326" s="18"/>
      <c r="J326" s="10"/>
      <c r="K326" s="10"/>
      <c r="L326" s="10"/>
      <c r="M326" s="10"/>
      <c r="N326" s="10"/>
      <c r="O326" s="10"/>
      <c r="P326" s="10"/>
      <c r="Q326" s="10"/>
    </row>
    <row r="327" spans="1:17" x14ac:dyDescent="0.25">
      <c r="A327" s="11"/>
      <c r="D327" s="12"/>
      <c r="E327" s="12"/>
      <c r="F327" s="12"/>
      <c r="G327" s="14"/>
      <c r="H327" s="17"/>
      <c r="I327" s="18"/>
      <c r="J327" s="10"/>
      <c r="K327" s="10"/>
      <c r="L327" s="10"/>
      <c r="M327" s="10"/>
      <c r="N327" s="10"/>
      <c r="O327" s="10"/>
      <c r="P327" s="10"/>
      <c r="Q327" s="10"/>
    </row>
    <row r="328" spans="1:17" x14ac:dyDescent="0.25">
      <c r="A328" s="11"/>
      <c r="D328" s="12"/>
      <c r="E328" s="12"/>
      <c r="F328" s="12"/>
      <c r="G328" s="14"/>
      <c r="H328" s="17"/>
      <c r="I328" s="18"/>
      <c r="J328" s="10"/>
      <c r="K328" s="10"/>
      <c r="L328" s="10"/>
      <c r="M328" s="10"/>
      <c r="N328" s="10"/>
      <c r="O328" s="10"/>
      <c r="P328" s="10"/>
      <c r="Q328" s="10"/>
    </row>
    <row r="329" spans="1:17" x14ac:dyDescent="0.25">
      <c r="A329" s="11"/>
      <c r="D329" s="12"/>
      <c r="E329" s="12"/>
      <c r="F329" s="12"/>
      <c r="G329" s="14"/>
      <c r="H329" s="17"/>
      <c r="I329" s="18"/>
      <c r="J329" s="10"/>
      <c r="K329" s="10"/>
      <c r="L329" s="10"/>
      <c r="M329" s="10"/>
      <c r="N329" s="10"/>
      <c r="O329" s="10"/>
      <c r="P329" s="10"/>
      <c r="Q329" s="10"/>
    </row>
    <row r="330" spans="1:17" x14ac:dyDescent="0.25">
      <c r="A330" s="11"/>
      <c r="D330" s="12"/>
      <c r="E330" s="12"/>
      <c r="F330" s="12"/>
      <c r="G330" s="14"/>
      <c r="H330" s="17"/>
      <c r="I330" s="18"/>
      <c r="J330" s="10"/>
      <c r="K330" s="10"/>
      <c r="L330" s="10"/>
      <c r="M330" s="10"/>
      <c r="N330" s="10"/>
      <c r="O330" s="10"/>
      <c r="P330" s="10"/>
      <c r="Q330" s="10"/>
    </row>
    <row r="331" spans="1:17" x14ac:dyDescent="0.25">
      <c r="A331" s="11"/>
      <c r="D331" s="12"/>
      <c r="E331" s="12"/>
      <c r="F331" s="12"/>
      <c r="G331" s="14"/>
      <c r="H331" s="17"/>
      <c r="I331" s="18"/>
      <c r="J331" s="10"/>
      <c r="K331" s="10"/>
      <c r="L331" s="10"/>
      <c r="M331" s="10"/>
      <c r="N331" s="10"/>
      <c r="O331" s="10"/>
      <c r="P331" s="10"/>
      <c r="Q331" s="10"/>
    </row>
    <row r="332" spans="1:17" x14ac:dyDescent="0.25">
      <c r="A332" s="11"/>
      <c r="D332" s="12"/>
      <c r="E332" s="12"/>
      <c r="F332" s="12"/>
      <c r="G332" s="14"/>
      <c r="H332" s="17"/>
      <c r="I332" s="18"/>
      <c r="J332" s="10"/>
      <c r="K332" s="10"/>
      <c r="L332" s="10"/>
      <c r="M332" s="10"/>
      <c r="N332" s="10"/>
      <c r="O332" s="10"/>
      <c r="P332" s="10"/>
      <c r="Q332" s="10"/>
    </row>
    <row r="333" spans="1:17" x14ac:dyDescent="0.25">
      <c r="A333" s="11"/>
      <c r="D333" s="12"/>
      <c r="E333" s="12"/>
      <c r="F333" s="12"/>
      <c r="G333" s="14"/>
      <c r="H333" s="17"/>
      <c r="I333" s="18"/>
      <c r="J333" s="10"/>
      <c r="K333" s="10"/>
      <c r="L333" s="10"/>
      <c r="M333" s="10"/>
      <c r="N333" s="10"/>
      <c r="O333" s="10"/>
      <c r="P333" s="10"/>
      <c r="Q333" s="10"/>
    </row>
    <row r="334" spans="1:17" x14ac:dyDescent="0.25">
      <c r="A334" s="11"/>
      <c r="D334" s="12"/>
      <c r="E334" s="12"/>
      <c r="F334" s="12"/>
      <c r="G334" s="14"/>
      <c r="H334" s="17"/>
      <c r="I334" s="18"/>
      <c r="J334" s="10"/>
      <c r="K334" s="10"/>
      <c r="L334" s="10"/>
      <c r="M334" s="10"/>
      <c r="N334" s="10"/>
      <c r="O334" s="10"/>
      <c r="P334" s="10"/>
      <c r="Q334" s="10"/>
    </row>
    <row r="335" spans="1:17" x14ac:dyDescent="0.25">
      <c r="A335" s="11"/>
      <c r="D335" s="12"/>
      <c r="E335" s="12"/>
      <c r="F335" s="12"/>
      <c r="G335" s="14"/>
      <c r="H335" s="17"/>
      <c r="I335" s="18"/>
      <c r="J335" s="10"/>
      <c r="K335" s="10"/>
      <c r="L335" s="10"/>
      <c r="M335" s="10"/>
      <c r="N335" s="10"/>
      <c r="O335" s="10"/>
      <c r="P335" s="10"/>
      <c r="Q335" s="10"/>
    </row>
    <row r="336" spans="1:17" x14ac:dyDescent="0.25">
      <c r="A336" s="11"/>
      <c r="D336" s="12"/>
      <c r="E336" s="12"/>
      <c r="F336" s="12"/>
      <c r="G336" s="14"/>
      <c r="H336" s="17"/>
      <c r="I336" s="18"/>
      <c r="J336" s="10"/>
      <c r="K336" s="10"/>
      <c r="L336" s="10"/>
      <c r="M336" s="10"/>
      <c r="N336" s="10"/>
      <c r="O336" s="10"/>
      <c r="P336" s="10"/>
      <c r="Q336" s="10"/>
    </row>
    <row r="337" spans="1:17" x14ac:dyDescent="0.25">
      <c r="A337" s="11"/>
      <c r="D337" s="12"/>
      <c r="E337" s="12"/>
      <c r="F337" s="12"/>
      <c r="G337" s="14"/>
      <c r="H337" s="17"/>
      <c r="I337" s="18"/>
      <c r="J337" s="10"/>
      <c r="K337" s="10"/>
      <c r="L337" s="10"/>
      <c r="M337" s="10"/>
      <c r="N337" s="10"/>
      <c r="O337" s="10"/>
      <c r="P337" s="10"/>
      <c r="Q337" s="10"/>
    </row>
    <row r="338" spans="1:17" x14ac:dyDescent="0.25">
      <c r="A338" s="11"/>
      <c r="D338" s="12"/>
      <c r="E338" s="12"/>
      <c r="F338" s="12"/>
      <c r="G338" s="14"/>
      <c r="H338" s="17"/>
      <c r="I338" s="18"/>
      <c r="J338" s="10"/>
      <c r="K338" s="10"/>
      <c r="L338" s="10"/>
      <c r="M338" s="10"/>
      <c r="N338" s="10"/>
      <c r="O338" s="10"/>
      <c r="P338" s="10"/>
      <c r="Q338" s="10"/>
    </row>
    <row r="339" spans="1:17" x14ac:dyDescent="0.25">
      <c r="A339" s="11"/>
      <c r="D339" s="12"/>
      <c r="E339" s="12"/>
      <c r="F339" s="12"/>
      <c r="G339" s="14"/>
      <c r="H339" s="17"/>
      <c r="I339" s="18"/>
      <c r="J339" s="10"/>
      <c r="K339" s="10"/>
      <c r="L339" s="10"/>
      <c r="M339" s="10"/>
      <c r="N339" s="10"/>
      <c r="O339" s="10"/>
      <c r="P339" s="10"/>
      <c r="Q339" s="10"/>
    </row>
    <row r="340" spans="1:17" x14ac:dyDescent="0.25">
      <c r="A340" s="11"/>
      <c r="D340" s="12"/>
      <c r="E340" s="12"/>
      <c r="F340" s="12"/>
      <c r="G340" s="14"/>
      <c r="H340" s="17"/>
      <c r="I340" s="18"/>
      <c r="J340" s="10"/>
      <c r="K340" s="10"/>
      <c r="L340" s="10"/>
      <c r="M340" s="10"/>
      <c r="N340" s="10"/>
      <c r="O340" s="10"/>
      <c r="P340" s="10"/>
      <c r="Q340" s="10"/>
    </row>
    <row r="341" spans="1:17" x14ac:dyDescent="0.25">
      <c r="A341" s="11"/>
      <c r="D341" s="12"/>
      <c r="E341" s="12"/>
      <c r="F341" s="12"/>
      <c r="G341" s="14"/>
      <c r="H341" s="17"/>
      <c r="I341" s="18"/>
      <c r="J341" s="10"/>
      <c r="K341" s="10"/>
      <c r="L341" s="10"/>
      <c r="M341" s="10"/>
      <c r="N341" s="10"/>
      <c r="O341" s="10"/>
      <c r="P341" s="10"/>
      <c r="Q341" s="10"/>
    </row>
    <row r="342" spans="1:17" x14ac:dyDescent="0.25">
      <c r="A342" s="11"/>
      <c r="D342" s="12"/>
      <c r="E342" s="12"/>
      <c r="F342" s="12"/>
      <c r="G342" s="14"/>
      <c r="H342" s="17"/>
      <c r="I342" s="18"/>
      <c r="J342" s="10"/>
      <c r="K342" s="10"/>
      <c r="L342" s="10"/>
      <c r="M342" s="10"/>
      <c r="N342" s="10"/>
      <c r="O342" s="10"/>
      <c r="P342" s="10"/>
      <c r="Q342" s="10"/>
    </row>
    <row r="343" spans="1:17" x14ac:dyDescent="0.25">
      <c r="A343" s="11"/>
      <c r="D343" s="12"/>
      <c r="E343" s="12"/>
      <c r="F343" s="12"/>
      <c r="G343" s="14"/>
      <c r="H343" s="17"/>
      <c r="I343" s="18"/>
      <c r="J343" s="10"/>
      <c r="K343" s="10"/>
      <c r="L343" s="10"/>
      <c r="M343" s="10"/>
      <c r="N343" s="10"/>
      <c r="O343" s="10"/>
      <c r="P343" s="10"/>
      <c r="Q343" s="10"/>
    </row>
    <row r="344" spans="1:17" x14ac:dyDescent="0.25">
      <c r="A344" s="11"/>
      <c r="D344" s="12"/>
      <c r="E344" s="12"/>
      <c r="F344" s="12"/>
      <c r="G344" s="14"/>
      <c r="H344" s="17"/>
      <c r="I344" s="18"/>
      <c r="J344" s="10"/>
      <c r="K344" s="10"/>
      <c r="L344" s="10"/>
      <c r="M344" s="10"/>
      <c r="N344" s="10"/>
      <c r="O344" s="10"/>
      <c r="P344" s="10"/>
      <c r="Q344" s="10"/>
    </row>
    <row r="345" spans="1:17" x14ac:dyDescent="0.25">
      <c r="A345" s="11"/>
      <c r="D345" s="12"/>
      <c r="E345" s="12"/>
      <c r="F345" s="12"/>
      <c r="G345" s="14"/>
      <c r="H345" s="17"/>
      <c r="I345" s="18"/>
      <c r="J345" s="10"/>
      <c r="K345" s="10"/>
      <c r="L345" s="10"/>
      <c r="M345" s="10"/>
      <c r="N345" s="10"/>
      <c r="O345" s="10"/>
      <c r="P345" s="10"/>
      <c r="Q345" s="10"/>
    </row>
    <row r="346" spans="1:17" x14ac:dyDescent="0.25">
      <c r="A346" s="11"/>
      <c r="D346" s="12"/>
      <c r="E346" s="12"/>
      <c r="F346" s="12"/>
      <c r="G346" s="14"/>
      <c r="H346" s="17"/>
      <c r="I346" s="18"/>
      <c r="J346" s="10"/>
      <c r="K346" s="10"/>
      <c r="L346" s="10"/>
      <c r="M346" s="10"/>
      <c r="N346" s="10"/>
      <c r="O346" s="10"/>
      <c r="P346" s="10"/>
      <c r="Q346" s="10"/>
    </row>
    <row r="347" spans="1:17" x14ac:dyDescent="0.25">
      <c r="A347" s="11"/>
      <c r="D347" s="12"/>
      <c r="E347" s="12"/>
      <c r="F347" s="12"/>
      <c r="G347" s="14"/>
      <c r="H347" s="17"/>
      <c r="I347" s="18"/>
      <c r="J347" s="10"/>
      <c r="K347" s="10"/>
      <c r="L347" s="10"/>
      <c r="M347" s="10"/>
      <c r="N347" s="10"/>
      <c r="O347" s="10"/>
      <c r="P347" s="10"/>
      <c r="Q347" s="10"/>
    </row>
    <row r="348" spans="1:17" x14ac:dyDescent="0.25">
      <c r="A348" s="11"/>
      <c r="D348" s="12"/>
      <c r="E348" s="12"/>
      <c r="F348" s="12"/>
      <c r="G348" s="14"/>
      <c r="H348" s="17"/>
      <c r="I348" s="18"/>
      <c r="J348" s="10"/>
      <c r="K348" s="10"/>
      <c r="L348" s="10"/>
      <c r="M348" s="10"/>
      <c r="N348" s="10"/>
      <c r="O348" s="10"/>
      <c r="P348" s="10"/>
      <c r="Q348" s="10"/>
    </row>
    <row r="349" spans="1:17" x14ac:dyDescent="0.25">
      <c r="A349" s="11"/>
      <c r="D349" s="12"/>
      <c r="E349" s="12"/>
      <c r="F349" s="12"/>
      <c r="G349" s="14"/>
      <c r="H349" s="17"/>
      <c r="I349" s="18"/>
      <c r="J349" s="10"/>
      <c r="K349" s="10"/>
      <c r="L349" s="10"/>
      <c r="M349" s="10"/>
      <c r="N349" s="10"/>
      <c r="O349" s="10"/>
      <c r="P349" s="10"/>
      <c r="Q349" s="10"/>
    </row>
    <row r="350" spans="1:17" x14ac:dyDescent="0.25">
      <c r="A350" s="11"/>
      <c r="D350" s="12"/>
      <c r="E350" s="12"/>
      <c r="F350" s="12"/>
      <c r="G350" s="14"/>
      <c r="H350" s="17"/>
      <c r="I350" s="18"/>
      <c r="J350" s="10"/>
      <c r="K350" s="10"/>
      <c r="L350" s="10"/>
      <c r="M350" s="10"/>
      <c r="N350" s="10"/>
      <c r="O350" s="10"/>
      <c r="P350" s="10"/>
      <c r="Q350" s="10"/>
    </row>
    <row r="351" spans="1:17" x14ac:dyDescent="0.25">
      <c r="A351" s="11"/>
      <c r="D351" s="12"/>
      <c r="E351" s="12"/>
      <c r="F351" s="12"/>
      <c r="G351" s="14"/>
      <c r="H351" s="17"/>
      <c r="I351" s="18"/>
      <c r="J351" s="10"/>
      <c r="K351" s="10"/>
      <c r="L351" s="10"/>
      <c r="M351" s="10"/>
      <c r="N351" s="10"/>
      <c r="O351" s="10"/>
      <c r="P351" s="10"/>
      <c r="Q351" s="10"/>
    </row>
    <row r="352" spans="1:17" x14ac:dyDescent="0.25">
      <c r="A352" s="11"/>
      <c r="D352" s="12"/>
      <c r="E352" s="12"/>
      <c r="F352" s="12"/>
      <c r="G352" s="14"/>
      <c r="H352" s="17"/>
      <c r="I352" s="18"/>
      <c r="J352" s="10"/>
      <c r="K352" s="10"/>
      <c r="L352" s="10"/>
      <c r="M352" s="10"/>
      <c r="N352" s="10"/>
      <c r="O352" s="10"/>
      <c r="P352" s="10"/>
      <c r="Q352" s="10"/>
    </row>
    <row r="353" spans="1:17" x14ac:dyDescent="0.25">
      <c r="A353" s="11"/>
      <c r="D353" s="12"/>
      <c r="E353" s="12"/>
      <c r="F353" s="12"/>
      <c r="G353" s="14"/>
      <c r="H353" s="17"/>
      <c r="I353" s="18"/>
      <c r="J353" s="10"/>
      <c r="K353" s="10"/>
      <c r="L353" s="10"/>
      <c r="M353" s="10"/>
      <c r="N353" s="10"/>
      <c r="O353" s="10"/>
      <c r="P353" s="10"/>
      <c r="Q353" s="10"/>
    </row>
    <row r="354" spans="1:17" x14ac:dyDescent="0.25">
      <c r="A354" s="11"/>
      <c r="D354" s="12"/>
      <c r="E354" s="12"/>
      <c r="F354" s="12"/>
      <c r="G354" s="14"/>
      <c r="H354" s="17"/>
      <c r="I354" s="18"/>
      <c r="J354" s="10"/>
      <c r="K354" s="10"/>
      <c r="L354" s="10"/>
      <c r="M354" s="10"/>
      <c r="N354" s="10"/>
      <c r="O354" s="10"/>
      <c r="P354" s="10"/>
      <c r="Q354" s="10"/>
    </row>
    <row r="355" spans="1:17" x14ac:dyDescent="0.25">
      <c r="A355" s="11"/>
      <c r="D355" s="12"/>
      <c r="E355" s="12"/>
      <c r="F355" s="12"/>
      <c r="G355" s="14"/>
      <c r="H355" s="17"/>
      <c r="I355" s="18"/>
      <c r="J355" s="10"/>
      <c r="K355" s="10"/>
      <c r="L355" s="10"/>
      <c r="M355" s="10"/>
      <c r="N355" s="10"/>
      <c r="O355" s="10"/>
      <c r="P355" s="10"/>
      <c r="Q355" s="10"/>
    </row>
    <row r="356" spans="1:17" x14ac:dyDescent="0.25">
      <c r="A356" s="11"/>
      <c r="D356" s="12"/>
      <c r="E356" s="12"/>
      <c r="F356" s="12"/>
      <c r="G356" s="14"/>
      <c r="H356" s="17"/>
      <c r="I356" s="18"/>
      <c r="J356" s="10"/>
      <c r="K356" s="10"/>
      <c r="L356" s="10"/>
      <c r="M356" s="10"/>
      <c r="N356" s="10"/>
      <c r="O356" s="10"/>
      <c r="P356" s="10"/>
      <c r="Q356" s="10"/>
    </row>
    <row r="357" spans="1:17" x14ac:dyDescent="0.25">
      <c r="A357" s="11"/>
      <c r="D357" s="12"/>
      <c r="E357" s="12"/>
      <c r="F357" s="12"/>
      <c r="G357" s="14"/>
      <c r="H357" s="17"/>
      <c r="I357" s="18"/>
      <c r="J357" s="10"/>
      <c r="K357" s="10"/>
      <c r="L357" s="10"/>
      <c r="M357" s="10"/>
      <c r="N357" s="10"/>
      <c r="O357" s="10"/>
      <c r="P357" s="10"/>
      <c r="Q357" s="10"/>
    </row>
    <row r="358" spans="1:17" x14ac:dyDescent="0.25">
      <c r="A358" s="11"/>
      <c r="D358" s="12"/>
      <c r="E358" s="12"/>
      <c r="F358" s="12"/>
      <c r="G358" s="14"/>
      <c r="H358" s="17"/>
      <c r="I358" s="18"/>
      <c r="J358" s="10"/>
      <c r="K358" s="10"/>
      <c r="L358" s="10"/>
      <c r="M358" s="10"/>
      <c r="N358" s="10"/>
      <c r="O358" s="10"/>
      <c r="P358" s="10"/>
      <c r="Q358" s="10"/>
    </row>
    <row r="359" spans="1:17" x14ac:dyDescent="0.25">
      <c r="A359" s="11"/>
      <c r="D359" s="12"/>
      <c r="E359" s="12"/>
      <c r="F359" s="12"/>
      <c r="G359" s="14"/>
      <c r="H359" s="17"/>
      <c r="I359" s="18"/>
      <c r="J359" s="10"/>
      <c r="K359" s="10"/>
      <c r="L359" s="10"/>
      <c r="M359" s="10"/>
      <c r="N359" s="10"/>
      <c r="O359" s="10"/>
      <c r="P359" s="10"/>
      <c r="Q359" s="10"/>
    </row>
    <row r="360" spans="1:17" x14ac:dyDescent="0.25">
      <c r="A360" s="11"/>
      <c r="D360" s="12"/>
      <c r="E360" s="12"/>
      <c r="F360" s="12"/>
      <c r="G360" s="14"/>
      <c r="H360" s="17"/>
      <c r="I360" s="18"/>
      <c r="J360" s="10"/>
      <c r="K360" s="10"/>
      <c r="L360" s="10"/>
      <c r="M360" s="10"/>
      <c r="N360" s="10"/>
      <c r="O360" s="10"/>
      <c r="P360" s="10"/>
      <c r="Q360" s="10"/>
    </row>
    <row r="361" spans="1:17" x14ac:dyDescent="0.25">
      <c r="A361" s="11"/>
      <c r="D361" s="12"/>
      <c r="E361" s="12"/>
      <c r="F361" s="12"/>
      <c r="G361" s="14"/>
      <c r="H361" s="17"/>
      <c r="I361" s="18"/>
      <c r="J361" s="10"/>
      <c r="K361" s="10"/>
      <c r="L361" s="10"/>
      <c r="M361" s="10"/>
      <c r="N361" s="10"/>
      <c r="O361" s="10"/>
      <c r="P361" s="10"/>
      <c r="Q361" s="10"/>
    </row>
    <row r="362" spans="1:17" x14ac:dyDescent="0.25">
      <c r="A362" s="11"/>
      <c r="D362" s="12"/>
      <c r="E362" s="12"/>
      <c r="F362" s="12"/>
      <c r="G362" s="14"/>
      <c r="H362" s="17"/>
      <c r="I362" s="18"/>
      <c r="J362" s="10"/>
      <c r="K362" s="10"/>
      <c r="L362" s="10"/>
      <c r="M362" s="10"/>
      <c r="N362" s="10"/>
      <c r="O362" s="10"/>
      <c r="P362" s="10"/>
      <c r="Q362" s="10"/>
    </row>
    <row r="363" spans="1:17" x14ac:dyDescent="0.25">
      <c r="A363" s="11"/>
      <c r="D363" s="12"/>
      <c r="E363" s="12"/>
      <c r="F363" s="12"/>
      <c r="G363" s="14"/>
      <c r="H363" s="17"/>
      <c r="I363" s="18"/>
      <c r="J363" s="10"/>
      <c r="K363" s="10"/>
      <c r="L363" s="10"/>
      <c r="M363" s="10"/>
      <c r="N363" s="10"/>
      <c r="O363" s="10"/>
      <c r="P363" s="10"/>
      <c r="Q363" s="10"/>
    </row>
    <row r="364" spans="1:17" x14ac:dyDescent="0.25">
      <c r="A364" s="11"/>
      <c r="D364" s="12"/>
      <c r="E364" s="12"/>
      <c r="F364" s="12"/>
      <c r="G364" s="14"/>
      <c r="H364" s="17"/>
      <c r="I364" s="18"/>
      <c r="J364" s="10"/>
      <c r="K364" s="10"/>
      <c r="L364" s="10"/>
      <c r="M364" s="10"/>
      <c r="N364" s="10"/>
      <c r="O364" s="10"/>
      <c r="P364" s="10"/>
      <c r="Q364" s="10"/>
    </row>
    <row r="365" spans="1:17" x14ac:dyDescent="0.25">
      <c r="A365" s="11"/>
      <c r="D365" s="12"/>
      <c r="E365" s="12"/>
      <c r="F365" s="12"/>
      <c r="G365" s="14"/>
      <c r="H365" s="17"/>
      <c r="I365" s="18"/>
      <c r="J365" s="10"/>
      <c r="K365" s="10"/>
      <c r="L365" s="10"/>
      <c r="M365" s="10"/>
      <c r="N365" s="10"/>
      <c r="O365" s="10"/>
      <c r="P365" s="10"/>
      <c r="Q365" s="10"/>
    </row>
    <row r="366" spans="1:17" x14ac:dyDescent="0.25">
      <c r="A366" s="11"/>
      <c r="D366" s="12"/>
      <c r="E366" s="12"/>
      <c r="F366" s="12"/>
      <c r="G366" s="14"/>
      <c r="H366" s="17"/>
      <c r="I366" s="18"/>
      <c r="J366" s="10"/>
      <c r="K366" s="10"/>
      <c r="L366" s="10"/>
      <c r="M366" s="10"/>
      <c r="N366" s="10"/>
      <c r="O366" s="10"/>
      <c r="P366" s="10"/>
      <c r="Q366" s="10"/>
    </row>
    <row r="367" spans="1:17" x14ac:dyDescent="0.25">
      <c r="A367" s="11"/>
      <c r="D367" s="12"/>
      <c r="E367" s="12"/>
      <c r="F367" s="12"/>
      <c r="G367" s="14"/>
      <c r="H367" s="17"/>
      <c r="I367" s="18"/>
      <c r="J367" s="10"/>
      <c r="K367" s="10"/>
      <c r="L367" s="10"/>
      <c r="M367" s="10"/>
      <c r="N367" s="10"/>
      <c r="O367" s="10"/>
      <c r="P367" s="10"/>
      <c r="Q367" s="10"/>
    </row>
    <row r="368" spans="1:17" x14ac:dyDescent="0.25">
      <c r="A368" s="11"/>
      <c r="D368" s="12"/>
      <c r="E368" s="12"/>
      <c r="F368" s="12"/>
      <c r="G368" s="14"/>
      <c r="H368" s="17"/>
      <c r="I368" s="18"/>
      <c r="J368" s="10"/>
      <c r="K368" s="10"/>
      <c r="L368" s="10"/>
      <c r="M368" s="10"/>
      <c r="N368" s="10"/>
      <c r="O368" s="10"/>
      <c r="P368" s="10"/>
      <c r="Q368" s="10"/>
    </row>
    <row r="369" spans="1:17" x14ac:dyDescent="0.25">
      <c r="A369" s="11"/>
      <c r="D369" s="12"/>
      <c r="E369" s="12"/>
      <c r="F369" s="12"/>
      <c r="G369" s="14"/>
      <c r="H369" s="17"/>
      <c r="I369" s="18"/>
      <c r="J369" s="10"/>
      <c r="K369" s="10"/>
      <c r="L369" s="10"/>
      <c r="M369" s="10"/>
      <c r="N369" s="10"/>
      <c r="O369" s="10"/>
      <c r="P369" s="10"/>
      <c r="Q369" s="10"/>
    </row>
    <row r="370" spans="1:17" x14ac:dyDescent="0.25">
      <c r="A370" s="11"/>
      <c r="D370" s="12"/>
      <c r="E370" s="12"/>
      <c r="F370" s="12"/>
      <c r="G370" s="14"/>
      <c r="H370" s="17"/>
      <c r="I370" s="18"/>
      <c r="J370" s="10"/>
      <c r="K370" s="10"/>
      <c r="L370" s="10"/>
      <c r="M370" s="10"/>
      <c r="N370" s="10"/>
      <c r="O370" s="10"/>
      <c r="P370" s="10"/>
      <c r="Q370" s="10"/>
    </row>
    <row r="371" spans="1:17" x14ac:dyDescent="0.25">
      <c r="A371" s="11"/>
      <c r="D371" s="12"/>
      <c r="E371" s="12"/>
      <c r="F371" s="12"/>
      <c r="G371" s="14"/>
      <c r="H371" s="17"/>
      <c r="I371" s="18"/>
      <c r="J371" s="10"/>
      <c r="K371" s="10"/>
      <c r="L371" s="10"/>
      <c r="M371" s="10"/>
      <c r="N371" s="10"/>
      <c r="O371" s="10"/>
      <c r="P371" s="10"/>
      <c r="Q371" s="10"/>
    </row>
    <row r="372" spans="1:17" x14ac:dyDescent="0.25">
      <c r="A372" s="11"/>
      <c r="D372" s="12"/>
      <c r="E372" s="12"/>
      <c r="F372" s="12"/>
      <c r="G372" s="14"/>
      <c r="H372" s="17"/>
      <c r="I372" s="18"/>
      <c r="J372" s="10"/>
      <c r="K372" s="10"/>
      <c r="L372" s="10"/>
      <c r="M372" s="10"/>
      <c r="N372" s="10"/>
      <c r="O372" s="10"/>
      <c r="P372" s="10"/>
      <c r="Q372" s="10"/>
    </row>
    <row r="373" spans="1:17" x14ac:dyDescent="0.25">
      <c r="A373" s="11"/>
      <c r="D373" s="12"/>
      <c r="E373" s="12"/>
      <c r="F373" s="12"/>
      <c r="G373" s="14"/>
      <c r="H373" s="17"/>
      <c r="I373" s="18"/>
      <c r="J373" s="10"/>
      <c r="K373" s="10"/>
      <c r="L373" s="10"/>
      <c r="M373" s="10"/>
      <c r="N373" s="10"/>
      <c r="O373" s="10"/>
      <c r="P373" s="10"/>
      <c r="Q373" s="10"/>
    </row>
    <row r="374" spans="1:17" x14ac:dyDescent="0.25">
      <c r="A374" s="11"/>
      <c r="D374" s="12"/>
      <c r="E374" s="12"/>
      <c r="F374" s="12"/>
      <c r="G374" s="14"/>
      <c r="H374" s="17"/>
      <c r="I374" s="18"/>
      <c r="J374" s="10"/>
      <c r="K374" s="10"/>
      <c r="L374" s="10"/>
      <c r="M374" s="10"/>
      <c r="N374" s="10"/>
      <c r="O374" s="10"/>
      <c r="P374" s="10"/>
      <c r="Q374" s="10"/>
    </row>
    <row r="375" spans="1:17" x14ac:dyDescent="0.25">
      <c r="A375" s="11"/>
      <c r="D375" s="12"/>
      <c r="E375" s="12"/>
      <c r="F375" s="12"/>
      <c r="G375" s="14"/>
      <c r="H375" s="17"/>
      <c r="I375" s="18"/>
      <c r="J375" s="10"/>
      <c r="K375" s="10"/>
      <c r="L375" s="10"/>
      <c r="M375" s="10"/>
      <c r="N375" s="10"/>
      <c r="O375" s="10"/>
      <c r="P375" s="10"/>
      <c r="Q375" s="10"/>
    </row>
    <row r="376" spans="1:17" x14ac:dyDescent="0.25">
      <c r="A376" s="11"/>
      <c r="D376" s="12"/>
      <c r="E376" s="12"/>
      <c r="F376" s="12"/>
      <c r="G376" s="14"/>
      <c r="H376" s="17"/>
      <c r="I376" s="18"/>
      <c r="J376" s="10"/>
      <c r="K376" s="10"/>
      <c r="L376" s="10"/>
      <c r="M376" s="10"/>
      <c r="N376" s="10"/>
      <c r="O376" s="10"/>
      <c r="P376" s="10"/>
      <c r="Q376" s="10"/>
    </row>
    <row r="377" spans="1:17" x14ac:dyDescent="0.25">
      <c r="A377" s="11"/>
      <c r="D377" s="12"/>
      <c r="E377" s="12"/>
      <c r="F377" s="12"/>
      <c r="G377" s="14"/>
      <c r="H377" s="17"/>
      <c r="I377" s="18"/>
      <c r="J377" s="10"/>
      <c r="K377" s="10"/>
      <c r="L377" s="10"/>
      <c r="M377" s="10"/>
      <c r="N377" s="10"/>
      <c r="O377" s="10"/>
      <c r="P377" s="10"/>
      <c r="Q377" s="10"/>
    </row>
    <row r="378" spans="1:17" x14ac:dyDescent="0.25">
      <c r="A378" s="11"/>
      <c r="D378" s="12"/>
      <c r="E378" s="12"/>
      <c r="F378" s="12"/>
      <c r="G378" s="14"/>
      <c r="H378" s="17"/>
      <c r="I378" s="18"/>
      <c r="J378" s="10"/>
      <c r="K378" s="10"/>
      <c r="L378" s="10"/>
      <c r="M378" s="10"/>
      <c r="N378" s="10"/>
      <c r="O378" s="10"/>
      <c r="P378" s="10"/>
      <c r="Q378" s="10"/>
    </row>
    <row r="379" spans="1:17" x14ac:dyDescent="0.25">
      <c r="A379" s="11"/>
      <c r="D379" s="12"/>
      <c r="E379" s="12"/>
      <c r="F379" s="12"/>
      <c r="G379" s="14"/>
      <c r="H379" s="17"/>
      <c r="I379" s="18"/>
      <c r="J379" s="10"/>
      <c r="K379" s="10"/>
      <c r="L379" s="10"/>
      <c r="M379" s="10"/>
      <c r="N379" s="10"/>
      <c r="O379" s="10"/>
      <c r="P379" s="10"/>
      <c r="Q379" s="10"/>
    </row>
    <row r="380" spans="1:17" x14ac:dyDescent="0.25">
      <c r="A380" s="11"/>
      <c r="D380" s="12"/>
      <c r="E380" s="12"/>
      <c r="F380" s="12"/>
      <c r="G380" s="14"/>
      <c r="H380" s="17"/>
      <c r="I380" s="18"/>
      <c r="J380" s="10"/>
      <c r="K380" s="10"/>
      <c r="L380" s="10"/>
      <c r="M380" s="10"/>
      <c r="N380" s="10"/>
      <c r="O380" s="10"/>
      <c r="P380" s="10"/>
      <c r="Q380" s="10"/>
    </row>
    <row r="381" spans="1:17" x14ac:dyDescent="0.25">
      <c r="A381" s="11"/>
      <c r="D381" s="12"/>
      <c r="E381" s="12"/>
      <c r="F381" s="12"/>
      <c r="G381" s="14"/>
      <c r="H381" s="17"/>
      <c r="I381" s="18"/>
      <c r="J381" s="10"/>
      <c r="K381" s="10"/>
      <c r="L381" s="10"/>
      <c r="M381" s="10"/>
      <c r="N381" s="10"/>
      <c r="O381" s="10"/>
      <c r="P381" s="10"/>
      <c r="Q381" s="10"/>
    </row>
    <row r="382" spans="1:17" x14ac:dyDescent="0.25">
      <c r="A382" s="11"/>
      <c r="D382" s="12"/>
      <c r="E382" s="12"/>
      <c r="F382" s="12"/>
      <c r="G382" s="14"/>
      <c r="H382" s="17"/>
      <c r="I382" s="18"/>
      <c r="J382" s="10"/>
      <c r="K382" s="10"/>
      <c r="L382" s="10"/>
      <c r="M382" s="10"/>
      <c r="N382" s="10"/>
      <c r="O382" s="10"/>
      <c r="P382" s="10"/>
      <c r="Q382" s="10"/>
    </row>
    <row r="383" spans="1:17" x14ac:dyDescent="0.25">
      <c r="A383" s="11"/>
      <c r="D383" s="12"/>
      <c r="E383" s="12"/>
      <c r="F383" s="12"/>
      <c r="G383" s="14"/>
      <c r="H383" s="17"/>
      <c r="I383" s="18"/>
      <c r="J383" s="10"/>
      <c r="K383" s="10"/>
      <c r="L383" s="10"/>
      <c r="M383" s="10"/>
      <c r="N383" s="10"/>
      <c r="O383" s="10"/>
      <c r="P383" s="10"/>
      <c r="Q383" s="10"/>
    </row>
    <row r="384" spans="1:17" x14ac:dyDescent="0.25">
      <c r="A384" s="11"/>
      <c r="D384" s="12"/>
      <c r="E384" s="12"/>
      <c r="F384" s="12"/>
      <c r="G384" s="14"/>
      <c r="H384" s="17"/>
      <c r="I384" s="18"/>
      <c r="J384" s="10"/>
      <c r="K384" s="10"/>
      <c r="L384" s="10"/>
      <c r="M384" s="10"/>
      <c r="N384" s="10"/>
      <c r="O384" s="10"/>
      <c r="P384" s="10"/>
      <c r="Q384" s="10"/>
    </row>
    <row r="385" spans="1:17" x14ac:dyDescent="0.25">
      <c r="A385" s="11"/>
      <c r="D385" s="12"/>
      <c r="E385" s="12"/>
      <c r="F385" s="12"/>
      <c r="G385" s="14"/>
      <c r="H385" s="17"/>
      <c r="I385" s="18"/>
      <c r="J385" s="10"/>
      <c r="K385" s="10"/>
      <c r="L385" s="10"/>
      <c r="M385" s="10"/>
      <c r="N385" s="10"/>
      <c r="O385" s="10"/>
      <c r="P385" s="10"/>
      <c r="Q385" s="10"/>
    </row>
    <row r="386" spans="1:17" x14ac:dyDescent="0.25">
      <c r="A386" s="11"/>
      <c r="D386" s="12"/>
      <c r="E386" s="12"/>
      <c r="F386" s="12"/>
      <c r="G386" s="14"/>
      <c r="H386" s="17"/>
      <c r="I386" s="18"/>
      <c r="J386" s="10"/>
      <c r="K386" s="10"/>
      <c r="L386" s="10"/>
      <c r="M386" s="10"/>
      <c r="N386" s="10"/>
      <c r="O386" s="10"/>
      <c r="P386" s="10"/>
      <c r="Q386" s="10"/>
    </row>
    <row r="387" spans="1:17" x14ac:dyDescent="0.25">
      <c r="A387" s="11"/>
      <c r="D387" s="12"/>
      <c r="E387" s="12"/>
      <c r="F387" s="12"/>
      <c r="G387" s="14"/>
      <c r="H387" s="17"/>
      <c r="I387" s="18"/>
      <c r="J387" s="10"/>
      <c r="K387" s="10"/>
      <c r="L387" s="10"/>
      <c r="M387" s="10"/>
      <c r="N387" s="10"/>
      <c r="O387" s="10"/>
      <c r="P387" s="10"/>
      <c r="Q387" s="10"/>
    </row>
    <row r="388" spans="1:17" x14ac:dyDescent="0.25">
      <c r="A388" s="11"/>
      <c r="D388" s="12"/>
      <c r="E388" s="12"/>
      <c r="F388" s="12"/>
      <c r="G388" s="14"/>
      <c r="H388" s="17"/>
      <c r="I388" s="18"/>
      <c r="J388" s="10"/>
      <c r="K388" s="10"/>
      <c r="L388" s="10"/>
      <c r="M388" s="10"/>
      <c r="N388" s="10"/>
      <c r="O388" s="10"/>
      <c r="P388" s="10"/>
      <c r="Q388" s="10"/>
    </row>
    <row r="389" spans="1:17" x14ac:dyDescent="0.25">
      <c r="A389" s="11"/>
      <c r="D389" s="12"/>
      <c r="E389" s="12"/>
      <c r="F389" s="12"/>
      <c r="G389" s="14"/>
      <c r="H389" s="17"/>
      <c r="I389" s="18"/>
      <c r="J389" s="10"/>
      <c r="K389" s="10"/>
      <c r="L389" s="10"/>
      <c r="M389" s="10"/>
      <c r="N389" s="10"/>
      <c r="O389" s="10"/>
      <c r="P389" s="10"/>
      <c r="Q389" s="10"/>
    </row>
    <row r="390" spans="1:17" x14ac:dyDescent="0.25">
      <c r="A390" s="11"/>
      <c r="D390" s="12"/>
      <c r="E390" s="12"/>
      <c r="F390" s="12"/>
      <c r="G390" s="14"/>
      <c r="H390" s="17"/>
      <c r="I390" s="18"/>
      <c r="J390" s="10"/>
      <c r="K390" s="10"/>
      <c r="L390" s="10"/>
      <c r="M390" s="10"/>
      <c r="N390" s="10"/>
      <c r="O390" s="10"/>
      <c r="P390" s="10"/>
      <c r="Q390" s="10"/>
    </row>
    <row r="391" spans="1:17" x14ac:dyDescent="0.25">
      <c r="A391" s="11"/>
      <c r="D391" s="12"/>
      <c r="E391" s="12"/>
      <c r="F391" s="12"/>
      <c r="G391" s="14"/>
      <c r="H391" s="17"/>
      <c r="I391" s="18"/>
      <c r="J391" s="10"/>
      <c r="K391" s="10"/>
      <c r="L391" s="10"/>
      <c r="M391" s="10"/>
      <c r="N391" s="10"/>
      <c r="O391" s="10"/>
      <c r="P391" s="10"/>
      <c r="Q391" s="10"/>
    </row>
    <row r="392" spans="1:17" x14ac:dyDescent="0.25">
      <c r="A392" s="11"/>
      <c r="D392" s="12"/>
      <c r="E392" s="12"/>
      <c r="F392" s="12"/>
      <c r="G392" s="14"/>
      <c r="H392" s="17"/>
      <c r="I392" s="18"/>
      <c r="J392" s="10"/>
      <c r="K392" s="10"/>
      <c r="L392" s="10"/>
      <c r="M392" s="10"/>
      <c r="N392" s="10"/>
      <c r="O392" s="10"/>
      <c r="P392" s="10"/>
      <c r="Q392" s="10"/>
    </row>
    <row r="393" spans="1:17" x14ac:dyDescent="0.25">
      <c r="A393" s="11"/>
      <c r="D393" s="12"/>
      <c r="E393" s="12"/>
      <c r="F393" s="12"/>
      <c r="G393" s="14"/>
      <c r="H393" s="17"/>
      <c r="I393" s="18"/>
      <c r="J393" s="10"/>
      <c r="K393" s="10"/>
      <c r="L393" s="10"/>
      <c r="M393" s="10"/>
      <c r="N393" s="10"/>
      <c r="O393" s="10"/>
      <c r="P393" s="10"/>
      <c r="Q393" s="10"/>
    </row>
    <row r="394" spans="1:17" x14ac:dyDescent="0.25">
      <c r="A394" s="11"/>
      <c r="D394" s="12"/>
      <c r="E394" s="12"/>
      <c r="F394" s="12"/>
      <c r="G394" s="14"/>
      <c r="H394" s="17"/>
      <c r="I394" s="18"/>
      <c r="J394" s="10"/>
      <c r="K394" s="10"/>
      <c r="L394" s="10"/>
      <c r="M394" s="10"/>
      <c r="N394" s="10"/>
      <c r="O394" s="10"/>
      <c r="P394" s="10"/>
      <c r="Q394" s="10"/>
    </row>
    <row r="395" spans="1:17" x14ac:dyDescent="0.25">
      <c r="A395" s="11"/>
      <c r="D395" s="12"/>
      <c r="E395" s="12"/>
      <c r="F395" s="12"/>
      <c r="G395" s="14"/>
      <c r="H395" s="17"/>
      <c r="I395" s="18"/>
      <c r="J395" s="10"/>
      <c r="K395" s="10"/>
      <c r="L395" s="10"/>
      <c r="M395" s="10"/>
      <c r="N395" s="10"/>
      <c r="O395" s="10"/>
      <c r="P395" s="10"/>
      <c r="Q395" s="10"/>
    </row>
    <row r="396" spans="1:17" x14ac:dyDescent="0.25">
      <c r="A396" s="11"/>
      <c r="D396" s="12"/>
      <c r="E396" s="12"/>
      <c r="F396" s="12"/>
      <c r="G396" s="14"/>
      <c r="H396" s="17"/>
      <c r="I396" s="18"/>
      <c r="J396" s="10"/>
      <c r="K396" s="10"/>
      <c r="L396" s="10"/>
      <c r="M396" s="10"/>
      <c r="N396" s="10"/>
      <c r="O396" s="10"/>
      <c r="P396" s="10"/>
      <c r="Q396" s="10"/>
    </row>
    <row r="397" spans="1:17" x14ac:dyDescent="0.25">
      <c r="A397" s="11"/>
      <c r="D397" s="12"/>
      <c r="E397" s="12"/>
      <c r="F397" s="12"/>
      <c r="G397" s="14"/>
      <c r="H397" s="17"/>
      <c r="I397" s="18"/>
      <c r="J397" s="10"/>
      <c r="K397" s="10"/>
      <c r="L397" s="10"/>
      <c r="M397" s="10"/>
      <c r="N397" s="10"/>
      <c r="O397" s="10"/>
      <c r="P397" s="10"/>
      <c r="Q397" s="10"/>
    </row>
    <row r="398" spans="1:17" x14ac:dyDescent="0.25">
      <c r="A398" s="11"/>
      <c r="D398" s="12"/>
      <c r="E398" s="12"/>
      <c r="F398" s="12"/>
      <c r="G398" s="14"/>
      <c r="H398" s="17"/>
      <c r="I398" s="18"/>
      <c r="J398" s="10"/>
      <c r="K398" s="10"/>
      <c r="L398" s="10"/>
      <c r="M398" s="10"/>
      <c r="N398" s="10"/>
      <c r="O398" s="10"/>
      <c r="P398" s="10"/>
      <c r="Q398" s="10"/>
    </row>
    <row r="399" spans="1:17" x14ac:dyDescent="0.25">
      <c r="A399" s="11"/>
      <c r="D399" s="12"/>
      <c r="E399" s="12"/>
      <c r="F399" s="12"/>
      <c r="G399" s="14"/>
      <c r="H399" s="17"/>
      <c r="I399" s="18"/>
      <c r="J399" s="10"/>
      <c r="K399" s="10"/>
      <c r="L399" s="10"/>
      <c r="M399" s="10"/>
      <c r="N399" s="10"/>
      <c r="O399" s="10"/>
      <c r="P399" s="10"/>
      <c r="Q399" s="10"/>
    </row>
    <row r="400" spans="1:17" x14ac:dyDescent="0.25">
      <c r="A400" s="11"/>
      <c r="D400" s="12"/>
      <c r="E400" s="12"/>
      <c r="F400" s="12"/>
      <c r="G400" s="14"/>
      <c r="H400" s="17"/>
      <c r="I400" s="18"/>
      <c r="J400" s="10"/>
      <c r="K400" s="10"/>
      <c r="L400" s="10"/>
      <c r="M400" s="10"/>
      <c r="N400" s="10"/>
      <c r="O400" s="10"/>
      <c r="P400" s="10"/>
      <c r="Q400" s="10"/>
    </row>
    <row r="401" spans="1:17" x14ac:dyDescent="0.25">
      <c r="A401" s="11"/>
      <c r="D401" s="12"/>
      <c r="E401" s="12"/>
      <c r="F401" s="12"/>
      <c r="G401" s="14"/>
      <c r="H401" s="17"/>
      <c r="I401" s="18"/>
      <c r="J401" s="10"/>
      <c r="K401" s="10"/>
      <c r="L401" s="10"/>
      <c r="M401" s="10"/>
      <c r="N401" s="10"/>
      <c r="O401" s="10"/>
      <c r="P401" s="10"/>
      <c r="Q401" s="10"/>
    </row>
    <row r="402" spans="1:17" x14ac:dyDescent="0.25">
      <c r="A402" s="11"/>
      <c r="D402" s="12"/>
      <c r="E402" s="12"/>
      <c r="F402" s="12"/>
      <c r="G402" s="14"/>
      <c r="H402" s="17"/>
      <c r="I402" s="18"/>
      <c r="J402" s="10"/>
      <c r="K402" s="10"/>
      <c r="L402" s="10"/>
      <c r="M402" s="10"/>
      <c r="N402" s="10"/>
      <c r="O402" s="10"/>
      <c r="P402" s="10"/>
      <c r="Q402" s="10"/>
    </row>
    <row r="403" spans="1:17" x14ac:dyDescent="0.25">
      <c r="A403" s="11"/>
      <c r="D403" s="12"/>
      <c r="E403" s="12"/>
      <c r="F403" s="12"/>
      <c r="G403" s="14"/>
      <c r="H403" s="17"/>
      <c r="I403" s="18"/>
      <c r="J403" s="10"/>
      <c r="K403" s="10"/>
      <c r="L403" s="10"/>
      <c r="M403" s="10"/>
      <c r="N403" s="10"/>
      <c r="O403" s="10"/>
      <c r="P403" s="10"/>
      <c r="Q403" s="10"/>
    </row>
    <row r="404" spans="1:17" x14ac:dyDescent="0.25">
      <c r="A404" s="11"/>
      <c r="D404" s="12"/>
      <c r="E404" s="12"/>
      <c r="F404" s="12"/>
      <c r="G404" s="14"/>
      <c r="H404" s="17"/>
      <c r="I404" s="18"/>
      <c r="J404" s="10"/>
      <c r="K404" s="10"/>
      <c r="L404" s="10"/>
      <c r="M404" s="10"/>
      <c r="N404" s="10"/>
      <c r="O404" s="10"/>
      <c r="P404" s="10"/>
      <c r="Q404" s="10"/>
    </row>
    <row r="405" spans="1:17" x14ac:dyDescent="0.25">
      <c r="A405" s="11"/>
      <c r="D405" s="12"/>
      <c r="E405" s="12"/>
      <c r="F405" s="12"/>
      <c r="G405" s="14"/>
      <c r="H405" s="17"/>
      <c r="I405" s="18"/>
      <c r="J405" s="10"/>
      <c r="K405" s="10"/>
      <c r="L405" s="10"/>
      <c r="M405" s="10"/>
      <c r="N405" s="10"/>
      <c r="O405" s="10"/>
      <c r="P405" s="10"/>
      <c r="Q405" s="10"/>
    </row>
    <row r="406" spans="1:17" x14ac:dyDescent="0.25">
      <c r="A406" s="11"/>
      <c r="D406" s="12"/>
      <c r="E406" s="12"/>
      <c r="F406" s="12"/>
      <c r="G406" s="14"/>
      <c r="H406" s="17"/>
      <c r="I406" s="18"/>
      <c r="J406" s="10"/>
      <c r="K406" s="10"/>
      <c r="L406" s="10"/>
      <c r="M406" s="10"/>
      <c r="N406" s="10"/>
      <c r="O406" s="10"/>
      <c r="P406" s="10"/>
      <c r="Q406" s="10"/>
    </row>
    <row r="407" spans="1:17" x14ac:dyDescent="0.25">
      <c r="A407" s="11"/>
      <c r="D407" s="12"/>
      <c r="E407" s="12"/>
      <c r="F407" s="12"/>
      <c r="G407" s="14"/>
      <c r="H407" s="17"/>
      <c r="I407" s="18"/>
      <c r="J407" s="10"/>
      <c r="K407" s="10"/>
      <c r="L407" s="10"/>
      <c r="M407" s="10"/>
      <c r="N407" s="10"/>
      <c r="O407" s="10"/>
      <c r="P407" s="10"/>
      <c r="Q407" s="10"/>
    </row>
    <row r="408" spans="1:17" x14ac:dyDescent="0.25">
      <c r="A408" s="11"/>
      <c r="D408" s="12"/>
      <c r="E408" s="12"/>
      <c r="F408" s="12"/>
      <c r="G408" s="14"/>
      <c r="H408" s="17"/>
      <c r="I408" s="18"/>
      <c r="J408" s="10"/>
      <c r="K408" s="10"/>
      <c r="L408" s="10"/>
      <c r="M408" s="10"/>
      <c r="N408" s="10"/>
      <c r="O408" s="10"/>
      <c r="P408" s="10"/>
      <c r="Q408" s="10"/>
    </row>
    <row r="409" spans="1:17" x14ac:dyDescent="0.25">
      <c r="A409" s="11"/>
      <c r="D409" s="12"/>
      <c r="E409" s="12"/>
      <c r="F409" s="12"/>
      <c r="G409" s="14"/>
      <c r="H409" s="17"/>
      <c r="I409" s="18"/>
      <c r="J409" s="10"/>
      <c r="K409" s="10"/>
      <c r="L409" s="10"/>
      <c r="M409" s="10"/>
      <c r="N409" s="10"/>
      <c r="O409" s="10"/>
      <c r="P409" s="10"/>
      <c r="Q409" s="10"/>
    </row>
    <row r="410" spans="1:17" x14ac:dyDescent="0.25">
      <c r="A410" s="11"/>
      <c r="D410" s="12"/>
      <c r="E410" s="12"/>
      <c r="F410" s="12"/>
      <c r="G410" s="14"/>
      <c r="H410" s="17"/>
      <c r="I410" s="18"/>
      <c r="J410" s="10"/>
      <c r="K410" s="10"/>
      <c r="L410" s="10"/>
      <c r="M410" s="10"/>
      <c r="N410" s="10"/>
      <c r="O410" s="10"/>
      <c r="P410" s="10"/>
      <c r="Q410" s="10"/>
    </row>
    <row r="411" spans="1:17" x14ac:dyDescent="0.25">
      <c r="A411" s="11"/>
      <c r="D411" s="12"/>
      <c r="E411" s="12"/>
      <c r="F411" s="12"/>
      <c r="G411" s="14"/>
      <c r="H411" s="17"/>
      <c r="I411" s="18"/>
      <c r="J411" s="10"/>
      <c r="K411" s="10"/>
      <c r="L411" s="10"/>
      <c r="M411" s="10"/>
      <c r="N411" s="10"/>
      <c r="O411" s="10"/>
      <c r="P411" s="10"/>
      <c r="Q411" s="10"/>
    </row>
    <row r="412" spans="1:17" x14ac:dyDescent="0.25">
      <c r="A412" s="11"/>
      <c r="D412" s="12"/>
      <c r="E412" s="12"/>
      <c r="F412" s="12"/>
      <c r="G412" s="14"/>
      <c r="H412" s="17"/>
      <c r="I412" s="18"/>
      <c r="J412" s="10"/>
      <c r="K412" s="10"/>
      <c r="L412" s="10"/>
      <c r="M412" s="10"/>
      <c r="N412" s="10"/>
      <c r="O412" s="10"/>
      <c r="P412" s="10"/>
      <c r="Q412" s="10"/>
    </row>
    <row r="413" spans="1:17" x14ac:dyDescent="0.25">
      <c r="A413" s="11"/>
      <c r="D413" s="12"/>
      <c r="E413" s="12"/>
      <c r="F413" s="12"/>
      <c r="G413" s="14"/>
      <c r="H413" s="17"/>
      <c r="I413" s="18"/>
      <c r="J413" s="10"/>
      <c r="K413" s="10"/>
      <c r="L413" s="10"/>
      <c r="M413" s="10"/>
      <c r="N413" s="10"/>
      <c r="O413" s="10"/>
      <c r="P413" s="10"/>
      <c r="Q413" s="10"/>
    </row>
    <row r="414" spans="1:17" x14ac:dyDescent="0.25">
      <c r="A414" s="11"/>
      <c r="D414" s="12"/>
      <c r="E414" s="12"/>
      <c r="F414" s="12"/>
      <c r="G414" s="14"/>
      <c r="H414" s="17"/>
      <c r="I414" s="18"/>
      <c r="J414" s="10"/>
      <c r="K414" s="10"/>
      <c r="L414" s="10"/>
      <c r="M414" s="10"/>
      <c r="N414" s="10"/>
      <c r="O414" s="10"/>
      <c r="P414" s="10"/>
      <c r="Q414" s="10"/>
    </row>
    <row r="415" spans="1:17" x14ac:dyDescent="0.25">
      <c r="A415" s="11"/>
      <c r="D415" s="12"/>
      <c r="E415" s="12"/>
      <c r="F415" s="12"/>
      <c r="G415" s="14"/>
      <c r="H415" s="17"/>
      <c r="I415" s="18"/>
      <c r="J415" s="10"/>
      <c r="K415" s="10"/>
      <c r="L415" s="10"/>
      <c r="M415" s="10"/>
      <c r="N415" s="10"/>
      <c r="O415" s="10"/>
      <c r="P415" s="10"/>
      <c r="Q415" s="10"/>
    </row>
    <row r="416" spans="1:17" x14ac:dyDescent="0.25">
      <c r="A416" s="11"/>
      <c r="D416" s="12"/>
      <c r="E416" s="12"/>
      <c r="F416" s="12"/>
      <c r="G416" s="14"/>
      <c r="H416" s="17"/>
      <c r="I416" s="18"/>
      <c r="J416" s="10"/>
      <c r="K416" s="10"/>
      <c r="L416" s="10"/>
      <c r="M416" s="10"/>
      <c r="N416" s="10"/>
      <c r="O416" s="10"/>
      <c r="P416" s="10"/>
      <c r="Q416" s="10"/>
    </row>
    <row r="417" spans="1:17" x14ac:dyDescent="0.25">
      <c r="A417" s="11"/>
      <c r="D417" s="12"/>
      <c r="E417" s="12"/>
      <c r="F417" s="12"/>
      <c r="G417" s="14"/>
      <c r="H417" s="17"/>
      <c r="I417" s="18"/>
      <c r="J417" s="10"/>
      <c r="K417" s="10"/>
      <c r="L417" s="10"/>
      <c r="M417" s="10"/>
      <c r="N417" s="10"/>
      <c r="O417" s="10"/>
      <c r="P417" s="10"/>
      <c r="Q417" s="10"/>
    </row>
    <row r="418" spans="1:17" x14ac:dyDescent="0.25">
      <c r="A418" s="11"/>
      <c r="D418" s="12"/>
      <c r="E418" s="12"/>
      <c r="F418" s="12"/>
      <c r="G418" s="14"/>
      <c r="H418" s="17"/>
      <c r="I418" s="18"/>
      <c r="J418" s="10"/>
      <c r="K418" s="10"/>
      <c r="L418" s="10"/>
      <c r="M418" s="10"/>
      <c r="N418" s="10"/>
      <c r="O418" s="10"/>
      <c r="P418" s="10"/>
      <c r="Q418" s="10"/>
    </row>
    <row r="419" spans="1:17" x14ac:dyDescent="0.25">
      <c r="A419" s="11"/>
      <c r="D419" s="12"/>
      <c r="E419" s="12"/>
      <c r="F419" s="12"/>
      <c r="G419" s="14"/>
      <c r="H419" s="17"/>
      <c r="I419" s="18"/>
      <c r="J419" s="10"/>
      <c r="K419" s="10"/>
      <c r="L419" s="10"/>
      <c r="M419" s="10"/>
      <c r="N419" s="10"/>
      <c r="O419" s="10"/>
      <c r="P419" s="10"/>
      <c r="Q419" s="10"/>
    </row>
    <row r="420" spans="1:17" x14ac:dyDescent="0.25">
      <c r="A420" s="11"/>
      <c r="D420" s="12"/>
      <c r="E420" s="12"/>
      <c r="F420" s="12"/>
      <c r="G420" s="14"/>
      <c r="H420" s="17"/>
      <c r="I420" s="18"/>
      <c r="J420" s="10"/>
      <c r="K420" s="10"/>
      <c r="L420" s="10"/>
      <c r="M420" s="10"/>
      <c r="N420" s="10"/>
      <c r="O420" s="10"/>
      <c r="P420" s="10"/>
      <c r="Q420" s="10"/>
    </row>
    <row r="421" spans="1:17" x14ac:dyDescent="0.25">
      <c r="A421" s="11"/>
      <c r="D421" s="12"/>
      <c r="E421" s="12"/>
      <c r="F421" s="12"/>
      <c r="G421" s="14"/>
      <c r="H421" s="17"/>
      <c r="I421" s="18"/>
      <c r="J421" s="10"/>
      <c r="K421" s="10"/>
      <c r="L421" s="10"/>
      <c r="M421" s="10"/>
      <c r="N421" s="10"/>
      <c r="O421" s="10"/>
      <c r="P421" s="10"/>
      <c r="Q421" s="10"/>
    </row>
    <row r="422" spans="1:17" x14ac:dyDescent="0.25">
      <c r="A422" s="11"/>
      <c r="D422" s="12"/>
      <c r="E422" s="12"/>
      <c r="F422" s="12"/>
      <c r="G422" s="14"/>
      <c r="H422" s="17"/>
      <c r="I422" s="18"/>
      <c r="J422" s="10"/>
      <c r="K422" s="10"/>
      <c r="L422" s="10"/>
      <c r="M422" s="10"/>
      <c r="N422" s="10"/>
      <c r="O422" s="10"/>
      <c r="P422" s="10"/>
      <c r="Q422" s="10"/>
    </row>
    <row r="423" spans="1:17" x14ac:dyDescent="0.25">
      <c r="A423" s="11"/>
      <c r="D423" s="12"/>
      <c r="E423" s="12"/>
      <c r="F423" s="12"/>
      <c r="G423" s="14"/>
      <c r="H423" s="17"/>
      <c r="I423" s="18"/>
      <c r="J423" s="10"/>
      <c r="K423" s="10"/>
      <c r="L423" s="10"/>
      <c r="M423" s="10"/>
      <c r="N423" s="10"/>
      <c r="O423" s="10"/>
      <c r="P423" s="10"/>
      <c r="Q423" s="10"/>
    </row>
    <row r="424" spans="1:17" x14ac:dyDescent="0.25">
      <c r="A424" s="11"/>
      <c r="D424" s="12"/>
      <c r="E424" s="12"/>
      <c r="F424" s="12"/>
      <c r="G424" s="14"/>
      <c r="H424" s="17"/>
      <c r="I424" s="18"/>
      <c r="J424" s="10"/>
      <c r="K424" s="10"/>
      <c r="L424" s="10"/>
      <c r="M424" s="10"/>
      <c r="N424" s="10"/>
      <c r="O424" s="10"/>
      <c r="P424" s="10"/>
      <c r="Q424" s="10"/>
    </row>
    <row r="425" spans="1:17" x14ac:dyDescent="0.25">
      <c r="A425" s="11"/>
      <c r="D425" s="12"/>
      <c r="E425" s="12"/>
      <c r="F425" s="12"/>
      <c r="G425" s="14"/>
      <c r="H425" s="17"/>
      <c r="I425" s="18"/>
      <c r="J425" s="10"/>
      <c r="K425" s="10"/>
      <c r="L425" s="10"/>
      <c r="M425" s="10"/>
      <c r="N425" s="10"/>
      <c r="O425" s="10"/>
      <c r="P425" s="10"/>
      <c r="Q425" s="10"/>
    </row>
    <row r="426" spans="1:17" x14ac:dyDescent="0.25">
      <c r="A426" s="11"/>
      <c r="D426" s="12"/>
      <c r="E426" s="12"/>
      <c r="F426" s="12"/>
      <c r="G426" s="14"/>
      <c r="H426" s="17"/>
      <c r="I426" s="18"/>
      <c r="J426" s="10"/>
      <c r="K426" s="10"/>
      <c r="L426" s="10"/>
      <c r="M426" s="10"/>
      <c r="N426" s="10"/>
      <c r="O426" s="10"/>
      <c r="P426" s="10"/>
      <c r="Q426" s="10"/>
    </row>
    <row r="427" spans="1:17" x14ac:dyDescent="0.25">
      <c r="A427" s="11"/>
      <c r="D427" s="12"/>
      <c r="E427" s="12"/>
      <c r="F427" s="12"/>
      <c r="G427" s="14"/>
      <c r="H427" s="17"/>
      <c r="I427" s="18"/>
      <c r="J427" s="10"/>
      <c r="K427" s="10"/>
      <c r="L427" s="10"/>
      <c r="M427" s="10"/>
      <c r="N427" s="10"/>
      <c r="O427" s="10"/>
      <c r="P427" s="10"/>
      <c r="Q427" s="10"/>
    </row>
    <row r="428" spans="1:17" x14ac:dyDescent="0.25">
      <c r="A428" s="11"/>
      <c r="D428" s="12"/>
      <c r="E428" s="12"/>
      <c r="F428" s="12"/>
      <c r="G428" s="14"/>
      <c r="H428" s="17"/>
      <c r="I428" s="18"/>
      <c r="J428" s="10"/>
      <c r="K428" s="10"/>
      <c r="L428" s="10"/>
      <c r="M428" s="10"/>
      <c r="N428" s="10"/>
      <c r="O428" s="10"/>
      <c r="P428" s="10"/>
      <c r="Q428" s="10"/>
    </row>
    <row r="429" spans="1:17" x14ac:dyDescent="0.25">
      <c r="A429" s="11"/>
      <c r="D429" s="12"/>
      <c r="E429" s="12"/>
      <c r="F429" s="12"/>
      <c r="G429" s="14"/>
      <c r="H429" s="17"/>
      <c r="I429" s="18"/>
      <c r="J429" s="10"/>
      <c r="K429" s="10"/>
      <c r="L429" s="10"/>
      <c r="M429" s="10"/>
      <c r="N429" s="10"/>
      <c r="O429" s="10"/>
      <c r="P429" s="10"/>
      <c r="Q429" s="10"/>
    </row>
    <row r="430" spans="1:17" x14ac:dyDescent="0.25">
      <c r="A430" s="11"/>
      <c r="D430" s="12"/>
      <c r="E430" s="12"/>
      <c r="F430" s="12"/>
      <c r="G430" s="14"/>
      <c r="H430" s="17"/>
      <c r="I430" s="18"/>
      <c r="J430" s="10"/>
      <c r="K430" s="10"/>
      <c r="L430" s="10"/>
      <c r="M430" s="10"/>
      <c r="N430" s="10"/>
      <c r="O430" s="10"/>
      <c r="P430" s="10"/>
      <c r="Q430" s="10"/>
    </row>
    <row r="431" spans="1:17" x14ac:dyDescent="0.25">
      <c r="A431" s="11"/>
      <c r="D431" s="12"/>
      <c r="E431" s="12"/>
      <c r="F431" s="12"/>
      <c r="G431" s="14"/>
      <c r="H431" s="17"/>
      <c r="I431" s="18"/>
      <c r="J431" s="10"/>
      <c r="K431" s="10"/>
      <c r="L431" s="10"/>
      <c r="M431" s="10"/>
      <c r="N431" s="10"/>
      <c r="O431" s="10"/>
      <c r="P431" s="10"/>
      <c r="Q431" s="10"/>
    </row>
    <row r="432" spans="1:17" x14ac:dyDescent="0.25">
      <c r="A432" s="11"/>
      <c r="D432" s="12"/>
      <c r="E432" s="12"/>
      <c r="F432" s="12"/>
      <c r="G432" s="14"/>
      <c r="H432" s="17"/>
      <c r="I432" s="18"/>
      <c r="J432" s="10"/>
      <c r="K432" s="10"/>
      <c r="L432" s="10"/>
      <c r="M432" s="10"/>
      <c r="N432" s="10"/>
      <c r="O432" s="10"/>
      <c r="P432" s="10"/>
      <c r="Q432" s="10"/>
    </row>
    <row r="433" spans="1:17" x14ac:dyDescent="0.25">
      <c r="A433" s="11"/>
      <c r="D433" s="12"/>
      <c r="E433" s="12"/>
      <c r="F433" s="12"/>
      <c r="G433" s="14"/>
      <c r="H433" s="17"/>
      <c r="I433" s="18"/>
      <c r="J433" s="10"/>
      <c r="K433" s="10"/>
      <c r="L433" s="10"/>
      <c r="M433" s="10"/>
      <c r="N433" s="10"/>
      <c r="O433" s="10"/>
      <c r="P433" s="10"/>
      <c r="Q433" s="10"/>
    </row>
    <row r="434" spans="1:17" x14ac:dyDescent="0.25">
      <c r="A434" s="11"/>
      <c r="D434" s="12"/>
      <c r="E434" s="12"/>
      <c r="F434" s="12"/>
      <c r="G434" s="14"/>
      <c r="H434" s="17"/>
      <c r="I434" s="18"/>
      <c r="J434" s="10"/>
      <c r="K434" s="10"/>
      <c r="L434" s="10"/>
      <c r="M434" s="10"/>
      <c r="N434" s="10"/>
      <c r="O434" s="10"/>
      <c r="P434" s="10"/>
      <c r="Q434" s="10"/>
    </row>
    <row r="435" spans="1:17" x14ac:dyDescent="0.25">
      <c r="A435" s="11"/>
      <c r="D435" s="12"/>
      <c r="E435" s="12"/>
      <c r="F435" s="12"/>
      <c r="G435" s="14"/>
      <c r="H435" s="17"/>
      <c r="I435" s="18"/>
      <c r="J435" s="10"/>
      <c r="K435" s="10"/>
      <c r="L435" s="10"/>
      <c r="M435" s="10"/>
      <c r="N435" s="10"/>
      <c r="O435" s="10"/>
      <c r="P435" s="10"/>
      <c r="Q435" s="10"/>
    </row>
    <row r="436" spans="1:17" x14ac:dyDescent="0.25">
      <c r="A436" s="11"/>
      <c r="D436" s="12"/>
      <c r="E436" s="12"/>
      <c r="F436" s="12"/>
      <c r="G436" s="14"/>
      <c r="H436" s="17"/>
      <c r="I436" s="18"/>
      <c r="J436" s="10"/>
      <c r="K436" s="10"/>
      <c r="L436" s="10"/>
      <c r="M436" s="10"/>
      <c r="N436" s="10"/>
      <c r="O436" s="10"/>
      <c r="P436" s="10"/>
      <c r="Q436" s="10"/>
    </row>
    <row r="437" spans="1:17" x14ac:dyDescent="0.25">
      <c r="A437" s="11"/>
      <c r="D437" s="12"/>
      <c r="E437" s="12"/>
      <c r="F437" s="12"/>
      <c r="G437" s="14"/>
      <c r="H437" s="17"/>
      <c r="I437" s="18"/>
      <c r="J437" s="10"/>
      <c r="K437" s="10"/>
      <c r="L437" s="10"/>
      <c r="M437" s="10"/>
      <c r="N437" s="10"/>
      <c r="O437" s="10"/>
      <c r="P437" s="10"/>
      <c r="Q437" s="10"/>
    </row>
    <row r="438" spans="1:17" x14ac:dyDescent="0.25">
      <c r="A438" s="11"/>
      <c r="D438" s="12"/>
      <c r="E438" s="12"/>
      <c r="F438" s="12"/>
      <c r="G438" s="14"/>
      <c r="H438" s="17"/>
      <c r="I438" s="18"/>
      <c r="J438" s="10"/>
      <c r="K438" s="10"/>
      <c r="L438" s="10"/>
      <c r="M438" s="10"/>
      <c r="N438" s="10"/>
      <c r="O438" s="10"/>
      <c r="P438" s="10"/>
      <c r="Q438" s="10"/>
    </row>
    <row r="439" spans="1:17" x14ac:dyDescent="0.25">
      <c r="A439" s="11"/>
      <c r="D439" s="12"/>
      <c r="E439" s="12"/>
      <c r="F439" s="12"/>
      <c r="G439" s="14"/>
      <c r="H439" s="17"/>
      <c r="I439" s="18"/>
      <c r="J439" s="10"/>
      <c r="K439" s="10"/>
      <c r="L439" s="10"/>
      <c r="M439" s="10"/>
      <c r="N439" s="10"/>
      <c r="O439" s="10"/>
      <c r="P439" s="10"/>
      <c r="Q439" s="10"/>
    </row>
    <row r="440" spans="1:17" x14ac:dyDescent="0.25">
      <c r="A440" s="11"/>
      <c r="D440" s="12"/>
      <c r="E440" s="12"/>
      <c r="F440" s="12"/>
      <c r="G440" s="14"/>
      <c r="H440" s="17"/>
      <c r="I440" s="18"/>
      <c r="J440" s="10"/>
      <c r="K440" s="10"/>
      <c r="L440" s="10"/>
      <c r="M440" s="10"/>
      <c r="N440" s="10"/>
      <c r="O440" s="10"/>
      <c r="P440" s="10"/>
      <c r="Q440" s="10"/>
    </row>
    <row r="441" spans="1:17" x14ac:dyDescent="0.25">
      <c r="A441" s="11"/>
      <c r="D441" s="12"/>
      <c r="E441" s="12"/>
      <c r="F441" s="12"/>
      <c r="G441" s="14"/>
      <c r="H441" s="17"/>
      <c r="I441" s="18"/>
      <c r="J441" s="10"/>
      <c r="K441" s="10"/>
      <c r="L441" s="10"/>
      <c r="M441" s="10"/>
      <c r="N441" s="10"/>
      <c r="O441" s="10"/>
      <c r="P441" s="10"/>
      <c r="Q441" s="10"/>
    </row>
    <row r="442" spans="1:17" x14ac:dyDescent="0.25">
      <c r="A442" s="11"/>
      <c r="D442" s="12"/>
      <c r="E442" s="12"/>
      <c r="F442" s="12"/>
      <c r="G442" s="14"/>
      <c r="H442" s="17"/>
      <c r="I442" s="18"/>
      <c r="J442" s="10"/>
      <c r="K442" s="10"/>
      <c r="L442" s="10"/>
      <c r="M442" s="10"/>
      <c r="N442" s="10"/>
      <c r="O442" s="10"/>
      <c r="P442" s="10"/>
      <c r="Q442" s="10"/>
    </row>
    <row r="443" spans="1:17" x14ac:dyDescent="0.25">
      <c r="A443" s="11"/>
      <c r="D443" s="12"/>
      <c r="E443" s="12"/>
      <c r="F443" s="12"/>
      <c r="G443" s="14"/>
      <c r="H443" s="17"/>
      <c r="I443" s="18"/>
      <c r="J443" s="10"/>
      <c r="K443" s="10"/>
      <c r="L443" s="10"/>
      <c r="M443" s="10"/>
      <c r="N443" s="10"/>
      <c r="O443" s="10"/>
      <c r="P443" s="10"/>
      <c r="Q443" s="10"/>
    </row>
    <row r="444" spans="1:17" x14ac:dyDescent="0.25">
      <c r="A444" s="11"/>
      <c r="D444" s="12"/>
      <c r="E444" s="12"/>
      <c r="F444" s="12"/>
      <c r="G444" s="14"/>
      <c r="H444" s="17"/>
      <c r="I444" s="18"/>
      <c r="J444" s="10"/>
      <c r="K444" s="10"/>
      <c r="L444" s="10"/>
      <c r="M444" s="10"/>
      <c r="N444" s="10"/>
      <c r="O444" s="10"/>
      <c r="P444" s="10"/>
      <c r="Q444" s="10"/>
    </row>
    <row r="445" spans="1:17" x14ac:dyDescent="0.25">
      <c r="A445" s="11"/>
      <c r="D445" s="12"/>
      <c r="E445" s="12"/>
      <c r="F445" s="12"/>
      <c r="G445" s="14"/>
      <c r="H445" s="17"/>
      <c r="I445" s="18"/>
      <c r="J445" s="10"/>
      <c r="K445" s="10"/>
      <c r="L445" s="10"/>
      <c r="M445" s="10"/>
      <c r="N445" s="10"/>
      <c r="O445" s="10"/>
      <c r="P445" s="10"/>
      <c r="Q445" s="10"/>
    </row>
    <row r="446" spans="1:17" x14ac:dyDescent="0.25">
      <c r="A446" s="11"/>
      <c r="D446" s="12"/>
      <c r="E446" s="12"/>
      <c r="F446" s="12"/>
      <c r="G446" s="14"/>
      <c r="H446" s="17"/>
      <c r="I446" s="18"/>
      <c r="J446" s="10"/>
      <c r="K446" s="10"/>
      <c r="L446" s="10"/>
      <c r="M446" s="10"/>
      <c r="N446" s="10"/>
      <c r="O446" s="10"/>
      <c r="P446" s="10"/>
      <c r="Q446" s="10"/>
    </row>
    <row r="447" spans="1:17" x14ac:dyDescent="0.25">
      <c r="A447" s="11"/>
      <c r="D447" s="12"/>
      <c r="E447" s="12"/>
      <c r="F447" s="12"/>
      <c r="G447" s="14"/>
      <c r="H447" s="17"/>
      <c r="I447" s="18"/>
      <c r="J447" s="10"/>
      <c r="K447" s="10"/>
      <c r="L447" s="10"/>
      <c r="M447" s="10"/>
      <c r="N447" s="10"/>
      <c r="O447" s="10"/>
      <c r="P447" s="10"/>
      <c r="Q447" s="10"/>
    </row>
    <row r="448" spans="1:17" x14ac:dyDescent="0.25">
      <c r="A448" s="11"/>
      <c r="D448" s="12"/>
      <c r="E448" s="12"/>
      <c r="F448" s="12"/>
      <c r="G448" s="14"/>
      <c r="H448" s="17"/>
      <c r="I448" s="18"/>
      <c r="J448" s="10"/>
      <c r="K448" s="10"/>
      <c r="L448" s="10"/>
      <c r="M448" s="10"/>
      <c r="N448" s="10"/>
      <c r="O448" s="10"/>
      <c r="P448" s="10"/>
      <c r="Q448" s="10"/>
    </row>
    <row r="449" spans="1:17" x14ac:dyDescent="0.25">
      <c r="A449" s="11"/>
      <c r="D449" s="12"/>
      <c r="E449" s="12"/>
      <c r="F449" s="12"/>
      <c r="G449" s="14"/>
      <c r="H449" s="17"/>
      <c r="I449" s="18"/>
      <c r="J449" s="10"/>
      <c r="K449" s="10"/>
      <c r="L449" s="10"/>
      <c r="M449" s="10"/>
      <c r="N449" s="10"/>
      <c r="O449" s="10"/>
      <c r="P449" s="10"/>
      <c r="Q449" s="10"/>
    </row>
    <row r="450" spans="1:17" x14ac:dyDescent="0.25">
      <c r="A450" s="11"/>
      <c r="D450" s="12"/>
      <c r="E450" s="12"/>
      <c r="F450" s="12"/>
      <c r="G450" s="14"/>
      <c r="H450" s="17"/>
      <c r="I450" s="18"/>
      <c r="J450" s="10"/>
      <c r="K450" s="10"/>
      <c r="L450" s="10"/>
      <c r="M450" s="10"/>
      <c r="N450" s="10"/>
      <c r="O450" s="10"/>
      <c r="P450" s="10"/>
      <c r="Q450" s="10"/>
    </row>
    <row r="451" spans="1:17" x14ac:dyDescent="0.25">
      <c r="A451" s="11"/>
      <c r="D451" s="12"/>
      <c r="E451" s="12"/>
      <c r="F451" s="12"/>
      <c r="G451" s="14"/>
      <c r="H451" s="17"/>
      <c r="I451" s="18"/>
      <c r="J451" s="10"/>
      <c r="K451" s="10"/>
      <c r="L451" s="10"/>
      <c r="M451" s="10"/>
      <c r="N451" s="10"/>
      <c r="O451" s="10"/>
      <c r="P451" s="10"/>
      <c r="Q451" s="10"/>
    </row>
    <row r="452" spans="1:17" x14ac:dyDescent="0.25">
      <c r="A452" s="11"/>
      <c r="D452" s="12"/>
      <c r="E452" s="12"/>
      <c r="F452" s="12"/>
      <c r="G452" s="14"/>
      <c r="H452" s="17"/>
      <c r="I452" s="18"/>
      <c r="J452" s="10"/>
      <c r="K452" s="10"/>
      <c r="L452" s="10"/>
      <c r="M452" s="10"/>
      <c r="N452" s="10"/>
      <c r="O452" s="10"/>
      <c r="P452" s="10"/>
      <c r="Q452" s="10"/>
    </row>
    <row r="453" spans="1:17" x14ac:dyDescent="0.25">
      <c r="A453" s="11"/>
      <c r="D453" s="12"/>
      <c r="E453" s="12"/>
      <c r="F453" s="12"/>
      <c r="G453" s="14"/>
      <c r="H453" s="17"/>
      <c r="I453" s="18"/>
      <c r="J453" s="10"/>
      <c r="K453" s="10"/>
      <c r="L453" s="10"/>
      <c r="M453" s="10"/>
      <c r="N453" s="10"/>
      <c r="O453" s="10"/>
      <c r="P453" s="10"/>
      <c r="Q453" s="10"/>
    </row>
    <row r="454" spans="1:17" x14ac:dyDescent="0.25">
      <c r="A454" s="11"/>
      <c r="D454" s="12"/>
      <c r="E454" s="12"/>
      <c r="F454" s="12"/>
      <c r="G454" s="14"/>
      <c r="H454" s="17"/>
      <c r="I454" s="18"/>
      <c r="J454" s="10"/>
      <c r="K454" s="10"/>
      <c r="L454" s="10"/>
      <c r="M454" s="10"/>
      <c r="N454" s="10"/>
      <c r="O454" s="10"/>
      <c r="P454" s="10"/>
      <c r="Q454" s="10"/>
    </row>
    <row r="455" spans="1:17" x14ac:dyDescent="0.25">
      <c r="A455" s="11"/>
      <c r="D455" s="12"/>
      <c r="E455" s="12"/>
      <c r="F455" s="12"/>
      <c r="G455" s="14"/>
      <c r="H455" s="17"/>
      <c r="I455" s="18"/>
      <c r="J455" s="10"/>
      <c r="K455" s="10"/>
      <c r="L455" s="10"/>
      <c r="M455" s="10"/>
      <c r="N455" s="10"/>
      <c r="O455" s="10"/>
      <c r="P455" s="10"/>
      <c r="Q455" s="10"/>
    </row>
    <row r="456" spans="1:17" x14ac:dyDescent="0.25">
      <c r="A456" s="11"/>
      <c r="D456" s="12"/>
      <c r="E456" s="12"/>
      <c r="F456" s="12"/>
      <c r="G456" s="14"/>
      <c r="H456" s="17"/>
      <c r="I456" s="18"/>
      <c r="J456" s="10"/>
      <c r="K456" s="10"/>
      <c r="L456" s="10"/>
      <c r="M456" s="10"/>
      <c r="N456" s="10"/>
      <c r="O456" s="10"/>
      <c r="P456" s="10"/>
      <c r="Q456" s="10"/>
    </row>
    <row r="457" spans="1:17" x14ac:dyDescent="0.25">
      <c r="A457" s="11"/>
      <c r="D457" s="12"/>
      <c r="E457" s="12"/>
      <c r="F457" s="12"/>
      <c r="G457" s="14"/>
      <c r="H457" s="17"/>
      <c r="I457" s="18"/>
      <c r="J457" s="10"/>
      <c r="K457" s="10"/>
      <c r="L457" s="10"/>
      <c r="M457" s="10"/>
      <c r="N457" s="10"/>
      <c r="O457" s="10"/>
      <c r="P457" s="10"/>
      <c r="Q457" s="10"/>
    </row>
    <row r="458" spans="1:17" x14ac:dyDescent="0.25">
      <c r="A458" s="11"/>
      <c r="D458" s="12"/>
      <c r="E458" s="12"/>
      <c r="F458" s="12"/>
      <c r="G458" s="14"/>
      <c r="H458" s="17"/>
      <c r="I458" s="18"/>
      <c r="J458" s="10"/>
      <c r="K458" s="10"/>
      <c r="L458" s="10"/>
      <c r="M458" s="10"/>
      <c r="N458" s="10"/>
      <c r="O458" s="10"/>
      <c r="P458" s="10"/>
      <c r="Q458" s="10"/>
    </row>
    <row r="459" spans="1:17" x14ac:dyDescent="0.25">
      <c r="A459" s="11"/>
      <c r="D459" s="12"/>
      <c r="E459" s="12"/>
      <c r="F459" s="12"/>
      <c r="G459" s="14"/>
      <c r="H459" s="17"/>
      <c r="I459" s="18"/>
      <c r="J459" s="10"/>
      <c r="K459" s="10"/>
      <c r="L459" s="10"/>
      <c r="M459" s="10"/>
      <c r="N459" s="10"/>
      <c r="O459" s="10"/>
      <c r="P459" s="10"/>
      <c r="Q459" s="10"/>
    </row>
    <row r="460" spans="1:17" x14ac:dyDescent="0.25">
      <c r="A460" s="11"/>
      <c r="D460" s="12"/>
      <c r="E460" s="12"/>
      <c r="F460" s="12"/>
      <c r="G460" s="14"/>
      <c r="H460" s="17"/>
      <c r="I460" s="18"/>
      <c r="J460" s="10"/>
      <c r="K460" s="10"/>
      <c r="L460" s="10"/>
      <c r="M460" s="10"/>
      <c r="N460" s="10"/>
      <c r="O460" s="10"/>
      <c r="P460" s="10"/>
      <c r="Q460" s="10"/>
    </row>
    <row r="461" spans="1:17" x14ac:dyDescent="0.25">
      <c r="A461" s="11"/>
      <c r="D461" s="12"/>
      <c r="E461" s="12"/>
      <c r="F461" s="12"/>
      <c r="G461" s="14"/>
      <c r="H461" s="17"/>
      <c r="I461" s="18"/>
      <c r="J461" s="10"/>
      <c r="K461" s="10"/>
      <c r="L461" s="10"/>
      <c r="M461" s="10"/>
      <c r="N461" s="10"/>
      <c r="O461" s="10"/>
      <c r="P461" s="10"/>
      <c r="Q461" s="10"/>
    </row>
    <row r="462" spans="1:17" x14ac:dyDescent="0.25">
      <c r="A462" s="11"/>
      <c r="D462" s="12"/>
      <c r="E462" s="12"/>
      <c r="F462" s="12"/>
      <c r="G462" s="14"/>
      <c r="H462" s="17"/>
      <c r="I462" s="18"/>
      <c r="J462" s="10"/>
      <c r="K462" s="10"/>
      <c r="L462" s="10"/>
      <c r="M462" s="10"/>
      <c r="N462" s="10"/>
      <c r="O462" s="10"/>
      <c r="P462" s="10"/>
      <c r="Q462" s="10"/>
    </row>
    <row r="463" spans="1:17" x14ac:dyDescent="0.25">
      <c r="A463" s="11"/>
      <c r="D463" s="12"/>
      <c r="E463" s="12"/>
      <c r="F463" s="12"/>
      <c r="G463" s="14"/>
      <c r="H463" s="17"/>
      <c r="I463" s="18"/>
      <c r="J463" s="10"/>
      <c r="K463" s="10"/>
      <c r="L463" s="10"/>
      <c r="M463" s="10"/>
      <c r="N463" s="10"/>
      <c r="O463" s="10"/>
      <c r="P463" s="10"/>
      <c r="Q463" s="10"/>
    </row>
    <row r="464" spans="1:17" x14ac:dyDescent="0.25">
      <c r="A464" s="11"/>
      <c r="D464" s="12"/>
      <c r="E464" s="12"/>
      <c r="F464" s="12"/>
      <c r="G464" s="14"/>
      <c r="H464" s="17"/>
      <c r="I464" s="18"/>
      <c r="J464" s="10"/>
      <c r="K464" s="10"/>
      <c r="L464" s="10"/>
      <c r="M464" s="10"/>
      <c r="N464" s="10"/>
      <c r="O464" s="10"/>
      <c r="P464" s="10"/>
      <c r="Q464" s="10"/>
    </row>
    <row r="465" spans="1:17" x14ac:dyDescent="0.25">
      <c r="A465" s="11"/>
      <c r="D465" s="12"/>
      <c r="E465" s="12"/>
      <c r="F465" s="12"/>
      <c r="G465" s="14"/>
      <c r="H465" s="17"/>
      <c r="I465" s="18"/>
      <c r="J465" s="10"/>
      <c r="K465" s="10"/>
      <c r="L465" s="10"/>
      <c r="M465" s="10"/>
      <c r="N465" s="10"/>
      <c r="O465" s="10"/>
      <c r="P465" s="10"/>
      <c r="Q465" s="10"/>
    </row>
    <row r="466" spans="1:17" x14ac:dyDescent="0.25">
      <c r="A466" s="11"/>
      <c r="D466" s="12"/>
      <c r="E466" s="12"/>
      <c r="F466" s="12"/>
      <c r="G466" s="14"/>
      <c r="H466" s="17"/>
      <c r="I466" s="18"/>
      <c r="J466" s="10"/>
      <c r="K466" s="10"/>
      <c r="L466" s="10"/>
      <c r="M466" s="10"/>
      <c r="N466" s="10"/>
      <c r="O466" s="10"/>
      <c r="P466" s="10"/>
      <c r="Q466" s="10"/>
    </row>
    <row r="467" spans="1:17" x14ac:dyDescent="0.25">
      <c r="A467" s="11"/>
      <c r="D467" s="12"/>
      <c r="E467" s="12"/>
      <c r="F467" s="12"/>
      <c r="G467" s="14"/>
      <c r="H467" s="17"/>
      <c r="I467" s="18"/>
      <c r="J467" s="10"/>
      <c r="K467" s="10"/>
      <c r="L467" s="10"/>
      <c r="M467" s="10"/>
      <c r="N467" s="10"/>
      <c r="O467" s="10"/>
      <c r="P467" s="10"/>
      <c r="Q467" s="10"/>
    </row>
    <row r="468" spans="1:17" x14ac:dyDescent="0.25">
      <c r="A468" s="11"/>
      <c r="D468" s="12"/>
      <c r="E468" s="12"/>
      <c r="F468" s="12"/>
      <c r="G468" s="14"/>
      <c r="H468" s="17"/>
      <c r="I468" s="18"/>
      <c r="J468" s="10"/>
      <c r="K468" s="10"/>
      <c r="L468" s="10"/>
      <c r="M468" s="10"/>
      <c r="N468" s="10"/>
      <c r="O468" s="10"/>
      <c r="P468" s="10"/>
      <c r="Q468" s="10"/>
    </row>
    <row r="469" spans="1:17" x14ac:dyDescent="0.25">
      <c r="A469" s="11"/>
      <c r="D469" s="12"/>
      <c r="E469" s="12"/>
      <c r="F469" s="12"/>
      <c r="G469" s="14"/>
      <c r="H469" s="17"/>
      <c r="I469" s="18"/>
      <c r="J469" s="10"/>
      <c r="K469" s="10"/>
      <c r="L469" s="10"/>
      <c r="M469" s="10"/>
      <c r="N469" s="10"/>
      <c r="O469" s="10"/>
      <c r="P469" s="10"/>
      <c r="Q469" s="10"/>
    </row>
    <row r="470" spans="1:17" x14ac:dyDescent="0.25">
      <c r="A470" s="11"/>
      <c r="D470" s="12"/>
      <c r="E470" s="12"/>
      <c r="F470" s="12"/>
      <c r="G470" s="14"/>
      <c r="H470" s="17"/>
      <c r="I470" s="18"/>
      <c r="J470" s="10"/>
      <c r="K470" s="10"/>
      <c r="L470" s="10"/>
      <c r="M470" s="10"/>
      <c r="N470" s="10"/>
      <c r="O470" s="10"/>
      <c r="P470" s="10"/>
      <c r="Q470" s="10"/>
    </row>
    <row r="471" spans="1:17" x14ac:dyDescent="0.25">
      <c r="A471" s="11"/>
      <c r="D471" s="12"/>
      <c r="E471" s="12"/>
      <c r="F471" s="12"/>
      <c r="G471" s="14"/>
      <c r="H471" s="17"/>
      <c r="I471" s="18"/>
      <c r="J471" s="10"/>
      <c r="K471" s="10"/>
      <c r="L471" s="10"/>
      <c r="M471" s="10"/>
      <c r="N471" s="10"/>
      <c r="O471" s="10"/>
      <c r="P471" s="10"/>
      <c r="Q471" s="10"/>
    </row>
    <row r="472" spans="1:17" x14ac:dyDescent="0.25">
      <c r="A472" s="11"/>
      <c r="D472" s="12"/>
      <c r="E472" s="12"/>
      <c r="F472" s="12"/>
      <c r="G472" s="14"/>
      <c r="H472" s="17"/>
      <c r="I472" s="18"/>
      <c r="J472" s="10"/>
      <c r="K472" s="10"/>
      <c r="L472" s="10"/>
      <c r="M472" s="10"/>
      <c r="N472" s="10"/>
      <c r="O472" s="10"/>
      <c r="P472" s="10"/>
      <c r="Q472" s="10"/>
    </row>
    <row r="473" spans="1:17" x14ac:dyDescent="0.25">
      <c r="A473" s="11"/>
      <c r="D473" s="12"/>
      <c r="E473" s="12"/>
      <c r="F473" s="12"/>
      <c r="G473" s="14"/>
      <c r="H473" s="17"/>
      <c r="I473" s="18"/>
      <c r="J473" s="10"/>
      <c r="K473" s="10"/>
      <c r="L473" s="10"/>
      <c r="M473" s="10"/>
      <c r="N473" s="10"/>
      <c r="O473" s="10"/>
      <c r="P473" s="10"/>
      <c r="Q473" s="10"/>
    </row>
    <row r="474" spans="1:17" x14ac:dyDescent="0.25">
      <c r="A474" s="11"/>
      <c r="D474" s="12"/>
      <c r="E474" s="12"/>
      <c r="F474" s="12"/>
      <c r="G474" s="14"/>
      <c r="H474" s="17"/>
      <c r="I474" s="18"/>
      <c r="J474" s="10"/>
      <c r="K474" s="10"/>
      <c r="L474" s="10"/>
      <c r="M474" s="10"/>
      <c r="N474" s="10"/>
      <c r="O474" s="10"/>
      <c r="P474" s="10"/>
      <c r="Q474" s="10"/>
    </row>
    <row r="475" spans="1:17" x14ac:dyDescent="0.25">
      <c r="A475" s="11"/>
      <c r="D475" s="12"/>
      <c r="E475" s="12"/>
      <c r="F475" s="12"/>
      <c r="G475" s="14"/>
      <c r="H475" s="17"/>
      <c r="I475" s="18"/>
      <c r="J475" s="10"/>
      <c r="K475" s="10"/>
      <c r="L475" s="10"/>
      <c r="M475" s="10"/>
      <c r="N475" s="10"/>
      <c r="O475" s="10"/>
      <c r="P475" s="10"/>
      <c r="Q475" s="10"/>
    </row>
    <row r="476" spans="1:17" x14ac:dyDescent="0.25">
      <c r="A476" s="11"/>
      <c r="D476" s="12"/>
      <c r="E476" s="12"/>
      <c r="F476" s="12"/>
      <c r="G476" s="14"/>
      <c r="H476" s="17"/>
      <c r="I476" s="18"/>
      <c r="J476" s="10"/>
      <c r="K476" s="10"/>
      <c r="L476" s="10"/>
      <c r="M476" s="10"/>
      <c r="N476" s="10"/>
      <c r="O476" s="10"/>
      <c r="P476" s="10"/>
      <c r="Q476" s="10"/>
    </row>
    <row r="477" spans="1:17" x14ac:dyDescent="0.25">
      <c r="A477" s="11"/>
      <c r="D477" s="12"/>
      <c r="E477" s="12"/>
      <c r="F477" s="12"/>
      <c r="G477" s="14"/>
      <c r="H477" s="17"/>
      <c r="I477" s="18"/>
      <c r="J477" s="10"/>
      <c r="K477" s="10"/>
      <c r="L477" s="10"/>
      <c r="M477" s="10"/>
      <c r="N477" s="10"/>
      <c r="O477" s="10"/>
      <c r="P477" s="10"/>
      <c r="Q477" s="10"/>
    </row>
    <row r="478" spans="1:17" x14ac:dyDescent="0.25">
      <c r="A478" s="11"/>
      <c r="D478" s="12"/>
      <c r="E478" s="12"/>
      <c r="F478" s="12"/>
      <c r="G478" s="14"/>
      <c r="H478" s="17"/>
      <c r="I478" s="18"/>
      <c r="J478" s="10"/>
      <c r="K478" s="10"/>
      <c r="L478" s="10"/>
      <c r="M478" s="10"/>
      <c r="N478" s="10"/>
      <c r="O478" s="10"/>
      <c r="P478" s="10"/>
      <c r="Q478" s="10"/>
    </row>
    <row r="479" spans="1:17" x14ac:dyDescent="0.25">
      <c r="A479" s="11"/>
      <c r="D479" s="12"/>
      <c r="E479" s="12"/>
      <c r="F479" s="12"/>
      <c r="G479" s="14"/>
      <c r="H479" s="17"/>
      <c r="I479" s="18"/>
      <c r="J479" s="10"/>
      <c r="K479" s="10"/>
      <c r="L479" s="10"/>
      <c r="M479" s="10"/>
      <c r="N479" s="10"/>
      <c r="O479" s="10"/>
      <c r="P479" s="10"/>
      <c r="Q479" s="10"/>
    </row>
    <row r="480" spans="1:17" x14ac:dyDescent="0.25">
      <c r="A480" s="11"/>
      <c r="D480" s="12"/>
      <c r="E480" s="12"/>
      <c r="F480" s="12"/>
      <c r="G480" s="14"/>
      <c r="H480" s="17"/>
      <c r="I480" s="18"/>
      <c r="J480" s="10"/>
      <c r="K480" s="10"/>
      <c r="L480" s="10"/>
      <c r="M480" s="10"/>
      <c r="N480" s="10"/>
      <c r="O480" s="10"/>
      <c r="P480" s="10"/>
      <c r="Q480" s="10"/>
    </row>
    <row r="481" spans="1:17" x14ac:dyDescent="0.25">
      <c r="A481" s="11"/>
      <c r="D481" s="12"/>
      <c r="E481" s="12"/>
      <c r="F481" s="12"/>
      <c r="G481" s="14"/>
      <c r="H481" s="17"/>
      <c r="I481" s="18"/>
      <c r="J481" s="10"/>
      <c r="K481" s="10"/>
      <c r="L481" s="10"/>
      <c r="M481" s="10"/>
      <c r="N481" s="10"/>
      <c r="O481" s="10"/>
      <c r="P481" s="10"/>
      <c r="Q481" s="10"/>
    </row>
    <row r="482" spans="1:17" x14ac:dyDescent="0.25">
      <c r="A482" s="11"/>
      <c r="D482" s="12"/>
      <c r="E482" s="12"/>
      <c r="F482" s="12"/>
      <c r="G482" s="14"/>
      <c r="H482" s="17"/>
      <c r="I482" s="18"/>
      <c r="J482" s="10"/>
      <c r="K482" s="10"/>
      <c r="L482" s="10"/>
      <c r="M482" s="10"/>
      <c r="N482" s="10"/>
      <c r="O482" s="10"/>
      <c r="P482" s="10"/>
      <c r="Q482" s="10"/>
    </row>
    <row r="483" spans="1:17" x14ac:dyDescent="0.25">
      <c r="A483" s="11"/>
      <c r="D483" s="12"/>
      <c r="E483" s="12"/>
      <c r="F483" s="12"/>
      <c r="G483" s="14"/>
      <c r="H483" s="17"/>
      <c r="I483" s="18"/>
      <c r="J483" s="10"/>
      <c r="K483" s="10"/>
      <c r="L483" s="10"/>
      <c r="M483" s="10"/>
      <c r="N483" s="10"/>
      <c r="O483" s="10"/>
      <c r="P483" s="10"/>
      <c r="Q483" s="10"/>
    </row>
    <row r="484" spans="1:17" x14ac:dyDescent="0.25">
      <c r="A484" s="11"/>
      <c r="D484" s="12"/>
      <c r="E484" s="12"/>
      <c r="F484" s="12"/>
      <c r="G484" s="14"/>
      <c r="H484" s="17"/>
      <c r="I484" s="18"/>
      <c r="J484" s="10"/>
      <c r="K484" s="10"/>
      <c r="L484" s="10"/>
      <c r="M484" s="10"/>
      <c r="N484" s="10"/>
      <c r="O484" s="10"/>
      <c r="P484" s="10"/>
      <c r="Q484" s="10"/>
    </row>
    <row r="485" spans="1:17" x14ac:dyDescent="0.25">
      <c r="A485" s="11"/>
      <c r="D485" s="12"/>
      <c r="E485" s="12"/>
      <c r="F485" s="12"/>
      <c r="G485" s="14"/>
      <c r="H485" s="17"/>
      <c r="I485" s="18"/>
      <c r="J485" s="10"/>
      <c r="K485" s="10"/>
      <c r="L485" s="10"/>
      <c r="M485" s="10"/>
      <c r="N485" s="10"/>
      <c r="O485" s="10"/>
      <c r="P485" s="10"/>
      <c r="Q485" s="10"/>
    </row>
    <row r="486" spans="1:17" x14ac:dyDescent="0.25">
      <c r="A486" s="11"/>
      <c r="D486" s="12"/>
      <c r="E486" s="12"/>
      <c r="F486" s="12"/>
      <c r="G486" s="14"/>
      <c r="H486" s="17"/>
      <c r="I486" s="18"/>
      <c r="J486" s="10"/>
      <c r="K486" s="10"/>
      <c r="L486" s="10"/>
      <c r="M486" s="10"/>
      <c r="N486" s="10"/>
      <c r="O486" s="10"/>
      <c r="P486" s="10"/>
      <c r="Q486" s="10"/>
    </row>
    <row r="487" spans="1:17" x14ac:dyDescent="0.25">
      <c r="A487" s="11"/>
      <c r="D487" s="12"/>
      <c r="E487" s="12"/>
      <c r="F487" s="12"/>
      <c r="G487" s="14"/>
      <c r="H487" s="17"/>
      <c r="I487" s="18"/>
      <c r="J487" s="10"/>
      <c r="K487" s="10"/>
      <c r="L487" s="10"/>
      <c r="M487" s="10"/>
      <c r="N487" s="10"/>
      <c r="O487" s="10"/>
      <c r="P487" s="10"/>
      <c r="Q487" s="10"/>
    </row>
    <row r="488" spans="1:17" x14ac:dyDescent="0.25">
      <c r="A488" s="11"/>
      <c r="D488" s="12"/>
      <c r="E488" s="12"/>
      <c r="F488" s="12"/>
      <c r="G488" s="14"/>
      <c r="H488" s="17"/>
      <c r="I488" s="18"/>
      <c r="J488" s="10"/>
      <c r="K488" s="10"/>
      <c r="L488" s="10"/>
      <c r="M488" s="10"/>
      <c r="N488" s="10"/>
      <c r="O488" s="10"/>
      <c r="P488" s="10"/>
      <c r="Q488" s="10"/>
    </row>
    <row r="489" spans="1:17" x14ac:dyDescent="0.25">
      <c r="A489" s="11"/>
      <c r="D489" s="12"/>
      <c r="E489" s="12"/>
      <c r="F489" s="12"/>
      <c r="G489" s="14"/>
      <c r="H489" s="17"/>
      <c r="I489" s="18"/>
      <c r="J489" s="10"/>
      <c r="K489" s="10"/>
      <c r="L489" s="10"/>
      <c r="M489" s="10"/>
      <c r="N489" s="10"/>
      <c r="O489" s="10"/>
      <c r="P489" s="10"/>
      <c r="Q489" s="10"/>
    </row>
    <row r="490" spans="1:17" x14ac:dyDescent="0.25">
      <c r="A490" s="11"/>
      <c r="D490" s="12"/>
      <c r="E490" s="12"/>
      <c r="F490" s="12"/>
      <c r="G490" s="14"/>
      <c r="H490" s="17"/>
      <c r="I490" s="18"/>
      <c r="J490" s="10"/>
      <c r="K490" s="10"/>
      <c r="L490" s="10"/>
      <c r="M490" s="10"/>
      <c r="N490" s="10"/>
      <c r="O490" s="10"/>
      <c r="P490" s="10"/>
      <c r="Q490" s="10"/>
    </row>
    <row r="491" spans="1:17" x14ac:dyDescent="0.25">
      <c r="A491" s="11"/>
      <c r="D491" s="12"/>
      <c r="E491" s="12"/>
      <c r="F491" s="12"/>
      <c r="G491" s="14"/>
      <c r="H491" s="17"/>
      <c r="I491" s="18"/>
      <c r="J491" s="10"/>
      <c r="K491" s="10"/>
      <c r="L491" s="10"/>
      <c r="M491" s="10"/>
      <c r="N491" s="10"/>
      <c r="O491" s="10"/>
      <c r="P491" s="10"/>
      <c r="Q491" s="10"/>
    </row>
    <row r="492" spans="1:17" x14ac:dyDescent="0.25">
      <c r="A492" s="11"/>
      <c r="D492" s="12"/>
      <c r="E492" s="12"/>
      <c r="F492" s="12"/>
      <c r="G492" s="14"/>
      <c r="H492" s="17"/>
      <c r="I492" s="18"/>
      <c r="J492" s="10"/>
      <c r="K492" s="10"/>
      <c r="L492" s="10"/>
      <c r="M492" s="10"/>
      <c r="N492" s="10"/>
      <c r="O492" s="10"/>
      <c r="P492" s="10"/>
      <c r="Q492" s="10"/>
    </row>
    <row r="493" spans="1:17" x14ac:dyDescent="0.25">
      <c r="A493" s="11"/>
      <c r="D493" s="12"/>
      <c r="E493" s="12"/>
      <c r="F493" s="12"/>
      <c r="G493" s="14"/>
      <c r="H493" s="17"/>
      <c r="I493" s="18"/>
      <c r="J493" s="10"/>
      <c r="K493" s="10"/>
      <c r="L493" s="10"/>
      <c r="M493" s="10"/>
      <c r="N493" s="10"/>
      <c r="O493" s="10"/>
      <c r="P493" s="10"/>
      <c r="Q493" s="10"/>
    </row>
    <row r="494" spans="1:17" x14ac:dyDescent="0.25">
      <c r="A494" s="11"/>
      <c r="D494" s="12"/>
      <c r="E494" s="12"/>
      <c r="F494" s="12"/>
      <c r="G494" s="14"/>
      <c r="H494" s="17"/>
      <c r="I494" s="18"/>
      <c r="J494" s="10"/>
      <c r="K494" s="10"/>
      <c r="L494" s="10"/>
      <c r="M494" s="10"/>
      <c r="N494" s="10"/>
      <c r="O494" s="10"/>
      <c r="P494" s="10"/>
      <c r="Q494" s="10"/>
    </row>
    <row r="495" spans="1:17" x14ac:dyDescent="0.25">
      <c r="A495" s="11"/>
      <c r="D495" s="12"/>
      <c r="E495" s="12"/>
      <c r="F495" s="12"/>
      <c r="G495" s="14"/>
      <c r="H495" s="17"/>
      <c r="I495" s="18"/>
      <c r="J495" s="10"/>
      <c r="K495" s="10"/>
      <c r="L495" s="10"/>
      <c r="M495" s="10"/>
      <c r="N495" s="10"/>
      <c r="O495" s="10"/>
      <c r="P495" s="10"/>
      <c r="Q495" s="10"/>
    </row>
    <row r="496" spans="1:17" x14ac:dyDescent="0.25">
      <c r="A496" s="11"/>
      <c r="D496" s="12"/>
      <c r="E496" s="12"/>
      <c r="F496" s="12"/>
      <c r="G496" s="14"/>
      <c r="H496" s="17"/>
      <c r="I496" s="18"/>
      <c r="J496" s="10"/>
      <c r="K496" s="10"/>
      <c r="L496" s="10"/>
      <c r="M496" s="10"/>
      <c r="N496" s="10"/>
      <c r="O496" s="10"/>
      <c r="P496" s="10"/>
      <c r="Q496" s="10"/>
    </row>
    <row r="497" spans="1:17" x14ac:dyDescent="0.25">
      <c r="A497" s="11"/>
      <c r="D497" s="12"/>
      <c r="E497" s="12"/>
      <c r="F497" s="12"/>
      <c r="G497" s="14"/>
      <c r="H497" s="17"/>
      <c r="I497" s="18"/>
      <c r="J497" s="10"/>
      <c r="K497" s="10"/>
      <c r="L497" s="10"/>
      <c r="M497" s="10"/>
      <c r="N497" s="10"/>
      <c r="O497" s="10"/>
      <c r="P497" s="10"/>
      <c r="Q497" s="10"/>
    </row>
    <row r="498" spans="1:17" x14ac:dyDescent="0.25">
      <c r="A498" s="11"/>
      <c r="D498" s="12"/>
      <c r="E498" s="12"/>
      <c r="F498" s="12"/>
      <c r="G498" s="14"/>
      <c r="H498" s="17"/>
      <c r="I498" s="18"/>
      <c r="J498" s="10"/>
      <c r="K498" s="10"/>
      <c r="L498" s="10"/>
      <c r="M498" s="10"/>
      <c r="N498" s="10"/>
      <c r="O498" s="10"/>
      <c r="P498" s="10"/>
      <c r="Q498" s="10"/>
    </row>
    <row r="499" spans="1:17" x14ac:dyDescent="0.25">
      <c r="A499" s="11"/>
      <c r="D499" s="12"/>
      <c r="E499" s="12"/>
      <c r="F499" s="12"/>
      <c r="G499" s="14"/>
      <c r="H499" s="17"/>
      <c r="I499" s="18"/>
      <c r="J499" s="10"/>
      <c r="K499" s="10"/>
      <c r="L499" s="10"/>
      <c r="M499" s="10"/>
      <c r="N499" s="10"/>
      <c r="O499" s="10"/>
      <c r="P499" s="10"/>
      <c r="Q499" s="10"/>
    </row>
    <row r="500" spans="1:17" x14ac:dyDescent="0.25">
      <c r="A500" s="11"/>
      <c r="D500" s="12"/>
      <c r="E500" s="12"/>
      <c r="F500" s="12"/>
      <c r="G500" s="14"/>
      <c r="H500" s="17"/>
      <c r="I500" s="18"/>
      <c r="J500" s="10"/>
      <c r="K500" s="10"/>
      <c r="L500" s="10"/>
      <c r="M500" s="10"/>
      <c r="N500" s="10"/>
      <c r="O500" s="10"/>
      <c r="P500" s="10"/>
      <c r="Q500" s="10"/>
    </row>
    <row r="501" spans="1:17" x14ac:dyDescent="0.25">
      <c r="A501" s="11"/>
      <c r="D501" s="12"/>
      <c r="E501" s="12"/>
      <c r="F501" s="12"/>
      <c r="G501" s="14"/>
      <c r="H501" s="17"/>
      <c r="I501" s="18"/>
      <c r="J501" s="10"/>
      <c r="K501" s="10"/>
      <c r="L501" s="10"/>
      <c r="M501" s="10"/>
      <c r="N501" s="10"/>
      <c r="O501" s="10"/>
      <c r="P501" s="10"/>
      <c r="Q501" s="10"/>
    </row>
    <row r="502" spans="1:17" x14ac:dyDescent="0.25">
      <c r="A502" s="11"/>
      <c r="D502" s="12"/>
      <c r="E502" s="12"/>
      <c r="F502" s="12"/>
      <c r="G502" s="14"/>
      <c r="H502" s="17"/>
      <c r="I502" s="18"/>
      <c r="J502" s="10"/>
      <c r="K502" s="10"/>
      <c r="L502" s="10"/>
      <c r="M502" s="10"/>
      <c r="N502" s="10"/>
      <c r="O502" s="10"/>
      <c r="P502" s="10"/>
      <c r="Q502" s="10"/>
    </row>
    <row r="503" spans="1:17" x14ac:dyDescent="0.25">
      <c r="A503" s="11"/>
      <c r="D503" s="12"/>
      <c r="E503" s="12"/>
      <c r="F503" s="12"/>
      <c r="G503" s="14"/>
      <c r="H503" s="17"/>
      <c r="I503" s="18"/>
      <c r="J503" s="10"/>
      <c r="K503" s="10"/>
      <c r="L503" s="10"/>
      <c r="M503" s="10"/>
      <c r="N503" s="10"/>
      <c r="O503" s="10"/>
      <c r="P503" s="10"/>
      <c r="Q503" s="10"/>
    </row>
    <row r="504" spans="1:17" x14ac:dyDescent="0.25">
      <c r="A504" s="11"/>
      <c r="D504" s="12"/>
      <c r="E504" s="12"/>
      <c r="F504" s="12"/>
      <c r="G504" s="14"/>
      <c r="H504" s="17"/>
      <c r="I504" s="18"/>
      <c r="J504" s="10"/>
      <c r="K504" s="10"/>
      <c r="L504" s="10"/>
      <c r="M504" s="10"/>
      <c r="N504" s="10"/>
      <c r="O504" s="10"/>
      <c r="P504" s="10"/>
      <c r="Q504" s="10"/>
    </row>
    <row r="505" spans="1:17" x14ac:dyDescent="0.25">
      <c r="A505" s="11"/>
      <c r="D505" s="12"/>
      <c r="E505" s="12"/>
      <c r="F505" s="12"/>
      <c r="G505" s="14"/>
      <c r="H505" s="17"/>
      <c r="I505" s="18"/>
      <c r="J505" s="10"/>
      <c r="K505" s="10"/>
      <c r="L505" s="10"/>
      <c r="M505" s="10"/>
      <c r="N505" s="10"/>
      <c r="O505" s="10"/>
      <c r="P505" s="10"/>
      <c r="Q505" s="10"/>
    </row>
    <row r="506" spans="1:17" x14ac:dyDescent="0.25">
      <c r="A506" s="11"/>
      <c r="D506" s="12"/>
      <c r="E506" s="12"/>
      <c r="F506" s="12"/>
      <c r="G506" s="14"/>
      <c r="H506" s="17"/>
      <c r="I506" s="18"/>
      <c r="J506" s="10"/>
      <c r="K506" s="10"/>
      <c r="L506" s="10"/>
      <c r="M506" s="10"/>
      <c r="N506" s="10"/>
      <c r="O506" s="10"/>
      <c r="P506" s="10"/>
      <c r="Q506" s="10"/>
    </row>
    <row r="507" spans="1:17" x14ac:dyDescent="0.25">
      <c r="A507" s="11"/>
      <c r="D507" s="12"/>
      <c r="E507" s="12"/>
      <c r="F507" s="12"/>
      <c r="G507" s="14"/>
      <c r="H507" s="17"/>
      <c r="I507" s="18"/>
      <c r="J507" s="10"/>
      <c r="K507" s="10"/>
      <c r="L507" s="10"/>
      <c r="M507" s="10"/>
      <c r="N507" s="10"/>
      <c r="O507" s="10"/>
      <c r="P507" s="10"/>
      <c r="Q507" s="10"/>
    </row>
    <row r="508" spans="1:17" x14ac:dyDescent="0.25">
      <c r="A508" s="11"/>
      <c r="D508" s="12"/>
      <c r="E508" s="12"/>
      <c r="F508" s="12"/>
      <c r="G508" s="14"/>
      <c r="H508" s="17"/>
      <c r="I508" s="18"/>
      <c r="J508" s="10"/>
      <c r="K508" s="10"/>
      <c r="L508" s="10"/>
      <c r="M508" s="10"/>
      <c r="N508" s="10"/>
      <c r="O508" s="10"/>
      <c r="P508" s="10"/>
      <c r="Q508" s="10"/>
    </row>
    <row r="509" spans="1:17" x14ac:dyDescent="0.25">
      <c r="A509" s="11"/>
      <c r="D509" s="12"/>
      <c r="E509" s="12"/>
      <c r="F509" s="12"/>
      <c r="G509" s="14"/>
      <c r="H509" s="17"/>
      <c r="I509" s="18"/>
      <c r="J509" s="10"/>
      <c r="K509" s="10"/>
      <c r="L509" s="10"/>
      <c r="M509" s="10"/>
      <c r="N509" s="10"/>
      <c r="O509" s="10"/>
      <c r="P509" s="10"/>
      <c r="Q509" s="10"/>
    </row>
    <row r="510" spans="1:17" x14ac:dyDescent="0.25">
      <c r="A510" s="11"/>
      <c r="D510" s="12"/>
      <c r="E510" s="12"/>
      <c r="F510" s="12"/>
      <c r="G510" s="14"/>
      <c r="H510" s="17"/>
      <c r="I510" s="18"/>
      <c r="J510" s="10"/>
      <c r="K510" s="10"/>
      <c r="L510" s="10"/>
      <c r="M510" s="10"/>
      <c r="N510" s="10"/>
      <c r="O510" s="10"/>
      <c r="P510" s="10"/>
      <c r="Q510" s="10"/>
    </row>
    <row r="511" spans="1:17" x14ac:dyDescent="0.25">
      <c r="A511" s="11"/>
      <c r="D511" s="12"/>
      <c r="E511" s="12"/>
      <c r="F511" s="12"/>
      <c r="G511" s="14"/>
      <c r="H511" s="17"/>
      <c r="I511" s="18"/>
      <c r="J511" s="10"/>
      <c r="K511" s="10"/>
      <c r="L511" s="10"/>
      <c r="M511" s="10"/>
      <c r="N511" s="10"/>
      <c r="O511" s="10"/>
      <c r="P511" s="10"/>
      <c r="Q511" s="10"/>
    </row>
    <row r="512" spans="1:17" x14ac:dyDescent="0.25">
      <c r="A512" s="11"/>
      <c r="D512" s="12"/>
      <c r="E512" s="12"/>
      <c r="F512" s="12"/>
      <c r="G512" s="14"/>
      <c r="H512" s="17"/>
      <c r="I512" s="18"/>
      <c r="J512" s="10"/>
      <c r="K512" s="10"/>
      <c r="L512" s="10"/>
      <c r="M512" s="10"/>
      <c r="N512" s="10"/>
      <c r="O512" s="10"/>
      <c r="P512" s="10"/>
      <c r="Q512" s="10"/>
    </row>
    <row r="513" spans="1:17" x14ac:dyDescent="0.25">
      <c r="A513" s="11"/>
      <c r="D513" s="12"/>
      <c r="E513" s="12"/>
      <c r="F513" s="12"/>
      <c r="G513" s="14"/>
      <c r="H513" s="17"/>
      <c r="I513" s="18"/>
      <c r="J513" s="10"/>
      <c r="K513" s="10"/>
      <c r="L513" s="10"/>
      <c r="M513" s="10"/>
      <c r="N513" s="10"/>
      <c r="O513" s="10"/>
      <c r="P513" s="10"/>
      <c r="Q513" s="10"/>
    </row>
    <row r="514" spans="1:17" x14ac:dyDescent="0.25">
      <c r="A514" s="11"/>
      <c r="D514" s="12"/>
      <c r="E514" s="12"/>
      <c r="F514" s="12"/>
      <c r="G514" s="14"/>
      <c r="H514" s="17"/>
      <c r="I514" s="18"/>
      <c r="J514" s="10"/>
      <c r="K514" s="10"/>
      <c r="L514" s="10"/>
      <c r="M514" s="10"/>
      <c r="N514" s="10"/>
      <c r="O514" s="10"/>
      <c r="P514" s="10"/>
      <c r="Q514" s="10"/>
    </row>
    <row r="515" spans="1:17" x14ac:dyDescent="0.25">
      <c r="A515" s="11"/>
      <c r="D515" s="12"/>
      <c r="E515" s="12"/>
      <c r="F515" s="12"/>
      <c r="G515" s="14"/>
      <c r="H515" s="17"/>
      <c r="I515" s="18"/>
      <c r="J515" s="10"/>
      <c r="K515" s="10"/>
      <c r="L515" s="10"/>
      <c r="M515" s="10"/>
      <c r="N515" s="10"/>
      <c r="O515" s="10"/>
      <c r="P515" s="10"/>
      <c r="Q515" s="10"/>
    </row>
    <row r="516" spans="1:17" x14ac:dyDescent="0.25">
      <c r="A516" s="11"/>
      <c r="D516" s="12"/>
      <c r="E516" s="12"/>
      <c r="F516" s="12"/>
      <c r="G516" s="14"/>
      <c r="H516" s="17"/>
      <c r="I516" s="18"/>
      <c r="J516" s="10"/>
      <c r="K516" s="10"/>
      <c r="L516" s="10"/>
      <c r="M516" s="10"/>
      <c r="N516" s="10"/>
      <c r="O516" s="10"/>
      <c r="P516" s="10"/>
      <c r="Q516" s="10"/>
    </row>
    <row r="517" spans="1:17" x14ac:dyDescent="0.25">
      <c r="A517" s="11"/>
      <c r="D517" s="12"/>
      <c r="E517" s="12"/>
      <c r="F517" s="12"/>
      <c r="G517" s="14"/>
      <c r="H517" s="17"/>
      <c r="I517" s="18"/>
      <c r="J517" s="10"/>
      <c r="K517" s="10"/>
      <c r="L517" s="10"/>
      <c r="M517" s="10"/>
      <c r="N517" s="10"/>
      <c r="O517" s="10"/>
      <c r="P517" s="10"/>
      <c r="Q517" s="10"/>
    </row>
    <row r="518" spans="1:17" x14ac:dyDescent="0.25">
      <c r="A518" s="11"/>
      <c r="D518" s="12"/>
      <c r="E518" s="12"/>
      <c r="F518" s="12"/>
      <c r="G518" s="14"/>
      <c r="H518" s="17"/>
      <c r="I518" s="18"/>
      <c r="J518" s="10"/>
      <c r="K518" s="10"/>
      <c r="L518" s="10"/>
      <c r="M518" s="10"/>
      <c r="N518" s="10"/>
      <c r="O518" s="10"/>
      <c r="P518" s="10"/>
      <c r="Q518" s="10"/>
    </row>
    <row r="519" spans="1:17" x14ac:dyDescent="0.25">
      <c r="A519" s="11"/>
      <c r="D519" s="12"/>
      <c r="E519" s="12"/>
      <c r="F519" s="12"/>
      <c r="G519" s="14"/>
      <c r="H519" s="17"/>
      <c r="I519" s="18"/>
      <c r="J519" s="10"/>
      <c r="K519" s="10"/>
      <c r="L519" s="10"/>
      <c r="M519" s="10"/>
      <c r="N519" s="10"/>
      <c r="O519" s="10"/>
      <c r="P519" s="10"/>
      <c r="Q519" s="10"/>
    </row>
    <row r="520" spans="1:17" x14ac:dyDescent="0.25">
      <c r="A520" s="11"/>
      <c r="D520" s="12"/>
      <c r="E520" s="12"/>
      <c r="F520" s="12"/>
      <c r="G520" s="14"/>
      <c r="H520" s="17"/>
      <c r="I520" s="18"/>
      <c r="J520" s="10"/>
      <c r="K520" s="10"/>
      <c r="L520" s="10"/>
      <c r="M520" s="10"/>
      <c r="N520" s="10"/>
      <c r="O520" s="10"/>
      <c r="P520" s="10"/>
      <c r="Q520" s="10"/>
    </row>
    <row r="521" spans="1:17" x14ac:dyDescent="0.25">
      <c r="A521" s="11"/>
      <c r="D521" s="12"/>
      <c r="E521" s="12"/>
      <c r="F521" s="12"/>
      <c r="G521" s="14"/>
      <c r="H521" s="17"/>
      <c r="I521" s="18"/>
      <c r="J521" s="10"/>
      <c r="K521" s="10"/>
      <c r="L521" s="10"/>
      <c r="M521" s="10"/>
      <c r="N521" s="10"/>
      <c r="O521" s="10"/>
      <c r="P521" s="10"/>
      <c r="Q521" s="10"/>
    </row>
    <row r="522" spans="1:17" x14ac:dyDescent="0.25">
      <c r="A522" s="11"/>
      <c r="D522" s="12"/>
      <c r="E522" s="12"/>
      <c r="F522" s="12"/>
      <c r="G522" s="14"/>
      <c r="H522" s="17"/>
      <c r="I522" s="18"/>
      <c r="J522" s="10"/>
      <c r="K522" s="10"/>
      <c r="L522" s="10"/>
      <c r="M522" s="10"/>
      <c r="N522" s="10"/>
      <c r="O522" s="10"/>
      <c r="P522" s="10"/>
      <c r="Q522" s="10"/>
    </row>
    <row r="523" spans="1:17" x14ac:dyDescent="0.25">
      <c r="A523" s="11"/>
      <c r="D523" s="12"/>
      <c r="E523" s="12"/>
      <c r="F523" s="12"/>
      <c r="G523" s="14"/>
      <c r="H523" s="17"/>
      <c r="I523" s="18"/>
      <c r="J523" s="10"/>
      <c r="K523" s="10"/>
      <c r="L523" s="10"/>
      <c r="M523" s="10"/>
      <c r="N523" s="10"/>
      <c r="O523" s="10"/>
      <c r="P523" s="10"/>
      <c r="Q523" s="10"/>
    </row>
    <row r="524" spans="1:17" x14ac:dyDescent="0.25">
      <c r="A524" s="11"/>
      <c r="D524" s="12"/>
      <c r="E524" s="12"/>
      <c r="F524" s="12"/>
      <c r="G524" s="14"/>
      <c r="H524" s="17"/>
      <c r="I524" s="18"/>
      <c r="J524" s="10"/>
      <c r="K524" s="10"/>
      <c r="L524" s="10"/>
      <c r="M524" s="10"/>
      <c r="N524" s="10"/>
      <c r="O524" s="10"/>
      <c r="P524" s="10"/>
      <c r="Q524" s="10"/>
    </row>
    <row r="525" spans="1:17" x14ac:dyDescent="0.25">
      <c r="A525" s="11"/>
      <c r="D525" s="12"/>
      <c r="E525" s="12"/>
      <c r="F525" s="12"/>
      <c r="G525" s="14"/>
      <c r="H525" s="17"/>
      <c r="I525" s="18"/>
      <c r="J525" s="10"/>
      <c r="K525" s="10"/>
      <c r="L525" s="10"/>
      <c r="M525" s="10"/>
      <c r="N525" s="10"/>
      <c r="O525" s="10"/>
      <c r="P525" s="10"/>
      <c r="Q525" s="10"/>
    </row>
    <row r="526" spans="1:17" x14ac:dyDescent="0.25">
      <c r="A526" s="11"/>
      <c r="D526" s="12"/>
      <c r="E526" s="12"/>
      <c r="F526" s="12"/>
      <c r="G526" s="14"/>
      <c r="H526" s="17"/>
      <c r="I526" s="18"/>
      <c r="J526" s="10"/>
      <c r="K526" s="10"/>
      <c r="L526" s="10"/>
      <c r="M526" s="10"/>
      <c r="N526" s="10"/>
      <c r="O526" s="10"/>
      <c r="P526" s="10"/>
      <c r="Q526" s="10"/>
    </row>
    <row r="527" spans="1:17" x14ac:dyDescent="0.25">
      <c r="A527" s="11"/>
      <c r="D527" s="12"/>
      <c r="E527" s="12"/>
      <c r="F527" s="12"/>
      <c r="G527" s="14"/>
      <c r="H527" s="17"/>
      <c r="I527" s="18"/>
      <c r="J527" s="10"/>
      <c r="K527" s="10"/>
      <c r="L527" s="10"/>
      <c r="M527" s="10"/>
      <c r="N527" s="10"/>
      <c r="O527" s="10"/>
      <c r="P527" s="10"/>
      <c r="Q527" s="10"/>
    </row>
    <row r="528" spans="1:17" x14ac:dyDescent="0.25">
      <c r="A528" s="11"/>
      <c r="D528" s="12"/>
      <c r="E528" s="12"/>
      <c r="F528" s="12"/>
      <c r="G528" s="14"/>
      <c r="H528" s="17"/>
      <c r="I528" s="18"/>
      <c r="J528" s="10"/>
      <c r="K528" s="10"/>
      <c r="L528" s="10"/>
      <c r="M528" s="10"/>
      <c r="N528" s="10"/>
      <c r="O528" s="10"/>
      <c r="P528" s="10"/>
      <c r="Q528" s="10"/>
    </row>
    <row r="529" spans="1:17" x14ac:dyDescent="0.25">
      <c r="A529" s="11"/>
      <c r="D529" s="12"/>
      <c r="E529" s="12"/>
      <c r="F529" s="12"/>
      <c r="G529" s="14"/>
      <c r="H529" s="17"/>
      <c r="I529" s="18"/>
      <c r="J529" s="10"/>
      <c r="K529" s="10"/>
      <c r="L529" s="10"/>
      <c r="M529" s="10"/>
      <c r="N529" s="10"/>
      <c r="O529" s="10"/>
      <c r="P529" s="10"/>
      <c r="Q529" s="10"/>
    </row>
    <row r="530" spans="1:17" x14ac:dyDescent="0.25">
      <c r="A530" s="11"/>
      <c r="D530" s="12"/>
      <c r="E530" s="12"/>
      <c r="F530" s="12"/>
      <c r="G530" s="14"/>
      <c r="H530" s="17"/>
      <c r="I530" s="18"/>
      <c r="J530" s="10"/>
      <c r="K530" s="10"/>
      <c r="L530" s="10"/>
      <c r="M530" s="10"/>
      <c r="N530" s="10"/>
      <c r="O530" s="10"/>
      <c r="P530" s="10"/>
      <c r="Q530" s="10"/>
    </row>
    <row r="531" spans="1:17" x14ac:dyDescent="0.25">
      <c r="A531" s="11"/>
      <c r="D531" s="12"/>
      <c r="E531" s="12"/>
      <c r="F531" s="12"/>
      <c r="G531" s="14"/>
      <c r="H531" s="17"/>
      <c r="I531" s="18"/>
      <c r="J531" s="10"/>
      <c r="K531" s="10"/>
      <c r="L531" s="10"/>
      <c r="M531" s="10"/>
      <c r="N531" s="10"/>
      <c r="O531" s="10"/>
      <c r="P531" s="10"/>
      <c r="Q531" s="10"/>
    </row>
    <row r="532" spans="1:17" x14ac:dyDescent="0.25">
      <c r="A532" s="11"/>
      <c r="D532" s="12"/>
      <c r="E532" s="12"/>
      <c r="F532" s="12"/>
      <c r="G532" s="14"/>
      <c r="H532" s="17"/>
      <c r="I532" s="18"/>
      <c r="J532" s="10"/>
      <c r="K532" s="10"/>
      <c r="L532" s="10"/>
      <c r="M532" s="10"/>
      <c r="N532" s="10"/>
      <c r="O532" s="10"/>
      <c r="P532" s="10"/>
      <c r="Q532" s="10"/>
    </row>
    <row r="533" spans="1:17" x14ac:dyDescent="0.25">
      <c r="A533" s="11"/>
      <c r="D533" s="12"/>
      <c r="E533" s="12"/>
      <c r="F533" s="12"/>
      <c r="G533" s="14"/>
      <c r="H533" s="17"/>
      <c r="I533" s="18"/>
      <c r="J533" s="10"/>
      <c r="K533" s="10"/>
      <c r="L533" s="10"/>
      <c r="M533" s="10"/>
      <c r="N533" s="10"/>
      <c r="O533" s="10"/>
      <c r="P533" s="10"/>
      <c r="Q533" s="10"/>
    </row>
    <row r="534" spans="1:17" x14ac:dyDescent="0.25">
      <c r="A534" s="11"/>
      <c r="D534" s="12"/>
      <c r="E534" s="12"/>
      <c r="F534" s="12"/>
      <c r="G534" s="14"/>
      <c r="H534" s="17"/>
      <c r="I534" s="18"/>
      <c r="J534" s="10"/>
      <c r="K534" s="10"/>
      <c r="L534" s="10"/>
      <c r="M534" s="10"/>
      <c r="N534" s="10"/>
      <c r="O534" s="10"/>
      <c r="P534" s="10"/>
      <c r="Q534" s="10"/>
    </row>
    <row r="535" spans="1:17" x14ac:dyDescent="0.25">
      <c r="A535" s="11"/>
      <c r="D535" s="12"/>
      <c r="E535" s="12"/>
      <c r="F535" s="12"/>
      <c r="G535" s="14"/>
      <c r="H535" s="17"/>
      <c r="I535" s="18"/>
      <c r="J535" s="10"/>
      <c r="K535" s="10"/>
      <c r="L535" s="10"/>
      <c r="M535" s="10"/>
      <c r="N535" s="10"/>
      <c r="O535" s="10"/>
      <c r="P535" s="10"/>
      <c r="Q535" s="10"/>
    </row>
    <row r="536" spans="1:17" x14ac:dyDescent="0.25">
      <c r="A536" s="11"/>
      <c r="D536" s="12"/>
      <c r="E536" s="12"/>
      <c r="F536" s="12"/>
      <c r="G536" s="14"/>
      <c r="H536" s="17"/>
      <c r="I536" s="18"/>
      <c r="J536" s="10"/>
      <c r="K536" s="10"/>
      <c r="L536" s="10"/>
      <c r="M536" s="10"/>
      <c r="N536" s="10"/>
      <c r="O536" s="10"/>
      <c r="P536" s="10"/>
      <c r="Q536" s="10"/>
    </row>
    <row r="537" spans="1:17" x14ac:dyDescent="0.25">
      <c r="A537" s="11"/>
      <c r="D537" s="12"/>
      <c r="E537" s="12"/>
      <c r="F537" s="12"/>
      <c r="G537" s="14"/>
      <c r="H537" s="17"/>
      <c r="I537" s="18"/>
      <c r="J537" s="10"/>
      <c r="K537" s="10"/>
      <c r="L537" s="10"/>
      <c r="M537" s="10"/>
      <c r="N537" s="10"/>
      <c r="O537" s="10"/>
      <c r="P537" s="10"/>
      <c r="Q537" s="10"/>
    </row>
    <row r="538" spans="1:17" x14ac:dyDescent="0.25">
      <c r="A538" s="11"/>
      <c r="D538" s="12"/>
      <c r="E538" s="12"/>
      <c r="F538" s="12"/>
      <c r="G538" s="14"/>
      <c r="H538" s="17"/>
      <c r="I538" s="18"/>
      <c r="J538" s="10"/>
      <c r="K538" s="10"/>
      <c r="L538" s="10"/>
      <c r="M538" s="10"/>
      <c r="N538" s="10"/>
      <c r="O538" s="10"/>
      <c r="P538" s="10"/>
      <c r="Q538" s="10"/>
    </row>
    <row r="539" spans="1:17" x14ac:dyDescent="0.25">
      <c r="A539" s="11"/>
      <c r="D539" s="12"/>
      <c r="E539" s="12"/>
      <c r="F539" s="12"/>
      <c r="G539" s="14"/>
      <c r="H539" s="17"/>
      <c r="I539" s="18"/>
      <c r="J539" s="10"/>
      <c r="K539" s="10"/>
      <c r="L539" s="10"/>
      <c r="M539" s="10"/>
      <c r="N539" s="10"/>
      <c r="O539" s="10"/>
      <c r="P539" s="10"/>
      <c r="Q539" s="10"/>
    </row>
    <row r="540" spans="1:17" x14ac:dyDescent="0.25">
      <c r="A540" s="11"/>
      <c r="D540" s="12"/>
      <c r="E540" s="12"/>
      <c r="F540" s="12"/>
      <c r="G540" s="14"/>
      <c r="H540" s="17"/>
      <c r="I540" s="18"/>
      <c r="J540" s="10"/>
      <c r="K540" s="10"/>
      <c r="L540" s="10"/>
      <c r="M540" s="10"/>
      <c r="N540" s="10"/>
      <c r="O540" s="10"/>
      <c r="P540" s="10"/>
      <c r="Q540" s="10"/>
    </row>
    <row r="541" spans="1:17" x14ac:dyDescent="0.25">
      <c r="A541" s="11"/>
      <c r="D541" s="12"/>
      <c r="E541" s="12"/>
      <c r="F541" s="12"/>
      <c r="G541" s="14"/>
      <c r="H541" s="17"/>
      <c r="I541" s="18"/>
      <c r="J541" s="10"/>
      <c r="K541" s="10"/>
      <c r="L541" s="10"/>
      <c r="M541" s="10"/>
      <c r="N541" s="10"/>
      <c r="O541" s="10"/>
      <c r="P541" s="10"/>
      <c r="Q541" s="10"/>
    </row>
    <row r="542" spans="1:17" x14ac:dyDescent="0.25">
      <c r="A542" s="11"/>
      <c r="D542" s="12"/>
      <c r="E542" s="12"/>
      <c r="F542" s="12"/>
      <c r="G542" s="14"/>
      <c r="H542" s="17"/>
      <c r="I542" s="18"/>
      <c r="J542" s="10"/>
      <c r="K542" s="10"/>
      <c r="L542" s="10"/>
      <c r="M542" s="10"/>
      <c r="N542" s="10"/>
      <c r="O542" s="10"/>
      <c r="P542" s="10"/>
      <c r="Q542" s="10"/>
    </row>
    <row r="543" spans="1:17" x14ac:dyDescent="0.25">
      <c r="A543" s="11"/>
      <c r="D543" s="12"/>
      <c r="E543" s="12"/>
      <c r="F543" s="12"/>
      <c r="G543" s="14"/>
      <c r="H543" s="17"/>
      <c r="I543" s="18"/>
      <c r="J543" s="10"/>
      <c r="K543" s="10"/>
      <c r="L543" s="10"/>
      <c r="M543" s="10"/>
      <c r="N543" s="10"/>
      <c r="O543" s="10"/>
      <c r="P543" s="10"/>
      <c r="Q543" s="10"/>
    </row>
    <row r="544" spans="1:17" x14ac:dyDescent="0.25">
      <c r="A544" s="11"/>
      <c r="D544" s="12"/>
      <c r="E544" s="12"/>
      <c r="F544" s="12"/>
      <c r="G544" s="14"/>
      <c r="H544" s="17"/>
      <c r="I544" s="18"/>
      <c r="J544" s="10"/>
      <c r="K544" s="10"/>
      <c r="L544" s="10"/>
      <c r="M544" s="10"/>
      <c r="N544" s="10"/>
      <c r="O544" s="10"/>
      <c r="P544" s="10"/>
      <c r="Q544" s="10"/>
    </row>
    <row r="545" spans="1:17" x14ac:dyDescent="0.25">
      <c r="A545" s="11"/>
      <c r="D545" s="12"/>
      <c r="E545" s="12"/>
      <c r="F545" s="12"/>
      <c r="G545" s="14"/>
      <c r="H545" s="17"/>
      <c r="I545" s="18"/>
      <c r="J545" s="10"/>
      <c r="K545" s="10"/>
      <c r="L545" s="10"/>
      <c r="M545" s="10"/>
      <c r="N545" s="10"/>
      <c r="O545" s="10"/>
      <c r="P545" s="10"/>
      <c r="Q545" s="10"/>
    </row>
    <row r="546" spans="1:17" x14ac:dyDescent="0.25">
      <c r="A546" s="11"/>
      <c r="D546" s="12"/>
      <c r="E546" s="12"/>
      <c r="F546" s="12"/>
      <c r="G546" s="14"/>
      <c r="H546" s="17"/>
      <c r="I546" s="18"/>
      <c r="J546" s="10"/>
      <c r="K546" s="10"/>
      <c r="L546" s="10"/>
      <c r="M546" s="10"/>
      <c r="N546" s="10"/>
      <c r="O546" s="10"/>
      <c r="P546" s="10"/>
      <c r="Q546" s="10"/>
    </row>
    <row r="547" spans="1:17" x14ac:dyDescent="0.25">
      <c r="A547" s="11"/>
      <c r="D547" s="12"/>
      <c r="E547" s="12"/>
      <c r="F547" s="12"/>
      <c r="G547" s="14"/>
      <c r="H547" s="17"/>
      <c r="I547" s="18"/>
      <c r="J547" s="10"/>
      <c r="K547" s="10"/>
      <c r="L547" s="10"/>
      <c r="M547" s="10"/>
      <c r="N547" s="10"/>
      <c r="O547" s="10"/>
      <c r="P547" s="10"/>
      <c r="Q547" s="10"/>
    </row>
    <row r="548" spans="1:17" x14ac:dyDescent="0.25">
      <c r="A548" s="11"/>
      <c r="D548" s="12"/>
      <c r="E548" s="12"/>
      <c r="F548" s="12"/>
      <c r="G548" s="14"/>
      <c r="H548" s="17"/>
      <c r="I548" s="18"/>
      <c r="J548" s="10"/>
      <c r="K548" s="10"/>
      <c r="L548" s="10"/>
      <c r="M548" s="10"/>
      <c r="N548" s="10"/>
      <c r="O548" s="10"/>
      <c r="P548" s="10"/>
      <c r="Q548" s="10"/>
    </row>
    <row r="549" spans="1:17" x14ac:dyDescent="0.25">
      <c r="A549" s="11"/>
      <c r="D549" s="12"/>
      <c r="E549" s="12"/>
      <c r="F549" s="12"/>
      <c r="G549" s="14"/>
      <c r="H549" s="17"/>
      <c r="I549" s="18"/>
      <c r="J549" s="10"/>
      <c r="K549" s="10"/>
      <c r="L549" s="10"/>
      <c r="M549" s="10"/>
      <c r="N549" s="10"/>
      <c r="O549" s="10"/>
      <c r="P549" s="10"/>
      <c r="Q549" s="10"/>
    </row>
    <row r="550" spans="1:17" x14ac:dyDescent="0.25">
      <c r="A550" s="11"/>
      <c r="D550" s="12"/>
      <c r="E550" s="12"/>
      <c r="F550" s="12"/>
      <c r="G550" s="14"/>
      <c r="H550" s="17"/>
      <c r="I550" s="18"/>
      <c r="J550" s="10"/>
      <c r="K550" s="10"/>
      <c r="L550" s="10"/>
      <c r="M550" s="10"/>
      <c r="N550" s="10"/>
      <c r="O550" s="10"/>
      <c r="P550" s="10"/>
      <c r="Q550" s="10"/>
    </row>
    <row r="551" spans="1:17" x14ac:dyDescent="0.25">
      <c r="A551" s="11"/>
      <c r="D551" s="12"/>
      <c r="E551" s="12"/>
      <c r="F551" s="12"/>
      <c r="G551" s="14"/>
      <c r="H551" s="17"/>
      <c r="I551" s="18"/>
      <c r="J551" s="10"/>
      <c r="K551" s="10"/>
      <c r="L551" s="10"/>
      <c r="M551" s="10"/>
      <c r="N551" s="10"/>
      <c r="O551" s="10"/>
      <c r="P551" s="10"/>
      <c r="Q551" s="10"/>
    </row>
    <row r="552" spans="1:17" x14ac:dyDescent="0.25">
      <c r="A552" s="11"/>
      <c r="D552" s="12"/>
      <c r="E552" s="12"/>
      <c r="F552" s="12"/>
      <c r="G552" s="14"/>
      <c r="H552" s="17"/>
      <c r="I552" s="18"/>
      <c r="J552" s="10"/>
      <c r="K552" s="10"/>
      <c r="L552" s="10"/>
      <c r="M552" s="10"/>
      <c r="N552" s="10"/>
      <c r="O552" s="10"/>
      <c r="P552" s="10"/>
      <c r="Q552" s="10"/>
    </row>
    <row r="553" spans="1:17" x14ac:dyDescent="0.25">
      <c r="A553" s="11"/>
      <c r="D553" s="12"/>
      <c r="E553" s="12"/>
      <c r="F553" s="12"/>
      <c r="G553" s="14"/>
      <c r="H553" s="17"/>
      <c r="I553" s="18"/>
      <c r="J553" s="10"/>
      <c r="K553" s="10"/>
      <c r="L553" s="10"/>
      <c r="M553" s="10"/>
      <c r="N553" s="10"/>
      <c r="O553" s="10"/>
      <c r="P553" s="10"/>
      <c r="Q553" s="10"/>
    </row>
    <row r="554" spans="1:17" x14ac:dyDescent="0.25">
      <c r="A554" s="11"/>
      <c r="D554" s="12"/>
      <c r="E554" s="12"/>
      <c r="F554" s="12"/>
      <c r="G554" s="14"/>
      <c r="H554" s="17"/>
      <c r="I554" s="18"/>
      <c r="J554" s="10"/>
      <c r="K554" s="10"/>
      <c r="L554" s="10"/>
      <c r="M554" s="10"/>
      <c r="N554" s="10"/>
      <c r="O554" s="10"/>
      <c r="P554" s="10"/>
      <c r="Q554" s="10"/>
    </row>
    <row r="555" spans="1:17" x14ac:dyDescent="0.25">
      <c r="A555" s="11"/>
      <c r="D555" s="12"/>
      <c r="E555" s="12"/>
      <c r="F555" s="12"/>
      <c r="G555" s="14"/>
      <c r="H555" s="17"/>
      <c r="I555" s="18"/>
      <c r="J555" s="10"/>
      <c r="K555" s="10"/>
      <c r="L555" s="10"/>
      <c r="M555" s="10"/>
      <c r="N555" s="10"/>
      <c r="O555" s="10"/>
      <c r="P555" s="10"/>
      <c r="Q555" s="10"/>
    </row>
    <row r="556" spans="1:17" x14ac:dyDescent="0.25">
      <c r="A556" s="11"/>
      <c r="D556" s="12"/>
      <c r="E556" s="12"/>
      <c r="F556" s="12"/>
      <c r="G556" s="14"/>
      <c r="H556" s="17"/>
      <c r="I556" s="18"/>
      <c r="J556" s="10"/>
      <c r="K556" s="10"/>
      <c r="L556" s="10"/>
      <c r="M556" s="10"/>
      <c r="N556" s="10"/>
      <c r="O556" s="10"/>
      <c r="P556" s="10"/>
      <c r="Q556" s="10"/>
    </row>
    <row r="557" spans="1:17" x14ac:dyDescent="0.25">
      <c r="A557" s="11"/>
      <c r="D557" s="12"/>
      <c r="E557" s="12"/>
      <c r="F557" s="12"/>
      <c r="G557" s="14"/>
      <c r="H557" s="17"/>
      <c r="I557" s="18"/>
      <c r="J557" s="10"/>
      <c r="K557" s="10"/>
      <c r="L557" s="10"/>
      <c r="M557" s="10"/>
      <c r="N557" s="10"/>
      <c r="O557" s="10"/>
      <c r="P557" s="10"/>
      <c r="Q557" s="10"/>
    </row>
    <row r="558" spans="1:17" x14ac:dyDescent="0.25">
      <c r="A558" s="11"/>
      <c r="D558" s="12"/>
      <c r="E558" s="12"/>
      <c r="F558" s="12"/>
      <c r="G558" s="14"/>
      <c r="H558" s="17"/>
      <c r="I558" s="18"/>
      <c r="J558" s="10"/>
      <c r="K558" s="10"/>
      <c r="L558" s="10"/>
      <c r="M558" s="10"/>
      <c r="N558" s="10"/>
      <c r="O558" s="10"/>
      <c r="P558" s="10"/>
      <c r="Q558" s="10"/>
    </row>
    <row r="559" spans="1:17" x14ac:dyDescent="0.25">
      <c r="A559" s="11"/>
      <c r="D559" s="12"/>
      <c r="E559" s="12"/>
      <c r="F559" s="12"/>
      <c r="G559" s="14"/>
      <c r="H559" s="17"/>
      <c r="I559" s="18"/>
      <c r="J559" s="10"/>
      <c r="K559" s="10"/>
      <c r="L559" s="10"/>
      <c r="M559" s="10"/>
      <c r="N559" s="10"/>
      <c r="O559" s="10"/>
      <c r="P559" s="10"/>
      <c r="Q559" s="10"/>
    </row>
    <row r="560" spans="1:17" x14ac:dyDescent="0.25">
      <c r="A560" s="11"/>
      <c r="D560" s="12"/>
      <c r="E560" s="12"/>
      <c r="F560" s="12"/>
      <c r="G560" s="14"/>
      <c r="H560" s="17"/>
      <c r="I560" s="18"/>
      <c r="J560" s="10"/>
      <c r="K560" s="10"/>
      <c r="L560" s="10"/>
      <c r="M560" s="10"/>
      <c r="N560" s="10"/>
      <c r="O560" s="10"/>
      <c r="P560" s="10"/>
      <c r="Q560" s="10"/>
    </row>
    <row r="561" spans="1:17" x14ac:dyDescent="0.25">
      <c r="A561" s="11"/>
      <c r="D561" s="12"/>
      <c r="E561" s="12"/>
      <c r="F561" s="12"/>
      <c r="G561" s="14"/>
      <c r="H561" s="17"/>
      <c r="I561" s="18"/>
      <c r="J561" s="10"/>
      <c r="K561" s="10"/>
      <c r="L561" s="10"/>
      <c r="M561" s="10"/>
      <c r="N561" s="10"/>
      <c r="O561" s="10"/>
      <c r="P561" s="10"/>
      <c r="Q561" s="10"/>
    </row>
    <row r="562" spans="1:17" x14ac:dyDescent="0.25">
      <c r="A562" s="11"/>
      <c r="D562" s="12"/>
      <c r="E562" s="12"/>
      <c r="F562" s="12"/>
      <c r="G562" s="14"/>
      <c r="H562" s="17"/>
      <c r="I562" s="18"/>
      <c r="J562" s="10"/>
      <c r="K562" s="10"/>
      <c r="L562" s="10"/>
      <c r="M562" s="10"/>
      <c r="N562" s="10"/>
      <c r="O562" s="10"/>
      <c r="P562" s="10"/>
      <c r="Q562" s="10"/>
    </row>
    <row r="563" spans="1:17" x14ac:dyDescent="0.25">
      <c r="A563" s="11"/>
      <c r="D563" s="12"/>
      <c r="E563" s="12"/>
      <c r="F563" s="12"/>
      <c r="G563" s="14"/>
      <c r="H563" s="17"/>
      <c r="I563" s="18"/>
      <c r="J563" s="10"/>
      <c r="K563" s="10"/>
      <c r="L563" s="10"/>
      <c r="M563" s="10"/>
      <c r="N563" s="10"/>
      <c r="O563" s="10"/>
      <c r="P563" s="10"/>
      <c r="Q563" s="10"/>
    </row>
    <row r="564" spans="1:17" x14ac:dyDescent="0.25">
      <c r="A564" s="11"/>
      <c r="D564" s="12"/>
      <c r="E564" s="12"/>
      <c r="F564" s="12"/>
      <c r="G564" s="14"/>
      <c r="H564" s="17"/>
      <c r="I564" s="18"/>
      <c r="J564" s="10"/>
      <c r="K564" s="10"/>
      <c r="L564" s="10"/>
      <c r="M564" s="10"/>
      <c r="N564" s="10"/>
      <c r="O564" s="10"/>
      <c r="P564" s="10"/>
      <c r="Q564" s="10"/>
    </row>
    <row r="565" spans="1:17" x14ac:dyDescent="0.25">
      <c r="A565" s="11"/>
      <c r="D565" s="12"/>
      <c r="E565" s="12"/>
      <c r="F565" s="12"/>
      <c r="G565" s="14"/>
      <c r="H565" s="17"/>
      <c r="I565" s="18"/>
      <c r="J565" s="10"/>
      <c r="K565" s="10"/>
      <c r="L565" s="10"/>
      <c r="M565" s="10"/>
      <c r="N565" s="10"/>
      <c r="O565" s="10"/>
      <c r="P565" s="10"/>
      <c r="Q565" s="10"/>
    </row>
    <row r="566" spans="1:17" x14ac:dyDescent="0.25">
      <c r="A566" s="11"/>
      <c r="D566" s="12"/>
      <c r="E566" s="12"/>
      <c r="F566" s="12"/>
      <c r="G566" s="14"/>
      <c r="H566" s="17"/>
      <c r="I566" s="18"/>
      <c r="J566" s="10"/>
      <c r="K566" s="10"/>
      <c r="L566" s="10"/>
      <c r="M566" s="10"/>
      <c r="N566" s="10"/>
      <c r="O566" s="10"/>
      <c r="P566" s="10"/>
      <c r="Q566" s="10"/>
    </row>
    <row r="567" spans="1:17" x14ac:dyDescent="0.25">
      <c r="A567" s="11"/>
      <c r="D567" s="12"/>
      <c r="E567" s="12"/>
      <c r="F567" s="12"/>
      <c r="G567" s="14"/>
      <c r="H567" s="17"/>
      <c r="I567" s="18"/>
      <c r="J567" s="10"/>
      <c r="K567" s="10"/>
      <c r="L567" s="10"/>
      <c r="M567" s="10"/>
      <c r="N567" s="10"/>
      <c r="O567" s="10"/>
      <c r="P567" s="10"/>
      <c r="Q567" s="10"/>
    </row>
    <row r="568" spans="1:17" x14ac:dyDescent="0.25">
      <c r="A568" s="11"/>
      <c r="D568" s="12"/>
      <c r="E568" s="12"/>
      <c r="F568" s="12"/>
      <c r="G568" s="14"/>
      <c r="H568" s="17"/>
      <c r="I568" s="18"/>
      <c r="J568" s="10"/>
      <c r="K568" s="10"/>
      <c r="L568" s="10"/>
      <c r="M568" s="10"/>
      <c r="N568" s="10"/>
      <c r="O568" s="10"/>
      <c r="P568" s="10"/>
      <c r="Q568" s="10"/>
    </row>
    <row r="569" spans="1:17" x14ac:dyDescent="0.25">
      <c r="A569" s="11"/>
      <c r="D569" s="12"/>
      <c r="E569" s="12"/>
      <c r="F569" s="12"/>
      <c r="G569" s="14"/>
      <c r="H569" s="17"/>
      <c r="I569" s="18"/>
      <c r="J569" s="10"/>
      <c r="K569" s="10"/>
      <c r="L569" s="10"/>
      <c r="M569" s="10"/>
      <c r="N569" s="10"/>
      <c r="O569" s="10"/>
      <c r="P569" s="10"/>
      <c r="Q569" s="10"/>
    </row>
    <row r="570" spans="1:17" x14ac:dyDescent="0.25">
      <c r="A570" s="11"/>
      <c r="D570" s="12"/>
      <c r="E570" s="12"/>
      <c r="F570" s="12"/>
      <c r="G570" s="14"/>
      <c r="H570" s="17"/>
      <c r="I570" s="18"/>
      <c r="J570" s="10"/>
      <c r="K570" s="10"/>
      <c r="L570" s="10"/>
      <c r="M570" s="10"/>
      <c r="N570" s="10"/>
      <c r="O570" s="10"/>
      <c r="P570" s="10"/>
      <c r="Q570" s="10"/>
    </row>
    <row r="571" spans="1:17" x14ac:dyDescent="0.25">
      <c r="A571" s="11"/>
      <c r="D571" s="12"/>
      <c r="E571" s="12"/>
      <c r="F571" s="12"/>
      <c r="G571" s="14"/>
      <c r="H571" s="17"/>
      <c r="I571" s="18"/>
      <c r="J571" s="10"/>
      <c r="K571" s="10"/>
      <c r="L571" s="10"/>
      <c r="M571" s="10"/>
      <c r="N571" s="10"/>
      <c r="O571" s="10"/>
      <c r="P571" s="10"/>
      <c r="Q571" s="10"/>
    </row>
    <row r="572" spans="1:17" x14ac:dyDescent="0.25">
      <c r="A572" s="11"/>
      <c r="D572" s="12"/>
      <c r="E572" s="12"/>
      <c r="F572" s="12"/>
      <c r="G572" s="14"/>
      <c r="H572" s="17"/>
      <c r="I572" s="18"/>
      <c r="J572" s="10"/>
      <c r="K572" s="10"/>
      <c r="L572" s="10"/>
      <c r="M572" s="10"/>
      <c r="N572" s="10"/>
      <c r="O572" s="10"/>
      <c r="P572" s="10"/>
      <c r="Q572" s="10"/>
    </row>
    <row r="573" spans="1:17" x14ac:dyDescent="0.25">
      <c r="A573" s="11"/>
      <c r="D573" s="12"/>
      <c r="E573" s="12"/>
      <c r="F573" s="12"/>
      <c r="G573" s="14"/>
      <c r="H573" s="17"/>
      <c r="I573" s="18"/>
      <c r="J573" s="10"/>
      <c r="K573" s="10"/>
      <c r="L573" s="10"/>
      <c r="M573" s="10"/>
      <c r="N573" s="10"/>
      <c r="O573" s="10"/>
      <c r="P573" s="10"/>
      <c r="Q573" s="10"/>
    </row>
    <row r="574" spans="1:17" x14ac:dyDescent="0.25">
      <c r="A574" s="11"/>
      <c r="D574" s="12"/>
      <c r="E574" s="12"/>
      <c r="F574" s="12"/>
      <c r="G574" s="14"/>
      <c r="H574" s="17"/>
      <c r="I574" s="18"/>
      <c r="J574" s="10"/>
      <c r="K574" s="10"/>
      <c r="L574" s="10"/>
      <c r="M574" s="10"/>
      <c r="N574" s="10"/>
      <c r="O574" s="10"/>
      <c r="P574" s="10"/>
      <c r="Q574" s="10"/>
    </row>
    <row r="575" spans="1:17" x14ac:dyDescent="0.25">
      <c r="A575" s="11"/>
      <c r="D575" s="12"/>
      <c r="E575" s="12"/>
      <c r="F575" s="12"/>
      <c r="G575" s="14"/>
      <c r="H575" s="17"/>
      <c r="I575" s="18"/>
      <c r="J575" s="10"/>
      <c r="K575" s="10"/>
      <c r="L575" s="10"/>
      <c r="M575" s="10"/>
      <c r="N575" s="10"/>
      <c r="O575" s="10"/>
      <c r="P575" s="10"/>
      <c r="Q575" s="10"/>
    </row>
    <row r="576" spans="1:17" x14ac:dyDescent="0.25">
      <c r="A576" s="11"/>
      <c r="D576" s="12"/>
      <c r="E576" s="12"/>
      <c r="F576" s="12"/>
      <c r="G576" s="14"/>
      <c r="H576" s="17"/>
      <c r="I576" s="18"/>
      <c r="J576" s="10"/>
      <c r="K576" s="10"/>
      <c r="L576" s="10"/>
      <c r="M576" s="10"/>
      <c r="N576" s="10"/>
      <c r="O576" s="10"/>
      <c r="P576" s="10"/>
      <c r="Q576" s="10"/>
    </row>
    <row r="577" spans="1:17" x14ac:dyDescent="0.25">
      <c r="A577" s="11"/>
      <c r="D577" s="12"/>
      <c r="E577" s="12"/>
      <c r="F577" s="12"/>
      <c r="G577" s="14"/>
      <c r="H577" s="17"/>
      <c r="I577" s="18"/>
      <c r="J577" s="10"/>
      <c r="K577" s="10"/>
      <c r="L577" s="10"/>
      <c r="M577" s="10"/>
      <c r="N577" s="10"/>
      <c r="O577" s="10"/>
      <c r="P577" s="10"/>
      <c r="Q577" s="10"/>
    </row>
    <row r="578" spans="1:17" x14ac:dyDescent="0.25">
      <c r="A578" s="11"/>
      <c r="D578" s="12"/>
      <c r="E578" s="12"/>
      <c r="F578" s="12"/>
      <c r="G578" s="14"/>
      <c r="H578" s="17"/>
      <c r="I578" s="18"/>
      <c r="J578" s="10"/>
      <c r="K578" s="10"/>
      <c r="L578" s="10"/>
      <c r="M578" s="10"/>
      <c r="N578" s="10"/>
      <c r="O578" s="10"/>
      <c r="P578" s="10"/>
      <c r="Q578" s="10"/>
    </row>
    <row r="579" spans="1:17" x14ac:dyDescent="0.25">
      <c r="A579" s="11"/>
      <c r="D579" s="12"/>
      <c r="E579" s="12"/>
      <c r="F579" s="12"/>
      <c r="G579" s="14"/>
      <c r="H579" s="17"/>
      <c r="I579" s="18"/>
      <c r="J579" s="10"/>
      <c r="K579" s="10"/>
      <c r="L579" s="10"/>
      <c r="M579" s="10"/>
      <c r="N579" s="10"/>
      <c r="O579" s="10"/>
      <c r="P579" s="10"/>
      <c r="Q579" s="10"/>
    </row>
    <row r="580" spans="1:17" x14ac:dyDescent="0.25">
      <c r="A580" s="11"/>
      <c r="D580" s="12"/>
      <c r="E580" s="12"/>
      <c r="F580" s="12"/>
      <c r="G580" s="14"/>
      <c r="H580" s="17"/>
      <c r="I580" s="18"/>
      <c r="J580" s="10"/>
      <c r="K580" s="10"/>
      <c r="L580" s="10"/>
      <c r="M580" s="10"/>
      <c r="N580" s="10"/>
      <c r="O580" s="10"/>
      <c r="P580" s="10"/>
      <c r="Q580" s="10"/>
    </row>
    <row r="581" spans="1:17" x14ac:dyDescent="0.25">
      <c r="A581" s="11"/>
      <c r="D581" s="12"/>
      <c r="E581" s="12"/>
      <c r="F581" s="12"/>
      <c r="G581" s="14"/>
      <c r="H581" s="17"/>
      <c r="I581" s="18"/>
      <c r="J581" s="10"/>
      <c r="K581" s="10"/>
      <c r="L581" s="10"/>
      <c r="M581" s="10"/>
      <c r="N581" s="10"/>
      <c r="O581" s="10"/>
      <c r="P581" s="10"/>
      <c r="Q581" s="10"/>
    </row>
    <row r="582" spans="1:17" x14ac:dyDescent="0.25">
      <c r="A582" s="11"/>
      <c r="D582" s="12"/>
      <c r="E582" s="12"/>
      <c r="F582" s="12"/>
      <c r="G582" s="14"/>
      <c r="H582" s="17"/>
      <c r="I582" s="18"/>
      <c r="J582" s="10"/>
      <c r="K582" s="10"/>
      <c r="L582" s="10"/>
      <c r="M582" s="10"/>
      <c r="N582" s="10"/>
      <c r="O582" s="10"/>
      <c r="P582" s="10"/>
      <c r="Q582" s="10"/>
    </row>
    <row r="583" spans="1:17" x14ac:dyDescent="0.25">
      <c r="A583" s="11"/>
      <c r="D583" s="12"/>
      <c r="E583" s="12"/>
      <c r="F583" s="12"/>
      <c r="G583" s="14"/>
      <c r="H583" s="17"/>
      <c r="I583" s="18"/>
      <c r="J583" s="10"/>
      <c r="K583" s="10"/>
      <c r="L583" s="10"/>
      <c r="M583" s="10"/>
      <c r="N583" s="10"/>
      <c r="O583" s="10"/>
      <c r="P583" s="10"/>
      <c r="Q583" s="10"/>
    </row>
    <row r="584" spans="1:17" x14ac:dyDescent="0.25">
      <c r="A584" s="11"/>
      <c r="D584" s="12"/>
      <c r="E584" s="12"/>
      <c r="F584" s="12"/>
      <c r="G584" s="14"/>
      <c r="H584" s="17"/>
      <c r="I584" s="18"/>
      <c r="J584" s="10"/>
      <c r="K584" s="10"/>
      <c r="L584" s="10"/>
      <c r="M584" s="10"/>
      <c r="N584" s="10"/>
      <c r="O584" s="10"/>
      <c r="P584" s="10"/>
      <c r="Q584" s="10"/>
    </row>
    <row r="585" spans="1:17" x14ac:dyDescent="0.25">
      <c r="A585" s="11"/>
      <c r="D585" s="12"/>
      <c r="E585" s="12"/>
      <c r="F585" s="12"/>
      <c r="G585" s="14"/>
      <c r="H585" s="17"/>
      <c r="I585" s="18"/>
      <c r="J585" s="10"/>
      <c r="K585" s="10"/>
      <c r="L585" s="10"/>
      <c r="M585" s="10"/>
      <c r="N585" s="10"/>
      <c r="O585" s="10"/>
      <c r="P585" s="10"/>
      <c r="Q585" s="10"/>
    </row>
    <row r="586" spans="1:17" x14ac:dyDescent="0.25">
      <c r="A586" s="11"/>
      <c r="D586" s="12"/>
      <c r="E586" s="12"/>
      <c r="F586" s="12"/>
      <c r="G586" s="14"/>
      <c r="H586" s="17"/>
      <c r="I586" s="18"/>
      <c r="J586" s="10"/>
      <c r="K586" s="10"/>
      <c r="L586" s="10"/>
      <c r="M586" s="10"/>
      <c r="N586" s="10"/>
      <c r="O586" s="10"/>
      <c r="P586" s="10"/>
      <c r="Q586" s="10"/>
    </row>
    <row r="587" spans="1:17" x14ac:dyDescent="0.25">
      <c r="A587" s="11"/>
      <c r="D587" s="12"/>
      <c r="E587" s="12"/>
      <c r="F587" s="12"/>
      <c r="G587" s="14"/>
      <c r="H587" s="17"/>
      <c r="I587" s="18"/>
      <c r="J587" s="10"/>
      <c r="K587" s="10"/>
      <c r="L587" s="10"/>
      <c r="M587" s="10"/>
      <c r="N587" s="10"/>
      <c r="O587" s="10"/>
      <c r="P587" s="10"/>
      <c r="Q587" s="10"/>
    </row>
    <row r="588" spans="1:17" x14ac:dyDescent="0.25">
      <c r="A588" s="11"/>
      <c r="D588" s="12"/>
      <c r="E588" s="12"/>
      <c r="F588" s="12"/>
      <c r="G588" s="14"/>
      <c r="H588" s="17"/>
      <c r="I588" s="18"/>
      <c r="J588" s="10"/>
      <c r="K588" s="10"/>
      <c r="L588" s="10"/>
      <c r="M588" s="10"/>
      <c r="N588" s="10"/>
      <c r="O588" s="10"/>
      <c r="P588" s="10"/>
      <c r="Q588" s="10"/>
    </row>
    <row r="589" spans="1:17" x14ac:dyDescent="0.25">
      <c r="A589" s="11"/>
      <c r="D589" s="12"/>
      <c r="E589" s="12"/>
      <c r="F589" s="12"/>
      <c r="G589" s="14"/>
      <c r="H589" s="17"/>
      <c r="I589" s="18"/>
      <c r="J589" s="10"/>
      <c r="K589" s="10"/>
      <c r="L589" s="10"/>
      <c r="M589" s="10"/>
      <c r="N589" s="10"/>
      <c r="O589" s="10"/>
      <c r="P589" s="10"/>
      <c r="Q589" s="10"/>
    </row>
    <row r="590" spans="1:17" x14ac:dyDescent="0.25">
      <c r="A590" s="11"/>
      <c r="D590" s="12"/>
      <c r="E590" s="12"/>
      <c r="F590" s="12"/>
      <c r="G590" s="14"/>
      <c r="H590" s="17"/>
      <c r="I590" s="18"/>
      <c r="J590" s="10"/>
      <c r="K590" s="10"/>
      <c r="L590" s="10"/>
      <c r="M590" s="10"/>
      <c r="N590" s="10"/>
      <c r="O590" s="10"/>
      <c r="P590" s="10"/>
      <c r="Q590" s="10"/>
    </row>
    <row r="591" spans="1:17" x14ac:dyDescent="0.25">
      <c r="A591" s="11"/>
      <c r="D591" s="12"/>
      <c r="E591" s="12"/>
      <c r="F591" s="12"/>
      <c r="G591" s="14"/>
      <c r="H591" s="17"/>
      <c r="I591" s="18"/>
      <c r="J591" s="10"/>
      <c r="K591" s="10"/>
      <c r="L591" s="10"/>
      <c r="M591" s="10"/>
      <c r="N591" s="10"/>
      <c r="O591" s="10"/>
      <c r="P591" s="10"/>
      <c r="Q591" s="10"/>
    </row>
    <row r="592" spans="1:17" x14ac:dyDescent="0.25">
      <c r="A592" s="11"/>
      <c r="D592" s="12"/>
      <c r="E592" s="12"/>
      <c r="F592" s="12"/>
      <c r="G592" s="14"/>
      <c r="H592" s="17"/>
      <c r="I592" s="18"/>
      <c r="J592" s="10"/>
      <c r="K592" s="10"/>
      <c r="L592" s="10"/>
      <c r="M592" s="10"/>
      <c r="N592" s="10"/>
      <c r="O592" s="10"/>
      <c r="P592" s="10"/>
      <c r="Q592" s="10"/>
    </row>
    <row r="593" spans="1:17" x14ac:dyDescent="0.25">
      <c r="A593" s="11"/>
      <c r="D593" s="12"/>
      <c r="E593" s="12"/>
      <c r="F593" s="12"/>
      <c r="G593" s="14"/>
      <c r="H593" s="17"/>
      <c r="I593" s="18"/>
      <c r="J593" s="10"/>
      <c r="K593" s="10"/>
      <c r="L593" s="10"/>
      <c r="M593" s="10"/>
      <c r="N593" s="10"/>
      <c r="O593" s="10"/>
      <c r="P593" s="10"/>
      <c r="Q593" s="10"/>
    </row>
    <row r="594" spans="1:17" x14ac:dyDescent="0.25">
      <c r="A594" s="11"/>
      <c r="D594" s="12"/>
      <c r="E594" s="12"/>
      <c r="F594" s="12"/>
      <c r="G594" s="14"/>
      <c r="H594" s="17"/>
      <c r="I594" s="18"/>
      <c r="J594" s="10"/>
      <c r="K594" s="10"/>
      <c r="L594" s="10"/>
      <c r="M594" s="10"/>
      <c r="N594" s="10"/>
      <c r="O594" s="10"/>
      <c r="P594" s="10"/>
      <c r="Q594" s="10"/>
    </row>
    <row r="595" spans="1:17" x14ac:dyDescent="0.25">
      <c r="A595" s="11"/>
      <c r="D595" s="12"/>
      <c r="E595" s="12"/>
      <c r="F595" s="12"/>
      <c r="G595" s="14"/>
      <c r="H595" s="17"/>
      <c r="I595" s="18"/>
      <c r="J595" s="10"/>
      <c r="K595" s="10"/>
      <c r="L595" s="10"/>
      <c r="M595" s="10"/>
      <c r="N595" s="10"/>
      <c r="O595" s="10"/>
      <c r="P595" s="10"/>
      <c r="Q595" s="10"/>
    </row>
    <row r="596" spans="1:17" x14ac:dyDescent="0.25">
      <c r="A596" s="11"/>
      <c r="D596" s="12"/>
      <c r="E596" s="12"/>
      <c r="F596" s="12"/>
      <c r="G596" s="14"/>
      <c r="H596" s="17"/>
      <c r="I596" s="18"/>
      <c r="J596" s="10"/>
      <c r="K596" s="10"/>
      <c r="L596" s="10"/>
      <c r="M596" s="10"/>
      <c r="N596" s="10"/>
      <c r="O596" s="10"/>
      <c r="P596" s="10"/>
      <c r="Q596" s="10"/>
    </row>
    <row r="597" spans="1:17" x14ac:dyDescent="0.25">
      <c r="A597" s="11"/>
      <c r="D597" s="12"/>
      <c r="E597" s="12"/>
      <c r="F597" s="12"/>
      <c r="G597" s="14"/>
      <c r="H597" s="17"/>
      <c r="I597" s="18"/>
      <c r="J597" s="10"/>
      <c r="K597" s="10"/>
      <c r="L597" s="10"/>
      <c r="M597" s="10"/>
      <c r="N597" s="10"/>
      <c r="O597" s="10"/>
      <c r="P597" s="10"/>
      <c r="Q597" s="10"/>
    </row>
    <row r="598" spans="1:17" x14ac:dyDescent="0.25">
      <c r="A598" s="11"/>
      <c r="D598" s="12"/>
      <c r="E598" s="12"/>
      <c r="F598" s="12"/>
      <c r="G598" s="14"/>
      <c r="H598" s="17"/>
      <c r="I598" s="18"/>
      <c r="J598" s="10"/>
      <c r="K598" s="10"/>
      <c r="L598" s="10"/>
      <c r="M598" s="10"/>
      <c r="N598" s="10"/>
      <c r="O598" s="10"/>
      <c r="P598" s="10"/>
      <c r="Q598" s="10"/>
    </row>
    <row r="599" spans="1:17" x14ac:dyDescent="0.25">
      <c r="A599" s="11"/>
      <c r="D599" s="12"/>
      <c r="E599" s="12"/>
      <c r="F599" s="12"/>
      <c r="G599" s="14"/>
      <c r="H599" s="17"/>
      <c r="I599" s="18"/>
      <c r="J599" s="10"/>
      <c r="K599" s="10"/>
      <c r="L599" s="10"/>
      <c r="M599" s="10"/>
      <c r="N599" s="10"/>
      <c r="O599" s="10"/>
      <c r="P599" s="10"/>
      <c r="Q599" s="10"/>
    </row>
    <row r="600" spans="1:17" x14ac:dyDescent="0.25">
      <c r="A600" s="11"/>
      <c r="D600" s="12"/>
      <c r="E600" s="12"/>
      <c r="F600" s="12"/>
      <c r="G600" s="14"/>
      <c r="H600" s="17"/>
      <c r="I600" s="18"/>
      <c r="J600" s="10"/>
      <c r="K600" s="10"/>
      <c r="L600" s="10"/>
      <c r="M600" s="10"/>
      <c r="N600" s="10"/>
      <c r="O600" s="10"/>
      <c r="P600" s="10"/>
      <c r="Q600" s="10"/>
    </row>
    <row r="601" spans="1:17" x14ac:dyDescent="0.25">
      <c r="A601" s="11"/>
      <c r="D601" s="12"/>
      <c r="E601" s="12"/>
      <c r="F601" s="12"/>
      <c r="G601" s="14"/>
      <c r="H601" s="17"/>
      <c r="I601" s="18"/>
      <c r="J601" s="10"/>
      <c r="K601" s="10"/>
      <c r="L601" s="10"/>
      <c r="M601" s="10"/>
      <c r="N601" s="10"/>
      <c r="O601" s="10"/>
      <c r="P601" s="10"/>
      <c r="Q601" s="10"/>
    </row>
    <row r="602" spans="1:17" x14ac:dyDescent="0.25">
      <c r="A602" s="11"/>
      <c r="D602" s="12"/>
      <c r="E602" s="12"/>
      <c r="F602" s="12"/>
      <c r="G602" s="14"/>
      <c r="H602" s="17"/>
      <c r="I602" s="18"/>
      <c r="J602" s="10"/>
      <c r="K602" s="10"/>
      <c r="L602" s="10"/>
      <c r="M602" s="10"/>
      <c r="N602" s="10"/>
      <c r="O602" s="10"/>
      <c r="P602" s="10"/>
      <c r="Q602" s="10"/>
    </row>
    <row r="603" spans="1:17" x14ac:dyDescent="0.25">
      <c r="A603" s="11"/>
      <c r="D603" s="12"/>
      <c r="E603" s="12"/>
      <c r="F603" s="12"/>
      <c r="G603" s="14"/>
      <c r="H603" s="17"/>
      <c r="I603" s="18"/>
      <c r="J603" s="10"/>
      <c r="K603" s="10"/>
      <c r="L603" s="10"/>
      <c r="M603" s="10"/>
      <c r="N603" s="10"/>
      <c r="O603" s="10"/>
      <c r="P603" s="10"/>
      <c r="Q603" s="10"/>
    </row>
    <row r="604" spans="1:17" x14ac:dyDescent="0.25">
      <c r="A604" s="11"/>
      <c r="D604" s="12"/>
      <c r="E604" s="12"/>
      <c r="F604" s="12"/>
      <c r="G604" s="14"/>
      <c r="H604" s="17"/>
      <c r="I604" s="18"/>
      <c r="J604" s="10"/>
      <c r="K604" s="10"/>
      <c r="L604" s="10"/>
      <c r="M604" s="10"/>
      <c r="N604" s="10"/>
      <c r="O604" s="10"/>
      <c r="P604" s="10"/>
      <c r="Q604" s="10"/>
    </row>
    <row r="605" spans="1:17" x14ac:dyDescent="0.25">
      <c r="A605" s="11"/>
      <c r="D605" s="12"/>
      <c r="E605" s="12"/>
      <c r="F605" s="12"/>
      <c r="G605" s="14"/>
      <c r="H605" s="17"/>
      <c r="I605" s="18"/>
      <c r="J605" s="10"/>
      <c r="K605" s="10"/>
      <c r="L605" s="10"/>
      <c r="M605" s="10"/>
      <c r="N605" s="10"/>
      <c r="O605" s="10"/>
      <c r="P605" s="10"/>
      <c r="Q605" s="10"/>
    </row>
    <row r="606" spans="1:17" x14ac:dyDescent="0.25">
      <c r="A606" s="11"/>
      <c r="D606" s="12"/>
      <c r="E606" s="12"/>
      <c r="F606" s="12"/>
      <c r="G606" s="14"/>
      <c r="H606" s="17"/>
      <c r="I606" s="18"/>
      <c r="J606" s="10"/>
      <c r="K606" s="10"/>
      <c r="L606" s="10"/>
      <c r="M606" s="10"/>
      <c r="N606" s="10"/>
      <c r="O606" s="10"/>
      <c r="P606" s="10"/>
      <c r="Q606" s="10"/>
    </row>
    <row r="607" spans="1:17" x14ac:dyDescent="0.25">
      <c r="A607" s="11"/>
      <c r="D607" s="12"/>
      <c r="E607" s="12"/>
      <c r="F607" s="12"/>
      <c r="G607" s="14"/>
      <c r="H607" s="17"/>
      <c r="I607" s="18"/>
      <c r="J607" s="10"/>
      <c r="K607" s="10"/>
      <c r="L607" s="10"/>
      <c r="M607" s="10"/>
      <c r="N607" s="10"/>
      <c r="O607" s="10"/>
      <c r="P607" s="10"/>
      <c r="Q607" s="10"/>
    </row>
    <row r="608" spans="1:17" x14ac:dyDescent="0.25">
      <c r="A608" s="11"/>
      <c r="D608" s="12"/>
      <c r="E608" s="12"/>
      <c r="F608" s="12"/>
      <c r="G608" s="14"/>
      <c r="H608" s="17"/>
      <c r="I608" s="18"/>
      <c r="J608" s="10"/>
      <c r="K608" s="10"/>
      <c r="L608" s="10"/>
      <c r="M608" s="10"/>
      <c r="N608" s="10"/>
      <c r="O608" s="10"/>
      <c r="P608" s="10"/>
      <c r="Q608" s="10"/>
    </row>
    <row r="609" spans="1:17" x14ac:dyDescent="0.25">
      <c r="A609" s="11"/>
      <c r="D609" s="12"/>
      <c r="E609" s="12"/>
      <c r="F609" s="12"/>
      <c r="G609" s="14"/>
      <c r="H609" s="17"/>
      <c r="I609" s="18"/>
      <c r="J609" s="10"/>
      <c r="K609" s="10"/>
      <c r="L609" s="10"/>
      <c r="M609" s="10"/>
      <c r="N609" s="10"/>
      <c r="O609" s="10"/>
      <c r="P609" s="10"/>
      <c r="Q609" s="10"/>
    </row>
    <row r="610" spans="1:17" x14ac:dyDescent="0.25">
      <c r="A610" s="11"/>
      <c r="D610" s="12"/>
      <c r="E610" s="12"/>
      <c r="F610" s="12"/>
      <c r="G610" s="14"/>
      <c r="H610" s="17"/>
      <c r="I610" s="18"/>
      <c r="J610" s="10"/>
      <c r="K610" s="10"/>
      <c r="L610" s="10"/>
      <c r="M610" s="10"/>
      <c r="N610" s="10"/>
      <c r="O610" s="10"/>
      <c r="P610" s="10"/>
      <c r="Q610" s="10"/>
    </row>
    <row r="611" spans="1:17" x14ac:dyDescent="0.25">
      <c r="A611" s="11"/>
      <c r="D611" s="12"/>
      <c r="E611" s="12"/>
      <c r="F611" s="12"/>
      <c r="G611" s="14"/>
      <c r="H611" s="17"/>
      <c r="I611" s="18"/>
      <c r="J611" s="10"/>
      <c r="K611" s="10"/>
      <c r="L611" s="10"/>
      <c r="M611" s="10"/>
      <c r="N611" s="10"/>
      <c r="O611" s="10"/>
      <c r="P611" s="10"/>
      <c r="Q611" s="10"/>
    </row>
    <row r="612" spans="1:17" x14ac:dyDescent="0.25">
      <c r="A612" s="11"/>
      <c r="D612" s="12"/>
      <c r="E612" s="12"/>
      <c r="F612" s="12"/>
      <c r="G612" s="14"/>
      <c r="H612" s="17"/>
      <c r="I612" s="18"/>
      <c r="J612" s="10"/>
      <c r="K612" s="10"/>
      <c r="L612" s="10"/>
      <c r="M612" s="10"/>
      <c r="N612" s="10"/>
      <c r="O612" s="10"/>
      <c r="P612" s="10"/>
      <c r="Q612" s="10"/>
    </row>
    <row r="613" spans="1:17" x14ac:dyDescent="0.25">
      <c r="A613" s="11"/>
      <c r="D613" s="12"/>
      <c r="E613" s="12"/>
      <c r="F613" s="12"/>
      <c r="G613" s="14"/>
      <c r="H613" s="17"/>
      <c r="I613" s="18"/>
      <c r="J613" s="10"/>
      <c r="K613" s="10"/>
      <c r="L613" s="10"/>
      <c r="M613" s="10"/>
      <c r="N613" s="10"/>
      <c r="O613" s="10"/>
      <c r="P613" s="10"/>
      <c r="Q613" s="10"/>
    </row>
    <row r="614" spans="1:17" x14ac:dyDescent="0.25">
      <c r="A614" s="11"/>
      <c r="D614" s="12"/>
      <c r="E614" s="12"/>
      <c r="F614" s="12"/>
      <c r="G614" s="14"/>
      <c r="H614" s="17"/>
      <c r="I614" s="18"/>
      <c r="J614" s="10"/>
      <c r="K614" s="10"/>
      <c r="L614" s="10"/>
      <c r="M614" s="10"/>
      <c r="N614" s="10"/>
      <c r="O614" s="10"/>
      <c r="P614" s="10"/>
      <c r="Q614" s="10"/>
    </row>
    <row r="615" spans="1:17" x14ac:dyDescent="0.25">
      <c r="A615" s="11"/>
      <c r="D615" s="12"/>
      <c r="E615" s="12"/>
      <c r="F615" s="12"/>
      <c r="G615" s="14"/>
      <c r="H615" s="17"/>
      <c r="I615" s="18"/>
      <c r="J615" s="10"/>
      <c r="K615" s="10"/>
      <c r="L615" s="10"/>
      <c r="M615" s="10"/>
      <c r="N615" s="10"/>
      <c r="O615" s="10"/>
      <c r="P615" s="10"/>
      <c r="Q615" s="10"/>
    </row>
    <row r="616" spans="1:17" x14ac:dyDescent="0.25">
      <c r="A616" s="11"/>
      <c r="D616" s="12"/>
      <c r="E616" s="12"/>
      <c r="F616" s="12"/>
      <c r="G616" s="14"/>
      <c r="H616" s="17"/>
      <c r="I616" s="18"/>
      <c r="J616" s="10"/>
      <c r="K616" s="10"/>
      <c r="L616" s="10"/>
      <c r="M616" s="10"/>
      <c r="N616" s="10"/>
      <c r="O616" s="10"/>
      <c r="P616" s="10"/>
      <c r="Q616" s="10"/>
    </row>
    <row r="617" spans="1:17" x14ac:dyDescent="0.25">
      <c r="A617" s="11"/>
      <c r="D617" s="12"/>
      <c r="E617" s="12"/>
      <c r="F617" s="12"/>
      <c r="G617" s="14"/>
      <c r="H617" s="17"/>
      <c r="I617" s="18"/>
      <c r="J617" s="10"/>
      <c r="K617" s="10"/>
      <c r="L617" s="10"/>
      <c r="M617" s="10"/>
      <c r="N617" s="10"/>
      <c r="O617" s="10"/>
      <c r="P617" s="10"/>
      <c r="Q617" s="10"/>
    </row>
    <row r="618" spans="1:17" x14ac:dyDescent="0.25">
      <c r="A618" s="11"/>
      <c r="D618" s="12"/>
      <c r="E618" s="12"/>
      <c r="F618" s="12"/>
      <c r="G618" s="14"/>
      <c r="H618" s="17"/>
      <c r="I618" s="18"/>
      <c r="J618" s="10"/>
      <c r="K618" s="10"/>
      <c r="L618" s="10"/>
      <c r="M618" s="10"/>
      <c r="N618" s="10"/>
      <c r="O618" s="10"/>
      <c r="P618" s="10"/>
      <c r="Q618" s="10"/>
    </row>
    <row r="619" spans="1:17" x14ac:dyDescent="0.25">
      <c r="A619" s="11"/>
      <c r="D619" s="12"/>
      <c r="E619" s="12"/>
      <c r="F619" s="12"/>
      <c r="G619" s="14"/>
      <c r="H619" s="17"/>
      <c r="I619" s="18"/>
      <c r="J619" s="10"/>
      <c r="K619" s="10"/>
      <c r="L619" s="10"/>
      <c r="M619" s="10"/>
      <c r="N619" s="10"/>
      <c r="O619" s="10"/>
      <c r="P619" s="10"/>
      <c r="Q619" s="10"/>
    </row>
    <row r="620" spans="1:17" x14ac:dyDescent="0.25">
      <c r="A620" s="11"/>
      <c r="D620" s="12"/>
      <c r="E620" s="12"/>
      <c r="F620" s="12"/>
      <c r="G620" s="14"/>
      <c r="H620" s="17"/>
      <c r="I620" s="18"/>
      <c r="J620" s="10"/>
      <c r="K620" s="10"/>
      <c r="L620" s="10"/>
      <c r="M620" s="10"/>
      <c r="N620" s="10"/>
      <c r="O620" s="10"/>
      <c r="P620" s="10"/>
      <c r="Q620" s="10"/>
    </row>
    <row r="621" spans="1:17" x14ac:dyDescent="0.25">
      <c r="A621" s="11"/>
      <c r="D621" s="12"/>
      <c r="E621" s="12"/>
      <c r="F621" s="12"/>
      <c r="G621" s="14"/>
      <c r="H621" s="17"/>
      <c r="I621" s="18"/>
      <c r="J621" s="10"/>
      <c r="K621" s="10"/>
      <c r="L621" s="10"/>
      <c r="M621" s="10"/>
      <c r="N621" s="10"/>
      <c r="O621" s="10"/>
      <c r="P621" s="10"/>
      <c r="Q621" s="10"/>
    </row>
    <row r="622" spans="1:17" x14ac:dyDescent="0.25">
      <c r="A622" s="11"/>
      <c r="D622" s="12"/>
      <c r="E622" s="12"/>
      <c r="F622" s="12"/>
      <c r="G622" s="14"/>
      <c r="H622" s="17"/>
      <c r="I622" s="18"/>
      <c r="J622" s="10"/>
      <c r="K622" s="10"/>
      <c r="L622" s="10"/>
      <c r="M622" s="10"/>
      <c r="N622" s="10"/>
      <c r="O622" s="10"/>
      <c r="P622" s="10"/>
      <c r="Q622" s="10"/>
    </row>
    <row r="623" spans="1:17" x14ac:dyDescent="0.25">
      <c r="A623" s="11"/>
      <c r="D623" s="12"/>
      <c r="E623" s="12"/>
      <c r="F623" s="12"/>
      <c r="G623" s="14"/>
      <c r="H623" s="17"/>
      <c r="I623" s="18"/>
      <c r="J623" s="10"/>
      <c r="K623" s="10"/>
      <c r="L623" s="10"/>
      <c r="M623" s="10"/>
      <c r="N623" s="10"/>
      <c r="O623" s="10"/>
      <c r="P623" s="10"/>
      <c r="Q623" s="10"/>
    </row>
    <row r="624" spans="1:17" x14ac:dyDescent="0.25">
      <c r="A624" s="11"/>
      <c r="D624" s="12"/>
      <c r="E624" s="12"/>
      <c r="F624" s="12"/>
      <c r="G624" s="14"/>
      <c r="H624" s="17"/>
      <c r="I624" s="18"/>
      <c r="J624" s="10"/>
      <c r="K624" s="10"/>
      <c r="L624" s="10"/>
      <c r="M624" s="10"/>
      <c r="N624" s="10"/>
      <c r="O624" s="10"/>
      <c r="P624" s="10"/>
      <c r="Q624" s="10"/>
    </row>
    <row r="625" spans="1:17" x14ac:dyDescent="0.25">
      <c r="A625" s="11"/>
      <c r="D625" s="12"/>
      <c r="E625" s="12"/>
      <c r="F625" s="12"/>
      <c r="G625" s="14"/>
      <c r="H625" s="17"/>
      <c r="I625" s="18"/>
      <c r="J625" s="10"/>
      <c r="K625" s="10"/>
      <c r="L625" s="10"/>
      <c r="M625" s="10"/>
      <c r="N625" s="10"/>
      <c r="O625" s="10"/>
      <c r="P625" s="10"/>
      <c r="Q625" s="10"/>
    </row>
    <row r="626" spans="1:17" x14ac:dyDescent="0.25">
      <c r="A626" s="11"/>
      <c r="D626" s="12"/>
      <c r="E626" s="12"/>
      <c r="F626" s="12"/>
      <c r="G626" s="14"/>
      <c r="H626" s="17"/>
      <c r="I626" s="18"/>
      <c r="J626" s="10"/>
      <c r="K626" s="10"/>
      <c r="L626" s="10"/>
      <c r="M626" s="10"/>
      <c r="N626" s="10"/>
      <c r="O626" s="10"/>
      <c r="P626" s="10"/>
      <c r="Q626" s="10"/>
    </row>
    <row r="627" spans="1:17" x14ac:dyDescent="0.25">
      <c r="A627" s="11"/>
      <c r="D627" s="12"/>
      <c r="E627" s="12"/>
      <c r="F627" s="12"/>
      <c r="G627" s="14"/>
      <c r="H627" s="17"/>
      <c r="I627" s="18"/>
      <c r="J627" s="10"/>
      <c r="K627" s="10"/>
      <c r="L627" s="10"/>
      <c r="M627" s="10"/>
      <c r="N627" s="10"/>
      <c r="O627" s="10"/>
      <c r="P627" s="10"/>
      <c r="Q627" s="10"/>
    </row>
    <row r="628" spans="1:17" x14ac:dyDescent="0.25">
      <c r="A628" s="11"/>
      <c r="D628" s="12"/>
      <c r="E628" s="12"/>
      <c r="F628" s="12"/>
      <c r="G628" s="14"/>
      <c r="H628" s="17"/>
      <c r="I628" s="18"/>
      <c r="J628" s="10"/>
      <c r="K628" s="10"/>
      <c r="L628" s="10"/>
      <c r="M628" s="10"/>
      <c r="N628" s="10"/>
      <c r="O628" s="10"/>
      <c r="P628" s="10"/>
      <c r="Q628" s="10"/>
    </row>
    <row r="629" spans="1:17" x14ac:dyDescent="0.25">
      <c r="A629" s="11"/>
      <c r="D629" s="12"/>
      <c r="E629" s="12"/>
      <c r="F629" s="12"/>
      <c r="G629" s="14"/>
      <c r="H629" s="17"/>
      <c r="I629" s="18"/>
      <c r="J629" s="10"/>
      <c r="K629" s="10"/>
      <c r="L629" s="10"/>
      <c r="M629" s="10"/>
      <c r="N629" s="10"/>
      <c r="O629" s="10"/>
      <c r="P629" s="10"/>
      <c r="Q629" s="10"/>
    </row>
    <row r="630" spans="1:17" x14ac:dyDescent="0.25">
      <c r="A630" s="11"/>
      <c r="D630" s="12"/>
      <c r="E630" s="12"/>
      <c r="F630" s="12"/>
      <c r="G630" s="14"/>
      <c r="H630" s="17"/>
      <c r="I630" s="18"/>
      <c r="J630" s="10"/>
      <c r="K630" s="10"/>
      <c r="L630" s="10"/>
      <c r="M630" s="10"/>
      <c r="N630" s="10"/>
      <c r="O630" s="10"/>
      <c r="P630" s="10"/>
      <c r="Q630" s="10"/>
    </row>
    <row r="631" spans="1:17" x14ac:dyDescent="0.25">
      <c r="A631" s="11"/>
      <c r="D631" s="12"/>
      <c r="E631" s="12"/>
      <c r="F631" s="12"/>
      <c r="G631" s="14"/>
      <c r="H631" s="17"/>
      <c r="I631" s="18"/>
      <c r="J631" s="10"/>
      <c r="K631" s="10"/>
      <c r="L631" s="10"/>
      <c r="M631" s="10"/>
      <c r="N631" s="10"/>
      <c r="O631" s="10"/>
      <c r="P631" s="10"/>
      <c r="Q631" s="10"/>
    </row>
    <row r="632" spans="1:17" x14ac:dyDescent="0.25">
      <c r="A632" s="11"/>
      <c r="D632" s="12"/>
      <c r="E632" s="12"/>
      <c r="F632" s="12"/>
      <c r="G632" s="14"/>
      <c r="H632" s="17"/>
      <c r="I632" s="18"/>
      <c r="J632" s="10"/>
      <c r="K632" s="10"/>
      <c r="L632" s="10"/>
      <c r="M632" s="10"/>
      <c r="N632" s="10"/>
      <c r="O632" s="10"/>
      <c r="P632" s="10"/>
      <c r="Q632" s="10"/>
    </row>
    <row r="633" spans="1:17" x14ac:dyDescent="0.25">
      <c r="A633" s="11"/>
      <c r="D633" s="12"/>
      <c r="E633" s="12"/>
      <c r="F633" s="12"/>
      <c r="G633" s="14"/>
      <c r="H633" s="17"/>
      <c r="I633" s="18"/>
      <c r="J633" s="10"/>
      <c r="K633" s="10"/>
      <c r="L633" s="10"/>
      <c r="M633" s="10"/>
      <c r="N633" s="10"/>
      <c r="O633" s="10"/>
      <c r="P633" s="10"/>
      <c r="Q633" s="10"/>
    </row>
    <row r="634" spans="1:17" x14ac:dyDescent="0.25">
      <c r="A634" s="11"/>
      <c r="D634" s="12"/>
      <c r="E634" s="12"/>
      <c r="F634" s="12"/>
      <c r="G634" s="14"/>
      <c r="H634" s="17"/>
      <c r="I634" s="18"/>
      <c r="J634" s="10"/>
      <c r="K634" s="10"/>
      <c r="L634" s="10"/>
      <c r="M634" s="10"/>
      <c r="N634" s="10"/>
      <c r="O634" s="10"/>
      <c r="P634" s="10"/>
      <c r="Q634" s="10"/>
    </row>
    <row r="635" spans="1:17" x14ac:dyDescent="0.25">
      <c r="A635" s="11"/>
      <c r="D635" s="12"/>
      <c r="E635" s="12"/>
      <c r="F635" s="12"/>
      <c r="G635" s="14"/>
      <c r="H635" s="17"/>
      <c r="I635" s="18"/>
      <c r="J635" s="10"/>
      <c r="K635" s="10"/>
      <c r="L635" s="10"/>
      <c r="M635" s="10"/>
      <c r="N635" s="10"/>
      <c r="O635" s="10"/>
      <c r="P635" s="10"/>
      <c r="Q635" s="10"/>
    </row>
    <row r="636" spans="1:17" x14ac:dyDescent="0.25">
      <c r="A636" s="11"/>
      <c r="D636" s="12"/>
      <c r="E636" s="12"/>
      <c r="F636" s="12"/>
      <c r="G636" s="14"/>
      <c r="H636" s="17"/>
      <c r="I636" s="18"/>
      <c r="J636" s="10"/>
      <c r="K636" s="10"/>
      <c r="L636" s="10"/>
      <c r="M636" s="10"/>
      <c r="N636" s="10"/>
      <c r="O636" s="10"/>
      <c r="P636" s="10"/>
      <c r="Q636" s="10"/>
    </row>
    <row r="637" spans="1:17" x14ac:dyDescent="0.25">
      <c r="A637" s="11"/>
      <c r="D637" s="12"/>
      <c r="E637" s="12"/>
      <c r="F637" s="12"/>
      <c r="G637" s="14"/>
      <c r="H637" s="17"/>
      <c r="I637" s="18"/>
      <c r="J637" s="10"/>
      <c r="K637" s="10"/>
      <c r="L637" s="10"/>
      <c r="M637" s="10"/>
      <c r="N637" s="10"/>
      <c r="O637" s="10"/>
      <c r="P637" s="10"/>
      <c r="Q637" s="10"/>
    </row>
    <row r="638" spans="1:17" x14ac:dyDescent="0.25">
      <c r="A638" s="11"/>
      <c r="D638" s="12"/>
      <c r="E638" s="12"/>
      <c r="F638" s="12"/>
      <c r="G638" s="14"/>
      <c r="H638" s="17"/>
      <c r="I638" s="18"/>
      <c r="J638" s="10"/>
      <c r="K638" s="10"/>
      <c r="L638" s="10"/>
      <c r="M638" s="10"/>
      <c r="N638" s="10"/>
      <c r="O638" s="10"/>
      <c r="P638" s="10"/>
      <c r="Q638" s="10"/>
    </row>
    <row r="639" spans="1:17" x14ac:dyDescent="0.25">
      <c r="A639" s="11"/>
      <c r="D639" s="12"/>
      <c r="E639" s="12"/>
      <c r="F639" s="12"/>
      <c r="G639" s="14"/>
      <c r="H639" s="17"/>
      <c r="I639" s="18"/>
      <c r="J639" s="10"/>
      <c r="K639" s="10"/>
      <c r="L639" s="10"/>
      <c r="M639" s="10"/>
      <c r="N639" s="10"/>
      <c r="O639" s="10"/>
      <c r="P639" s="10"/>
      <c r="Q639" s="10"/>
    </row>
    <row r="640" spans="1:17" x14ac:dyDescent="0.25">
      <c r="A640" s="11"/>
      <c r="D640" s="12"/>
      <c r="E640" s="12"/>
      <c r="F640" s="12"/>
      <c r="G640" s="14"/>
      <c r="H640" s="17"/>
      <c r="I640" s="18"/>
      <c r="J640" s="10"/>
      <c r="K640" s="10"/>
      <c r="L640" s="10"/>
      <c r="M640" s="10"/>
      <c r="N640" s="10"/>
      <c r="O640" s="10"/>
      <c r="P640" s="10"/>
      <c r="Q640" s="10"/>
    </row>
    <row r="641" spans="1:17" x14ac:dyDescent="0.25">
      <c r="A641" s="11"/>
      <c r="D641" s="12"/>
      <c r="E641" s="12"/>
      <c r="F641" s="12"/>
      <c r="G641" s="14"/>
      <c r="H641" s="17"/>
      <c r="I641" s="18"/>
      <c r="J641" s="10"/>
      <c r="K641" s="10"/>
      <c r="L641" s="10"/>
      <c r="M641" s="10"/>
      <c r="N641" s="10"/>
      <c r="O641" s="10"/>
      <c r="P641" s="10"/>
      <c r="Q641" s="10"/>
    </row>
    <row r="642" spans="1:17" x14ac:dyDescent="0.25">
      <c r="A642" s="11"/>
      <c r="D642" s="12"/>
      <c r="E642" s="12"/>
      <c r="F642" s="12"/>
      <c r="G642" s="14"/>
      <c r="H642" s="17"/>
      <c r="I642" s="18"/>
      <c r="J642" s="10"/>
      <c r="K642" s="10"/>
      <c r="L642" s="10"/>
      <c r="M642" s="10"/>
      <c r="N642" s="10"/>
      <c r="O642" s="10"/>
      <c r="P642" s="10"/>
      <c r="Q642" s="10"/>
    </row>
    <row r="643" spans="1:17" x14ac:dyDescent="0.25">
      <c r="A643" s="11"/>
      <c r="D643" s="12"/>
      <c r="E643" s="12"/>
      <c r="F643" s="12"/>
      <c r="G643" s="14"/>
      <c r="H643" s="17"/>
      <c r="I643" s="18"/>
      <c r="J643" s="10"/>
      <c r="K643" s="10"/>
      <c r="L643" s="10"/>
      <c r="M643" s="10"/>
      <c r="N643" s="10"/>
      <c r="O643" s="10"/>
      <c r="P643" s="10"/>
      <c r="Q643" s="10"/>
    </row>
    <row r="644" spans="1:17" x14ac:dyDescent="0.25">
      <c r="A644" s="11"/>
      <c r="D644" s="12"/>
      <c r="E644" s="12"/>
      <c r="F644" s="12"/>
      <c r="G644" s="14"/>
      <c r="H644" s="17"/>
      <c r="I644" s="18"/>
      <c r="J644" s="10"/>
      <c r="K644" s="10"/>
      <c r="L644" s="10"/>
      <c r="M644" s="10"/>
      <c r="N644" s="10"/>
      <c r="O644" s="10"/>
      <c r="P644" s="10"/>
      <c r="Q644" s="10"/>
    </row>
    <row r="645" spans="1:17" x14ac:dyDescent="0.25">
      <c r="A645" s="11"/>
      <c r="D645" s="12"/>
      <c r="E645" s="12"/>
      <c r="F645" s="12"/>
      <c r="G645" s="14"/>
      <c r="H645" s="17"/>
      <c r="I645" s="18"/>
      <c r="J645" s="10"/>
      <c r="K645" s="10"/>
      <c r="L645" s="10"/>
      <c r="M645" s="10"/>
      <c r="N645" s="10"/>
      <c r="O645" s="10"/>
      <c r="P645" s="10"/>
      <c r="Q645" s="10"/>
    </row>
    <row r="646" spans="1:17" x14ac:dyDescent="0.25">
      <c r="A646" s="11"/>
      <c r="D646" s="12"/>
      <c r="E646" s="12"/>
      <c r="F646" s="12"/>
      <c r="G646" s="14"/>
      <c r="H646" s="17"/>
      <c r="I646" s="18"/>
      <c r="J646" s="10"/>
      <c r="K646" s="10"/>
      <c r="L646" s="10"/>
      <c r="M646" s="10"/>
      <c r="N646" s="10"/>
      <c r="O646" s="10"/>
      <c r="P646" s="10"/>
      <c r="Q646" s="10"/>
    </row>
    <row r="647" spans="1:17" x14ac:dyDescent="0.25">
      <c r="A647" s="11"/>
      <c r="D647" s="12"/>
      <c r="E647" s="12"/>
      <c r="F647" s="12"/>
      <c r="G647" s="14"/>
      <c r="H647" s="17"/>
      <c r="I647" s="18"/>
      <c r="J647" s="10"/>
      <c r="K647" s="10"/>
      <c r="L647" s="10"/>
      <c r="M647" s="10"/>
      <c r="N647" s="10"/>
      <c r="O647" s="10"/>
      <c r="P647" s="10"/>
      <c r="Q647" s="10"/>
    </row>
    <row r="648" spans="1:17" x14ac:dyDescent="0.25">
      <c r="A648" s="11"/>
      <c r="D648" s="12"/>
      <c r="E648" s="12"/>
      <c r="F648" s="12"/>
      <c r="G648" s="14"/>
      <c r="H648" s="17"/>
      <c r="I648" s="18"/>
      <c r="J648" s="10"/>
      <c r="K648" s="10"/>
      <c r="L648" s="10"/>
      <c r="M648" s="10"/>
      <c r="N648" s="10"/>
      <c r="O648" s="10"/>
      <c r="P648" s="10"/>
      <c r="Q648" s="10"/>
    </row>
    <row r="649" spans="1:17" x14ac:dyDescent="0.25">
      <c r="A649" s="11"/>
      <c r="D649" s="12"/>
      <c r="E649" s="12"/>
      <c r="F649" s="12"/>
      <c r="G649" s="14"/>
      <c r="H649" s="17"/>
      <c r="I649" s="18"/>
      <c r="J649" s="10"/>
      <c r="K649" s="10"/>
      <c r="L649" s="10"/>
      <c r="M649" s="10"/>
      <c r="N649" s="10"/>
      <c r="O649" s="10"/>
      <c r="P649" s="10"/>
      <c r="Q649" s="10"/>
    </row>
    <row r="650" spans="1:17" x14ac:dyDescent="0.25">
      <c r="A650" s="11"/>
      <c r="D650" s="12"/>
      <c r="E650" s="12"/>
      <c r="F650" s="12"/>
      <c r="G650" s="14"/>
      <c r="H650" s="17"/>
      <c r="I650" s="18"/>
      <c r="J650" s="10"/>
      <c r="K650" s="10"/>
      <c r="L650" s="10"/>
      <c r="M650" s="10"/>
      <c r="N650" s="10"/>
      <c r="O650" s="10"/>
      <c r="P650" s="10"/>
      <c r="Q650" s="10"/>
    </row>
    <row r="651" spans="1:17" x14ac:dyDescent="0.25">
      <c r="A651" s="11"/>
      <c r="D651" s="12"/>
      <c r="E651" s="12"/>
      <c r="F651" s="12"/>
      <c r="G651" s="14"/>
      <c r="H651" s="17"/>
      <c r="I651" s="18"/>
      <c r="J651" s="10"/>
      <c r="K651" s="10"/>
      <c r="L651" s="10"/>
      <c r="M651" s="10"/>
      <c r="N651" s="10"/>
      <c r="O651" s="10"/>
      <c r="P651" s="10"/>
      <c r="Q651" s="10"/>
    </row>
    <row r="652" spans="1:17" x14ac:dyDescent="0.25">
      <c r="A652" s="11"/>
      <c r="D652" s="12"/>
      <c r="E652" s="12"/>
      <c r="F652" s="12"/>
      <c r="G652" s="14"/>
      <c r="H652" s="17"/>
      <c r="I652" s="18"/>
      <c r="J652" s="10"/>
      <c r="K652" s="10"/>
      <c r="L652" s="10"/>
      <c r="M652" s="10"/>
      <c r="N652" s="10"/>
      <c r="O652" s="10"/>
      <c r="P652" s="10"/>
      <c r="Q652" s="10"/>
    </row>
    <row r="653" spans="1:17" x14ac:dyDescent="0.25">
      <c r="A653" s="11"/>
      <c r="D653" s="12"/>
      <c r="E653" s="12"/>
      <c r="F653" s="12"/>
      <c r="G653" s="14"/>
      <c r="H653" s="17"/>
      <c r="I653" s="18"/>
      <c r="J653" s="10"/>
      <c r="K653" s="10"/>
      <c r="L653" s="10"/>
      <c r="M653" s="10"/>
      <c r="N653" s="10"/>
      <c r="O653" s="10"/>
      <c r="P653" s="10"/>
      <c r="Q653" s="10"/>
    </row>
    <row r="654" spans="1:17" x14ac:dyDescent="0.25">
      <c r="A654" s="11"/>
      <c r="D654" s="12"/>
      <c r="E654" s="12"/>
      <c r="F654" s="12"/>
      <c r="G654" s="14"/>
      <c r="H654" s="17"/>
      <c r="I654" s="18"/>
      <c r="J654" s="10"/>
      <c r="K654" s="10"/>
      <c r="L654" s="10"/>
      <c r="M654" s="10"/>
      <c r="N654" s="10"/>
      <c r="O654" s="10"/>
      <c r="P654" s="10"/>
      <c r="Q654" s="10"/>
    </row>
    <row r="655" spans="1:17" x14ac:dyDescent="0.25">
      <c r="A655" s="11"/>
      <c r="D655" s="12"/>
      <c r="E655" s="12"/>
      <c r="F655" s="12"/>
      <c r="G655" s="14"/>
      <c r="H655" s="17"/>
      <c r="I655" s="18"/>
      <c r="J655" s="10"/>
      <c r="K655" s="10"/>
      <c r="L655" s="10"/>
      <c r="M655" s="10"/>
      <c r="N655" s="10"/>
      <c r="O655" s="10"/>
      <c r="P655" s="10"/>
      <c r="Q655" s="10"/>
    </row>
    <row r="656" spans="1:17" x14ac:dyDescent="0.25">
      <c r="A656" s="11"/>
      <c r="D656" s="12"/>
      <c r="E656" s="12"/>
      <c r="F656" s="12"/>
      <c r="G656" s="14"/>
      <c r="H656" s="17"/>
      <c r="I656" s="18"/>
      <c r="J656" s="10"/>
      <c r="K656" s="10"/>
      <c r="L656" s="10"/>
      <c r="M656" s="10"/>
      <c r="N656" s="10"/>
      <c r="O656" s="10"/>
      <c r="P656" s="10"/>
      <c r="Q656" s="10"/>
    </row>
    <row r="657" spans="1:17" x14ac:dyDescent="0.25">
      <c r="A657" s="11"/>
      <c r="D657" s="12"/>
      <c r="E657" s="12"/>
      <c r="F657" s="12"/>
      <c r="G657" s="14"/>
      <c r="H657" s="17"/>
      <c r="I657" s="18"/>
      <c r="J657" s="10"/>
      <c r="K657" s="10"/>
      <c r="L657" s="10"/>
      <c r="M657" s="10"/>
      <c r="N657" s="10"/>
      <c r="O657" s="10"/>
      <c r="P657" s="10"/>
      <c r="Q657" s="10"/>
    </row>
    <row r="658" spans="1:17" x14ac:dyDescent="0.25">
      <c r="A658" s="11"/>
      <c r="D658" s="12"/>
      <c r="E658" s="12"/>
      <c r="F658" s="12"/>
      <c r="G658" s="14"/>
      <c r="H658" s="17"/>
      <c r="I658" s="18"/>
      <c r="J658" s="10"/>
      <c r="K658" s="10"/>
      <c r="L658" s="10"/>
      <c r="M658" s="10"/>
      <c r="N658" s="10"/>
      <c r="O658" s="10"/>
      <c r="P658" s="10"/>
      <c r="Q658" s="10"/>
    </row>
    <row r="659" spans="1:17" x14ac:dyDescent="0.25">
      <c r="A659" s="11"/>
      <c r="D659" s="12"/>
      <c r="E659" s="12"/>
      <c r="F659" s="12"/>
      <c r="G659" s="14"/>
      <c r="H659" s="17"/>
      <c r="I659" s="18"/>
      <c r="J659" s="10"/>
      <c r="K659" s="10"/>
      <c r="L659" s="10"/>
      <c r="M659" s="10"/>
      <c r="N659" s="10"/>
      <c r="O659" s="10"/>
      <c r="P659" s="10"/>
      <c r="Q659" s="10"/>
    </row>
    <row r="660" spans="1:17" x14ac:dyDescent="0.25">
      <c r="A660" s="11"/>
      <c r="D660" s="12"/>
      <c r="E660" s="12"/>
      <c r="F660" s="12"/>
      <c r="G660" s="14"/>
      <c r="H660" s="17"/>
      <c r="I660" s="18"/>
      <c r="J660" s="10"/>
      <c r="K660" s="10"/>
      <c r="L660" s="10"/>
      <c r="M660" s="10"/>
      <c r="N660" s="10"/>
      <c r="O660" s="10"/>
      <c r="P660" s="10"/>
      <c r="Q660" s="10"/>
    </row>
    <row r="661" spans="1:17" x14ac:dyDescent="0.25">
      <c r="A661" s="11"/>
      <c r="D661" s="12"/>
      <c r="E661" s="12"/>
      <c r="F661" s="12"/>
      <c r="G661" s="14"/>
      <c r="H661" s="17"/>
      <c r="I661" s="18"/>
      <c r="J661" s="10"/>
      <c r="K661" s="10"/>
      <c r="L661" s="10"/>
      <c r="M661" s="10"/>
      <c r="N661" s="10"/>
      <c r="O661" s="10"/>
      <c r="P661" s="10"/>
      <c r="Q661" s="10"/>
    </row>
    <row r="662" spans="1:17" x14ac:dyDescent="0.25">
      <c r="A662" s="11"/>
      <c r="D662" s="12"/>
      <c r="E662" s="12"/>
      <c r="F662" s="12"/>
      <c r="G662" s="14"/>
      <c r="H662" s="17"/>
      <c r="I662" s="18"/>
      <c r="J662" s="10"/>
      <c r="K662" s="10"/>
      <c r="L662" s="10"/>
      <c r="M662" s="10"/>
      <c r="N662" s="10"/>
      <c r="O662" s="10"/>
      <c r="P662" s="10"/>
      <c r="Q662" s="10"/>
    </row>
    <row r="663" spans="1:17" x14ac:dyDescent="0.25">
      <c r="A663" s="11"/>
      <c r="D663" s="12"/>
      <c r="E663" s="12"/>
      <c r="F663" s="12"/>
      <c r="G663" s="14"/>
      <c r="H663" s="17"/>
      <c r="I663" s="18"/>
      <c r="J663" s="10"/>
      <c r="K663" s="10"/>
      <c r="L663" s="10"/>
      <c r="M663" s="10"/>
      <c r="N663" s="10"/>
      <c r="O663" s="10"/>
      <c r="P663" s="10"/>
      <c r="Q663" s="10"/>
    </row>
    <row r="664" spans="1:17" x14ac:dyDescent="0.25">
      <c r="A664" s="11"/>
      <c r="D664" s="12"/>
      <c r="E664" s="12"/>
      <c r="F664" s="12"/>
      <c r="G664" s="14"/>
      <c r="H664" s="17"/>
      <c r="I664" s="18"/>
      <c r="J664" s="10"/>
      <c r="K664" s="10"/>
      <c r="L664" s="10"/>
      <c r="M664" s="10"/>
      <c r="N664" s="10"/>
      <c r="O664" s="10"/>
      <c r="P664" s="10"/>
      <c r="Q664" s="10"/>
    </row>
    <row r="665" spans="1:17" x14ac:dyDescent="0.25">
      <c r="A665" s="11"/>
      <c r="D665" s="12"/>
      <c r="E665" s="12"/>
      <c r="F665" s="12"/>
      <c r="G665" s="14"/>
      <c r="H665" s="17"/>
      <c r="I665" s="18"/>
      <c r="J665" s="10"/>
      <c r="K665" s="10"/>
      <c r="L665" s="10"/>
      <c r="M665" s="10"/>
      <c r="N665" s="10"/>
      <c r="O665" s="10"/>
      <c r="P665" s="10"/>
      <c r="Q665" s="10"/>
    </row>
    <row r="666" spans="1:17" x14ac:dyDescent="0.25">
      <c r="A666" s="11"/>
      <c r="D666" s="12"/>
      <c r="E666" s="12"/>
      <c r="F666" s="12"/>
      <c r="G666" s="14"/>
      <c r="H666" s="17"/>
      <c r="I666" s="18"/>
      <c r="J666" s="10"/>
      <c r="K666" s="10"/>
      <c r="L666" s="10"/>
      <c r="M666" s="10"/>
      <c r="N666" s="10"/>
      <c r="O666" s="10"/>
      <c r="P666" s="10"/>
      <c r="Q666" s="10"/>
    </row>
    <row r="667" spans="1:17" x14ac:dyDescent="0.25">
      <c r="A667" s="11"/>
      <c r="D667" s="12"/>
      <c r="E667" s="12"/>
      <c r="F667" s="12"/>
      <c r="G667" s="14"/>
      <c r="H667" s="17"/>
      <c r="I667" s="18"/>
      <c r="J667" s="10"/>
      <c r="K667" s="10"/>
      <c r="L667" s="10"/>
      <c r="M667" s="10"/>
      <c r="N667" s="10"/>
      <c r="O667" s="10"/>
      <c r="P667" s="10"/>
      <c r="Q667" s="10"/>
    </row>
    <row r="668" spans="1:17" x14ac:dyDescent="0.25">
      <c r="A668" s="11"/>
      <c r="D668" s="12"/>
      <c r="E668" s="12"/>
      <c r="F668" s="12"/>
      <c r="G668" s="14"/>
      <c r="H668" s="17"/>
      <c r="I668" s="18"/>
      <c r="J668" s="10"/>
      <c r="K668" s="10"/>
      <c r="L668" s="10"/>
      <c r="M668" s="10"/>
      <c r="N668" s="10"/>
      <c r="O668" s="10"/>
      <c r="P668" s="10"/>
      <c r="Q668" s="10"/>
    </row>
    <row r="669" spans="1:17" x14ac:dyDescent="0.25">
      <c r="A669" s="11"/>
      <c r="D669" s="12"/>
      <c r="E669" s="12"/>
      <c r="F669" s="12"/>
      <c r="G669" s="14"/>
      <c r="H669" s="17"/>
      <c r="I669" s="18"/>
      <c r="J669" s="10"/>
      <c r="K669" s="10"/>
      <c r="L669" s="10"/>
      <c r="M669" s="10"/>
      <c r="N669" s="10"/>
      <c r="O669" s="10"/>
      <c r="P669" s="10"/>
      <c r="Q669" s="10"/>
    </row>
    <row r="670" spans="1:17" x14ac:dyDescent="0.25">
      <c r="A670" s="11"/>
      <c r="D670" s="12"/>
      <c r="E670" s="12"/>
      <c r="F670" s="12"/>
      <c r="G670" s="14"/>
      <c r="H670" s="17"/>
      <c r="I670" s="18"/>
      <c r="J670" s="10"/>
      <c r="K670" s="10"/>
      <c r="L670" s="10"/>
      <c r="M670" s="10"/>
      <c r="N670" s="10"/>
      <c r="O670" s="10"/>
      <c r="P670" s="10"/>
      <c r="Q670" s="10"/>
    </row>
    <row r="671" spans="1:17" x14ac:dyDescent="0.25">
      <c r="A671" s="11"/>
      <c r="D671" s="12"/>
      <c r="E671" s="12"/>
      <c r="F671" s="12"/>
      <c r="G671" s="14"/>
      <c r="H671" s="17"/>
      <c r="I671" s="18"/>
      <c r="J671" s="10"/>
      <c r="K671" s="10"/>
      <c r="L671" s="10"/>
      <c r="M671" s="10"/>
      <c r="N671" s="10"/>
      <c r="O671" s="10"/>
      <c r="P671" s="10"/>
      <c r="Q671" s="10"/>
    </row>
    <row r="672" spans="1:17" x14ac:dyDescent="0.25">
      <c r="A672" s="11"/>
      <c r="D672" s="12"/>
      <c r="E672" s="12"/>
      <c r="F672" s="12"/>
      <c r="G672" s="14"/>
      <c r="H672" s="17"/>
      <c r="I672" s="18"/>
      <c r="J672" s="10"/>
      <c r="K672" s="10"/>
      <c r="L672" s="10"/>
      <c r="M672" s="10"/>
      <c r="N672" s="10"/>
      <c r="O672" s="10"/>
      <c r="P672" s="10"/>
      <c r="Q672" s="10"/>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1DF10-4E51-4236-9729-B2D22CEC08DF}">
  <dimension ref="A1:I12"/>
  <sheetViews>
    <sheetView workbookViewId="0">
      <selection activeCell="D13" sqref="D13"/>
    </sheetView>
  </sheetViews>
  <sheetFormatPr defaultRowHeight="15" x14ac:dyDescent="0.25"/>
  <cols>
    <col min="1" max="1" width="16" bestFit="1" customWidth="1"/>
    <col min="2" max="2" width="19.5703125" bestFit="1" customWidth="1"/>
    <col min="3" max="3" width="15.42578125" bestFit="1" customWidth="1"/>
    <col min="4" max="4" width="19.7109375" bestFit="1" customWidth="1"/>
  </cols>
  <sheetData>
    <row r="1" spans="1:9" x14ac:dyDescent="0.25">
      <c r="A1" s="2" t="s">
        <v>725</v>
      </c>
      <c r="B1" s="2" t="s">
        <v>736</v>
      </c>
      <c r="C1" s="2" t="s">
        <v>1015</v>
      </c>
      <c r="D1" s="33" t="s">
        <v>1016</v>
      </c>
      <c r="E1" s="33"/>
      <c r="F1" s="13"/>
      <c r="G1" s="13"/>
      <c r="H1" s="13"/>
      <c r="I1" s="13"/>
    </row>
    <row r="2" spans="1:9" x14ac:dyDescent="0.25">
      <c r="A2">
        <v>1</v>
      </c>
      <c r="B2" s="6" t="s">
        <v>747</v>
      </c>
      <c r="C2">
        <v>1.3636363636363635</v>
      </c>
      <c r="D2" s="34">
        <v>6.6666666666666666E-2</v>
      </c>
      <c r="E2" s="13"/>
      <c r="F2" s="13"/>
      <c r="G2" s="13"/>
      <c r="H2" s="13"/>
      <c r="I2" s="13"/>
    </row>
    <row r="3" spans="1:9" x14ac:dyDescent="0.25">
      <c r="A3">
        <v>2</v>
      </c>
      <c r="B3" s="6" t="s">
        <v>748</v>
      </c>
      <c r="C3">
        <v>1.2654545454545452</v>
      </c>
      <c r="D3" s="34">
        <v>0.21666666666666667</v>
      </c>
      <c r="F3" s="13"/>
    </row>
    <row r="4" spans="1:9" x14ac:dyDescent="0.25">
      <c r="A4">
        <v>3</v>
      </c>
      <c r="B4" s="6" t="s">
        <v>749</v>
      </c>
      <c r="C4">
        <v>0.78727272727272724</v>
      </c>
      <c r="D4" s="34">
        <v>0.6</v>
      </c>
      <c r="F4" s="13"/>
    </row>
    <row r="5" spans="1:9" x14ac:dyDescent="0.25">
      <c r="A5">
        <v>4</v>
      </c>
      <c r="B5" s="6" t="s">
        <v>750</v>
      </c>
      <c r="C5">
        <v>0.57272727272727264</v>
      </c>
      <c r="D5" s="34">
        <v>1.05</v>
      </c>
      <c r="F5" s="13"/>
    </row>
    <row r="6" spans="1:9" x14ac:dyDescent="0.25">
      <c r="A6">
        <v>5</v>
      </c>
      <c r="B6" s="6" t="s">
        <v>751</v>
      </c>
      <c r="C6">
        <v>0.54545454545454541</v>
      </c>
      <c r="D6" s="34">
        <v>1.45</v>
      </c>
      <c r="F6" s="13"/>
    </row>
    <row r="7" spans="1:9" x14ac:dyDescent="0.25">
      <c r="A7">
        <v>6</v>
      </c>
      <c r="B7" s="6" t="s">
        <v>752</v>
      </c>
      <c r="C7">
        <v>1.3636363636363635</v>
      </c>
      <c r="D7" s="34">
        <v>0.65</v>
      </c>
      <c r="F7" s="13"/>
    </row>
    <row r="8" spans="1:9" x14ac:dyDescent="0.25">
      <c r="A8">
        <v>7</v>
      </c>
      <c r="B8" s="6" t="s">
        <v>753</v>
      </c>
      <c r="C8">
        <v>1.2654545454545452</v>
      </c>
      <c r="D8" s="34">
        <v>0.85</v>
      </c>
      <c r="F8" s="13"/>
    </row>
    <row r="9" spans="1:9" x14ac:dyDescent="0.25">
      <c r="A9">
        <v>8</v>
      </c>
      <c r="B9" s="6" t="s">
        <v>754</v>
      </c>
      <c r="C9">
        <v>0.78727272727272724</v>
      </c>
      <c r="D9" s="34">
        <v>1.3833333333333335</v>
      </c>
      <c r="F9" s="13"/>
    </row>
    <row r="10" spans="1:9" x14ac:dyDescent="0.25">
      <c r="A10">
        <v>9</v>
      </c>
      <c r="B10" s="6" t="s">
        <v>755</v>
      </c>
      <c r="C10">
        <v>0.57272727272727264</v>
      </c>
      <c r="D10" s="34">
        <v>2.0166666666666666</v>
      </c>
      <c r="F10" s="13"/>
    </row>
    <row r="11" spans="1:9" x14ac:dyDescent="0.25">
      <c r="A11">
        <v>10</v>
      </c>
      <c r="B11" s="6" t="s">
        <v>756</v>
      </c>
      <c r="C11" s="11">
        <v>0.54545454545454541</v>
      </c>
      <c r="D11" s="35">
        <v>2.5666666666666669</v>
      </c>
      <c r="F11" s="13"/>
    </row>
    <row r="12" spans="1:9" x14ac:dyDescent="0.25">
      <c r="A12">
        <v>11</v>
      </c>
      <c r="B12" t="s">
        <v>757</v>
      </c>
      <c r="C12" s="11">
        <v>0.90690909090909078</v>
      </c>
      <c r="D12" s="11">
        <v>1.4933333333333332</v>
      </c>
      <c r="F12"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67D57-6AB1-47FC-9FA7-92E89DC513C0}">
  <dimension ref="A1:S250"/>
  <sheetViews>
    <sheetView zoomScaleNormal="100" workbookViewId="0"/>
  </sheetViews>
  <sheetFormatPr defaultRowHeight="15" x14ac:dyDescent="0.25"/>
  <cols>
    <col min="1" max="2" width="11.5703125" customWidth="1"/>
    <col min="3" max="3" width="22.28515625" bestFit="1" customWidth="1"/>
    <col min="4" max="4" width="54.5703125" bestFit="1" customWidth="1"/>
    <col min="5" max="5" width="18" bestFit="1" customWidth="1"/>
    <col min="6" max="6" width="17" bestFit="1" customWidth="1"/>
    <col min="7" max="7" width="15.42578125" bestFit="1" customWidth="1"/>
    <col min="8" max="8" width="17.28515625" bestFit="1" customWidth="1"/>
    <col min="9" max="9" width="12.7109375" bestFit="1" customWidth="1"/>
    <col min="10" max="10" width="25.7109375" bestFit="1" customWidth="1"/>
    <col min="11" max="12" width="21.140625" bestFit="1" customWidth="1"/>
    <col min="13" max="13" width="31.28515625" bestFit="1" customWidth="1"/>
    <col min="14" max="14" width="16.7109375" bestFit="1" customWidth="1"/>
    <col min="15" max="15" width="26.85546875" bestFit="1" customWidth="1"/>
    <col min="16" max="16" width="15.7109375" bestFit="1" customWidth="1"/>
    <col min="17" max="17" width="12.7109375" bestFit="1" customWidth="1"/>
  </cols>
  <sheetData>
    <row r="1" spans="1:19" ht="19.5" customHeight="1" x14ac:dyDescent="0.25">
      <c r="A1" s="8" t="s">
        <v>763</v>
      </c>
      <c r="B1" s="8" t="s">
        <v>738</v>
      </c>
      <c r="C1" s="8" t="s">
        <v>740</v>
      </c>
      <c r="D1" s="8" t="s">
        <v>656</v>
      </c>
      <c r="E1" s="8" t="s">
        <v>608</v>
      </c>
      <c r="F1" s="8" t="s">
        <v>657</v>
      </c>
      <c r="G1" s="8" t="s">
        <v>658</v>
      </c>
      <c r="H1" s="8" t="s">
        <v>646</v>
      </c>
      <c r="I1" s="8" t="s">
        <v>647</v>
      </c>
      <c r="J1" s="8" t="s">
        <v>648</v>
      </c>
      <c r="K1" s="8" t="s">
        <v>649</v>
      </c>
      <c r="L1" s="8" t="s">
        <v>650</v>
      </c>
      <c r="M1" s="8" t="s">
        <v>651</v>
      </c>
      <c r="N1" s="8" t="s">
        <v>652</v>
      </c>
      <c r="O1" s="8" t="s">
        <v>653</v>
      </c>
      <c r="P1" s="8" t="s">
        <v>654</v>
      </c>
      <c r="Q1" s="8" t="s">
        <v>655</v>
      </c>
      <c r="R1" s="28" t="s">
        <v>952</v>
      </c>
      <c r="S1" s="28" t="s">
        <v>953</v>
      </c>
    </row>
    <row r="2" spans="1:19" x14ac:dyDescent="0.25">
      <c r="A2">
        <v>1</v>
      </c>
      <c r="B2" t="s">
        <v>762</v>
      </c>
      <c r="C2" t="s">
        <v>1</v>
      </c>
      <c r="D2" t="s">
        <v>0</v>
      </c>
      <c r="E2">
        <v>38928341</v>
      </c>
      <c r="F2">
        <v>66.004733655799996</v>
      </c>
      <c r="G2">
        <v>33.835230727800003</v>
      </c>
      <c r="H2" s="7"/>
      <c r="I2" s="7"/>
      <c r="J2" s="7"/>
      <c r="K2" s="7"/>
      <c r="L2" s="7"/>
      <c r="M2" s="7"/>
      <c r="N2" s="7"/>
      <c r="O2" s="7"/>
      <c r="P2" s="7"/>
      <c r="Q2" s="7"/>
      <c r="S2">
        <v>1</v>
      </c>
    </row>
    <row r="3" spans="1:19" x14ac:dyDescent="0.25">
      <c r="A3">
        <f>A2+1</f>
        <v>2</v>
      </c>
      <c r="B3" t="s">
        <v>762</v>
      </c>
      <c r="C3" t="s">
        <v>4</v>
      </c>
      <c r="D3" t="s">
        <v>2</v>
      </c>
      <c r="E3">
        <v>2877800</v>
      </c>
      <c r="F3">
        <v>20.049833961099999</v>
      </c>
      <c r="G3">
        <v>41.1424498947</v>
      </c>
      <c r="H3" s="7"/>
      <c r="I3" s="7"/>
      <c r="J3" s="7"/>
      <c r="K3" s="7"/>
      <c r="L3" s="7"/>
      <c r="M3" s="7"/>
      <c r="N3" s="7"/>
      <c r="O3" s="7"/>
      <c r="P3" s="7"/>
      <c r="Q3" s="7"/>
      <c r="S3">
        <v>1</v>
      </c>
    </row>
    <row r="4" spans="1:19" x14ac:dyDescent="0.25">
      <c r="A4">
        <f t="shared" ref="A4:A67" si="0">A3+1</f>
        <v>3</v>
      </c>
      <c r="B4" t="s">
        <v>762</v>
      </c>
      <c r="C4" t="s">
        <v>6</v>
      </c>
      <c r="D4" t="s">
        <v>5</v>
      </c>
      <c r="E4">
        <v>43851043</v>
      </c>
      <c r="F4">
        <v>2.6173230092000002</v>
      </c>
      <c r="G4">
        <v>28.158938494499999</v>
      </c>
      <c r="H4" s="7"/>
      <c r="I4" s="7"/>
      <c r="J4" s="7"/>
      <c r="K4" s="7"/>
      <c r="L4" s="7"/>
      <c r="M4" s="7"/>
      <c r="N4" s="7"/>
      <c r="O4" s="7"/>
      <c r="P4" s="7"/>
      <c r="Q4" s="7"/>
      <c r="S4">
        <v>1</v>
      </c>
    </row>
    <row r="5" spans="1:19" x14ac:dyDescent="0.25">
      <c r="A5">
        <f t="shared" si="0"/>
        <v>4</v>
      </c>
      <c r="B5" t="s">
        <v>762</v>
      </c>
      <c r="C5" t="s">
        <v>8</v>
      </c>
      <c r="D5" t="s">
        <v>7</v>
      </c>
      <c r="E5">
        <v>55197</v>
      </c>
      <c r="F5">
        <v>-170.718025746</v>
      </c>
      <c r="G5">
        <v>-14.3044599708</v>
      </c>
      <c r="H5" s="7"/>
      <c r="I5" s="7"/>
      <c r="J5" s="7"/>
      <c r="K5" s="7"/>
      <c r="L5" s="7"/>
      <c r="M5" s="7"/>
      <c r="N5" s="7"/>
      <c r="O5" s="7"/>
      <c r="P5" s="7"/>
      <c r="Q5" s="7"/>
      <c r="S5">
        <v>1</v>
      </c>
    </row>
    <row r="6" spans="1:19" x14ac:dyDescent="0.25">
      <c r="A6">
        <f t="shared" si="0"/>
        <v>5</v>
      </c>
      <c r="B6" t="s">
        <v>762</v>
      </c>
      <c r="C6" t="s">
        <v>10</v>
      </c>
      <c r="D6" t="s">
        <v>9</v>
      </c>
      <c r="E6">
        <v>77265</v>
      </c>
      <c r="F6">
        <v>1.5605437791800001</v>
      </c>
      <c r="G6">
        <v>42.542291021899999</v>
      </c>
      <c r="H6" s="7"/>
      <c r="I6" s="7"/>
      <c r="J6" s="7"/>
      <c r="K6" s="7"/>
      <c r="L6" s="7"/>
      <c r="M6" s="7"/>
      <c r="N6" s="7"/>
      <c r="O6" s="7"/>
      <c r="P6" s="7"/>
      <c r="Q6" s="7"/>
      <c r="S6">
        <v>1</v>
      </c>
    </row>
    <row r="7" spans="1:19" x14ac:dyDescent="0.25">
      <c r="A7">
        <f t="shared" si="0"/>
        <v>6</v>
      </c>
      <c r="B7" t="s">
        <v>762</v>
      </c>
      <c r="C7" t="s">
        <v>12</v>
      </c>
      <c r="D7" t="s">
        <v>11</v>
      </c>
      <c r="E7">
        <v>32866267.999999996</v>
      </c>
      <c r="F7">
        <v>17.537367681500001</v>
      </c>
      <c r="G7">
        <v>-12.2933605438</v>
      </c>
      <c r="H7" s="7"/>
      <c r="I7" s="7"/>
      <c r="J7" s="7"/>
      <c r="K7" s="7"/>
      <c r="L7" s="7"/>
      <c r="M7" s="7"/>
      <c r="N7" s="7"/>
      <c r="O7" s="7"/>
      <c r="P7" s="7"/>
      <c r="Q7" s="7"/>
      <c r="S7">
        <v>1</v>
      </c>
    </row>
    <row r="8" spans="1:19" x14ac:dyDescent="0.25">
      <c r="A8">
        <f t="shared" si="0"/>
        <v>7</v>
      </c>
      <c r="B8" t="s">
        <v>762</v>
      </c>
      <c r="C8" t="s">
        <v>14</v>
      </c>
      <c r="D8" t="s">
        <v>13</v>
      </c>
      <c r="E8">
        <v>15002</v>
      </c>
      <c r="F8">
        <v>-63.064989265400001</v>
      </c>
      <c r="G8">
        <v>18.223959502300001</v>
      </c>
      <c r="H8" s="7"/>
      <c r="I8" s="7"/>
      <c r="J8" s="7"/>
      <c r="K8" s="7"/>
      <c r="L8" s="7"/>
      <c r="M8" s="7"/>
      <c r="N8" s="7"/>
      <c r="O8" s="7"/>
      <c r="P8" s="7"/>
      <c r="Q8" s="7"/>
      <c r="S8">
        <v>1</v>
      </c>
    </row>
    <row r="9" spans="1:19" x14ac:dyDescent="0.25">
      <c r="A9">
        <f t="shared" si="0"/>
        <v>8</v>
      </c>
      <c r="B9" t="s">
        <v>762</v>
      </c>
      <c r="C9" t="s">
        <v>16</v>
      </c>
      <c r="D9" t="s">
        <v>15</v>
      </c>
      <c r="E9" t="e">
        <v>#N/A</v>
      </c>
      <c r="F9">
        <v>19.921089512199998</v>
      </c>
      <c r="G9">
        <v>-80.508579131100007</v>
      </c>
      <c r="H9" s="7"/>
      <c r="I9" s="7"/>
      <c r="J9" s="7"/>
      <c r="K9" s="7"/>
      <c r="L9" s="7"/>
      <c r="M9" s="7"/>
      <c r="N9" s="7"/>
      <c r="O9" s="7"/>
      <c r="P9" s="7"/>
      <c r="Q9" s="7"/>
      <c r="S9">
        <v>1</v>
      </c>
    </row>
    <row r="10" spans="1:19" x14ac:dyDescent="0.25">
      <c r="A10">
        <f t="shared" si="0"/>
        <v>9</v>
      </c>
      <c r="B10" t="s">
        <v>762</v>
      </c>
      <c r="C10" t="s">
        <v>18</v>
      </c>
      <c r="D10" t="s">
        <v>17</v>
      </c>
      <c r="E10">
        <v>97928</v>
      </c>
      <c r="F10">
        <v>-61.794693426999999</v>
      </c>
      <c r="G10">
        <v>17.277499598599999</v>
      </c>
      <c r="H10" s="7"/>
      <c r="I10" s="7"/>
      <c r="J10" s="7"/>
      <c r="K10" s="7"/>
      <c r="L10" s="7"/>
      <c r="M10" s="7"/>
      <c r="N10" s="7"/>
      <c r="O10" s="7"/>
      <c r="P10" s="7"/>
      <c r="Q10" s="7"/>
      <c r="S10">
        <v>1</v>
      </c>
    </row>
    <row r="11" spans="1:19" x14ac:dyDescent="0.25">
      <c r="A11">
        <f t="shared" si="0"/>
        <v>10</v>
      </c>
      <c r="B11" t="s">
        <v>762</v>
      </c>
      <c r="C11" t="s">
        <v>21</v>
      </c>
      <c r="D11" t="s">
        <v>19</v>
      </c>
      <c r="E11">
        <v>45195777</v>
      </c>
      <c r="F11">
        <v>-65.179806924999994</v>
      </c>
      <c r="G11">
        <v>-35.381348795299999</v>
      </c>
      <c r="H11" s="7"/>
      <c r="I11" s="7"/>
      <c r="J11" s="7"/>
      <c r="K11" s="7"/>
      <c r="L11" s="7"/>
      <c r="M11" s="7"/>
      <c r="N11" s="7"/>
      <c r="O11" s="7"/>
      <c r="P11" s="7"/>
      <c r="Q11" s="7"/>
      <c r="S11">
        <v>1</v>
      </c>
    </row>
    <row r="12" spans="1:19" x14ac:dyDescent="0.25">
      <c r="A12">
        <f t="shared" si="0"/>
        <v>11</v>
      </c>
      <c r="B12" t="s">
        <v>762</v>
      </c>
      <c r="C12" t="s">
        <v>23</v>
      </c>
      <c r="D12" t="s">
        <v>22</v>
      </c>
      <c r="E12">
        <v>2963234</v>
      </c>
      <c r="F12">
        <v>44.9299327564</v>
      </c>
      <c r="G12">
        <v>40.289525691900003</v>
      </c>
      <c r="H12" s="7"/>
      <c r="I12" s="7"/>
      <c r="J12" s="7"/>
      <c r="K12" s="7"/>
      <c r="L12" s="7"/>
      <c r="M12" s="7"/>
      <c r="N12" s="7"/>
      <c r="O12" s="7"/>
      <c r="P12" s="7"/>
      <c r="Q12" s="7"/>
      <c r="S12">
        <v>1</v>
      </c>
    </row>
    <row r="13" spans="1:19" x14ac:dyDescent="0.25">
      <c r="A13">
        <f t="shared" si="0"/>
        <v>12</v>
      </c>
      <c r="B13" t="s">
        <v>762</v>
      </c>
      <c r="C13" t="s">
        <v>25</v>
      </c>
      <c r="D13" t="s">
        <v>24</v>
      </c>
      <c r="E13">
        <v>106766</v>
      </c>
      <c r="F13">
        <v>-69.982677112499999</v>
      </c>
      <c r="G13">
        <v>12.5208803838</v>
      </c>
      <c r="H13" s="7"/>
      <c r="I13" s="7"/>
      <c r="J13" s="7"/>
      <c r="K13" s="7"/>
      <c r="L13" s="7"/>
      <c r="M13" s="7"/>
      <c r="N13" s="7"/>
      <c r="O13" s="7"/>
      <c r="P13" s="7"/>
      <c r="Q13" s="7"/>
      <c r="S13">
        <v>1</v>
      </c>
    </row>
    <row r="14" spans="1:19" x14ac:dyDescent="0.25">
      <c r="A14">
        <f t="shared" si="0"/>
        <v>13</v>
      </c>
      <c r="B14" t="s">
        <v>762</v>
      </c>
      <c r="C14" t="s">
        <v>27</v>
      </c>
      <c r="D14" t="s">
        <v>26</v>
      </c>
      <c r="E14">
        <v>25499881</v>
      </c>
      <c r="F14">
        <v>134.491000082</v>
      </c>
      <c r="G14">
        <v>-25.7328870417</v>
      </c>
      <c r="H14" s="7"/>
      <c r="I14" s="7"/>
      <c r="J14" s="7"/>
      <c r="K14" s="7"/>
      <c r="L14" s="7"/>
      <c r="M14" s="7"/>
      <c r="N14" s="7"/>
      <c r="O14" s="7"/>
      <c r="P14" s="7"/>
      <c r="Q14" s="7"/>
      <c r="S14">
        <v>1</v>
      </c>
    </row>
    <row r="15" spans="1:19" x14ac:dyDescent="0.25">
      <c r="A15">
        <f t="shared" si="0"/>
        <v>14</v>
      </c>
      <c r="B15" t="s">
        <v>762</v>
      </c>
      <c r="C15" t="s">
        <v>29</v>
      </c>
      <c r="D15" t="s">
        <v>28</v>
      </c>
      <c r="E15">
        <v>9006400</v>
      </c>
      <c r="F15">
        <v>14.1264760996</v>
      </c>
      <c r="G15">
        <v>47.585494392000001</v>
      </c>
      <c r="H15" s="7"/>
      <c r="I15" s="7"/>
      <c r="J15" s="7"/>
      <c r="K15" s="7"/>
      <c r="L15" s="7"/>
      <c r="M15" s="7"/>
      <c r="N15" s="7"/>
      <c r="O15" s="7"/>
      <c r="P15" s="7"/>
      <c r="Q15" s="7"/>
      <c r="S15">
        <v>1</v>
      </c>
    </row>
    <row r="16" spans="1:19" x14ac:dyDescent="0.25">
      <c r="A16">
        <f t="shared" si="0"/>
        <v>15</v>
      </c>
      <c r="B16" t="s">
        <v>762</v>
      </c>
      <c r="C16" t="s">
        <v>32</v>
      </c>
      <c r="D16" t="s">
        <v>30</v>
      </c>
      <c r="E16">
        <v>10139175</v>
      </c>
      <c r="F16">
        <v>47.545998789199999</v>
      </c>
      <c r="G16">
        <v>40.288272347099998</v>
      </c>
      <c r="H16" s="7"/>
      <c r="I16" s="7"/>
      <c r="J16" s="7"/>
      <c r="K16" s="7"/>
      <c r="L16" s="7"/>
      <c r="M16" s="7"/>
      <c r="N16" s="7"/>
      <c r="O16" s="7"/>
      <c r="P16" s="7"/>
      <c r="Q16" s="7"/>
      <c r="S16">
        <v>1</v>
      </c>
    </row>
    <row r="17" spans="1:19" x14ac:dyDescent="0.25">
      <c r="A17">
        <f t="shared" si="0"/>
        <v>16</v>
      </c>
      <c r="B17" t="s">
        <v>762</v>
      </c>
      <c r="C17" t="s">
        <v>34</v>
      </c>
      <c r="D17" t="s">
        <v>33</v>
      </c>
      <c r="E17">
        <v>393248</v>
      </c>
      <c r="F17">
        <v>-76.628430380200001</v>
      </c>
      <c r="G17">
        <v>24.2903670223</v>
      </c>
      <c r="H17" s="7"/>
      <c r="I17" s="7"/>
      <c r="J17" s="7"/>
      <c r="K17" s="7"/>
      <c r="L17" s="7"/>
      <c r="M17" s="7"/>
      <c r="N17" s="7"/>
      <c r="O17" s="7"/>
      <c r="P17" s="7"/>
      <c r="Q17" s="7"/>
      <c r="S17">
        <v>1</v>
      </c>
    </row>
    <row r="18" spans="1:19" x14ac:dyDescent="0.25">
      <c r="A18">
        <f t="shared" si="0"/>
        <v>17</v>
      </c>
      <c r="B18" t="s">
        <v>762</v>
      </c>
      <c r="C18" t="s">
        <v>36</v>
      </c>
      <c r="D18" t="s">
        <v>35</v>
      </c>
      <c r="E18">
        <v>1701583</v>
      </c>
      <c r="F18">
        <v>50.5419693232</v>
      </c>
      <c r="G18">
        <v>26.042051347699999</v>
      </c>
      <c r="H18" s="7"/>
      <c r="I18" s="7"/>
      <c r="J18" s="7"/>
      <c r="K18" s="7"/>
      <c r="L18" s="7"/>
      <c r="M18" s="7"/>
      <c r="N18" s="7"/>
      <c r="O18" s="7"/>
      <c r="P18" s="7"/>
      <c r="Q18" s="7"/>
      <c r="S18">
        <v>1</v>
      </c>
    </row>
    <row r="19" spans="1:19" x14ac:dyDescent="0.25">
      <c r="A19">
        <f t="shared" si="0"/>
        <v>18</v>
      </c>
      <c r="B19" t="s">
        <v>762</v>
      </c>
      <c r="C19" t="s">
        <v>38</v>
      </c>
      <c r="D19" t="s">
        <v>37</v>
      </c>
      <c r="E19">
        <v>164689383</v>
      </c>
      <c r="F19">
        <v>90.238127432300004</v>
      </c>
      <c r="G19">
        <v>23.867311579999999</v>
      </c>
      <c r="H19" s="7"/>
      <c r="I19" s="7"/>
      <c r="J19" s="7"/>
      <c r="K19" s="7"/>
      <c r="L19" s="7"/>
      <c r="M19" s="7"/>
      <c r="N19" s="7"/>
      <c r="O19" s="7"/>
      <c r="P19" s="7"/>
      <c r="Q19" s="7"/>
      <c r="S19">
        <v>1</v>
      </c>
    </row>
    <row r="20" spans="1:19" x14ac:dyDescent="0.25">
      <c r="A20">
        <f t="shared" si="0"/>
        <v>19</v>
      </c>
      <c r="B20" t="s">
        <v>762</v>
      </c>
      <c r="C20" t="s">
        <v>40</v>
      </c>
      <c r="D20" t="s">
        <v>39</v>
      </c>
      <c r="E20">
        <v>287371</v>
      </c>
      <c r="F20">
        <v>-59.559797002099998</v>
      </c>
      <c r="G20">
        <v>13.181454282200001</v>
      </c>
      <c r="H20" s="7"/>
      <c r="I20" s="7"/>
      <c r="J20" s="7"/>
      <c r="K20" s="7"/>
      <c r="L20" s="7"/>
      <c r="M20" s="7"/>
      <c r="N20" s="7"/>
      <c r="O20" s="7"/>
      <c r="P20" s="7"/>
      <c r="Q20" s="7"/>
      <c r="S20">
        <v>1</v>
      </c>
    </row>
    <row r="21" spans="1:19" x14ac:dyDescent="0.25">
      <c r="A21">
        <f t="shared" si="0"/>
        <v>20</v>
      </c>
      <c r="B21" t="s">
        <v>762</v>
      </c>
      <c r="C21" t="s">
        <v>42</v>
      </c>
      <c r="D21" t="s">
        <v>41</v>
      </c>
      <c r="E21">
        <v>9449321</v>
      </c>
      <c r="F21">
        <v>28.0320930703</v>
      </c>
      <c r="G21">
        <v>53.531313768499999</v>
      </c>
      <c r="H21" s="7"/>
      <c r="I21" s="7"/>
      <c r="J21" s="7"/>
      <c r="K21" s="7"/>
      <c r="L21" s="7"/>
      <c r="M21" s="7"/>
      <c r="N21" s="7"/>
      <c r="O21" s="7"/>
      <c r="P21" s="7"/>
      <c r="Q21" s="7"/>
      <c r="S21">
        <v>1</v>
      </c>
    </row>
    <row r="22" spans="1:19" x14ac:dyDescent="0.25">
      <c r="A22">
        <f t="shared" si="0"/>
        <v>21</v>
      </c>
      <c r="B22" t="s">
        <v>762</v>
      </c>
      <c r="C22" t="s">
        <v>44</v>
      </c>
      <c r="D22" t="s">
        <v>43</v>
      </c>
      <c r="E22">
        <v>11589616</v>
      </c>
      <c r="F22">
        <v>4.6406511391800001</v>
      </c>
      <c r="G22">
        <v>50.639815755599997</v>
      </c>
      <c r="H22" s="7"/>
      <c r="I22" s="7"/>
      <c r="J22" s="7"/>
      <c r="K22" s="7"/>
      <c r="L22" s="7"/>
      <c r="M22" s="7"/>
      <c r="N22" s="7"/>
      <c r="O22" s="7"/>
      <c r="P22" s="7"/>
      <c r="Q22" s="7"/>
      <c r="S22">
        <v>1</v>
      </c>
    </row>
    <row r="23" spans="1:19" x14ac:dyDescent="0.25">
      <c r="A23">
        <f t="shared" si="0"/>
        <v>22</v>
      </c>
      <c r="B23" t="s">
        <v>762</v>
      </c>
      <c r="C23" t="s">
        <v>46</v>
      </c>
      <c r="D23" t="s">
        <v>45</v>
      </c>
      <c r="E23">
        <v>397621</v>
      </c>
      <c r="F23">
        <v>-88.710104856399994</v>
      </c>
      <c r="G23">
        <v>17.200275090200002</v>
      </c>
      <c r="H23" s="7"/>
      <c r="I23" s="7"/>
      <c r="J23" s="7"/>
      <c r="K23" s="7"/>
      <c r="L23" s="7"/>
      <c r="M23" s="7"/>
      <c r="N23" s="7"/>
      <c r="O23" s="7"/>
      <c r="P23" s="7"/>
      <c r="Q23" s="7"/>
      <c r="S23">
        <v>1</v>
      </c>
    </row>
    <row r="24" spans="1:19" x14ac:dyDescent="0.25">
      <c r="A24">
        <f t="shared" si="0"/>
        <v>23</v>
      </c>
      <c r="B24" t="s">
        <v>762</v>
      </c>
      <c r="C24" t="s">
        <v>48</v>
      </c>
      <c r="D24" t="s">
        <v>47</v>
      </c>
      <c r="E24">
        <v>12123198</v>
      </c>
      <c r="F24">
        <v>2.3278525444899998</v>
      </c>
      <c r="G24">
        <v>9.6417597022500008</v>
      </c>
      <c r="H24" s="7"/>
      <c r="I24" s="7"/>
      <c r="J24" s="7"/>
      <c r="K24" s="7"/>
      <c r="L24" s="7"/>
      <c r="M24" s="7"/>
      <c r="N24" s="7"/>
      <c r="O24" s="7"/>
      <c r="P24" s="7"/>
      <c r="Q24" s="7"/>
      <c r="S24">
        <v>1</v>
      </c>
    </row>
    <row r="25" spans="1:19" x14ac:dyDescent="0.25">
      <c r="A25">
        <f t="shared" si="0"/>
        <v>24</v>
      </c>
      <c r="B25" t="s">
        <v>762</v>
      </c>
      <c r="C25" t="s">
        <v>50</v>
      </c>
      <c r="D25" t="s">
        <v>49</v>
      </c>
      <c r="E25">
        <v>62273</v>
      </c>
      <c r="F25">
        <v>-64.754558898200003</v>
      </c>
      <c r="G25">
        <v>32.313678020799998</v>
      </c>
      <c r="H25" s="7"/>
      <c r="I25" s="7"/>
      <c r="J25" s="7"/>
      <c r="K25" s="7"/>
      <c r="L25" s="7"/>
      <c r="M25" s="7"/>
      <c r="N25" s="7"/>
      <c r="O25" s="7"/>
      <c r="P25" s="7"/>
      <c r="Q25" s="7"/>
      <c r="S25">
        <v>1</v>
      </c>
    </row>
    <row r="26" spans="1:19" x14ac:dyDescent="0.25">
      <c r="A26">
        <f t="shared" si="0"/>
        <v>25</v>
      </c>
      <c r="B26" t="s">
        <v>762</v>
      </c>
      <c r="C26" t="s">
        <v>52</v>
      </c>
      <c r="D26" t="s">
        <v>51</v>
      </c>
      <c r="E26">
        <v>771612</v>
      </c>
      <c r="F26">
        <v>90.401881552500001</v>
      </c>
      <c r="G26">
        <v>27.411065885799999</v>
      </c>
      <c r="H26" s="7"/>
      <c r="I26" s="7"/>
      <c r="J26" s="7"/>
      <c r="K26" s="7"/>
      <c r="L26" s="7"/>
      <c r="M26" s="7"/>
      <c r="N26" s="7"/>
      <c r="O26" s="7"/>
      <c r="P26" s="7"/>
      <c r="Q26" s="7"/>
      <c r="S26">
        <v>1</v>
      </c>
    </row>
    <row r="27" spans="1:19" x14ac:dyDescent="0.25">
      <c r="A27">
        <f t="shared" si="0"/>
        <v>26</v>
      </c>
      <c r="B27" t="s">
        <v>762</v>
      </c>
      <c r="C27" t="s">
        <v>54</v>
      </c>
      <c r="D27" t="s">
        <v>53</v>
      </c>
      <c r="E27">
        <v>11673029</v>
      </c>
      <c r="F27">
        <v>-64.685386451499994</v>
      </c>
      <c r="G27">
        <v>-16.7081478725</v>
      </c>
      <c r="H27" s="7"/>
      <c r="I27" s="7"/>
      <c r="J27" s="7"/>
      <c r="K27" s="7"/>
      <c r="L27" s="7"/>
      <c r="M27" s="7"/>
      <c r="N27" s="7"/>
      <c r="O27" s="7"/>
      <c r="P27" s="7"/>
      <c r="Q27" s="7"/>
      <c r="S27">
        <v>1</v>
      </c>
    </row>
    <row r="28" spans="1:19" x14ac:dyDescent="0.25">
      <c r="A28">
        <f t="shared" si="0"/>
        <v>27</v>
      </c>
      <c r="B28" t="s">
        <v>762</v>
      </c>
      <c r="C28" t="s">
        <v>56</v>
      </c>
      <c r="D28" t="s">
        <v>55</v>
      </c>
      <c r="E28">
        <v>26221</v>
      </c>
      <c r="F28" t="e">
        <v>#N/A</v>
      </c>
      <c r="G28" t="e">
        <v>#N/A</v>
      </c>
      <c r="H28" s="7"/>
      <c r="I28" s="7"/>
      <c r="J28" s="7"/>
      <c r="K28" s="7"/>
      <c r="L28" s="7"/>
      <c r="M28" s="7"/>
      <c r="N28" s="7"/>
      <c r="O28" s="7"/>
      <c r="P28" s="7"/>
      <c r="Q28" s="7"/>
      <c r="S28">
        <v>1</v>
      </c>
    </row>
    <row r="29" spans="1:19" x14ac:dyDescent="0.25">
      <c r="A29">
        <f t="shared" si="0"/>
        <v>28</v>
      </c>
      <c r="B29" t="s">
        <v>762</v>
      </c>
      <c r="C29" t="s">
        <v>58</v>
      </c>
      <c r="D29" t="s">
        <v>57</v>
      </c>
      <c r="E29">
        <v>3280815</v>
      </c>
      <c r="F29">
        <v>17.768767332300001</v>
      </c>
      <c r="G29">
        <v>44.174501247199998</v>
      </c>
      <c r="H29" s="7"/>
      <c r="I29" s="7"/>
      <c r="J29" s="7"/>
      <c r="K29" s="7"/>
      <c r="L29" s="7"/>
      <c r="M29" s="7"/>
      <c r="N29" s="7"/>
      <c r="O29" s="7"/>
      <c r="P29" s="7"/>
      <c r="Q29" s="7"/>
      <c r="S29">
        <v>1</v>
      </c>
    </row>
    <row r="30" spans="1:19" x14ac:dyDescent="0.25">
      <c r="A30">
        <f t="shared" si="0"/>
        <v>29</v>
      </c>
      <c r="B30" t="s">
        <v>762</v>
      </c>
      <c r="C30" t="s">
        <v>60</v>
      </c>
      <c r="D30" t="s">
        <v>59</v>
      </c>
      <c r="E30">
        <v>2351625</v>
      </c>
      <c r="F30">
        <v>23.7985336773</v>
      </c>
      <c r="G30">
        <v>-22.184032132799999</v>
      </c>
      <c r="H30" s="7"/>
      <c r="I30" s="7"/>
      <c r="J30" s="7"/>
      <c r="K30" s="7"/>
      <c r="L30" s="7"/>
      <c r="M30" s="7"/>
      <c r="N30" s="7"/>
      <c r="O30" s="7"/>
      <c r="P30" s="7"/>
      <c r="Q30" s="7"/>
      <c r="S30">
        <v>1</v>
      </c>
    </row>
    <row r="31" spans="1:19" x14ac:dyDescent="0.25">
      <c r="A31">
        <f t="shared" si="0"/>
        <v>30</v>
      </c>
      <c r="B31" t="s">
        <v>762</v>
      </c>
      <c r="C31" t="s">
        <v>62</v>
      </c>
      <c r="D31" t="s">
        <v>61</v>
      </c>
      <c r="E31" t="e">
        <v>#N/A</v>
      </c>
      <c r="F31" t="e">
        <v>#N/A</v>
      </c>
      <c r="G31" t="e">
        <v>#N/A</v>
      </c>
      <c r="H31" s="7"/>
      <c r="I31" s="7"/>
      <c r="J31" s="7"/>
      <c r="K31" s="7"/>
      <c r="L31" s="7"/>
      <c r="M31" s="7"/>
      <c r="N31" s="7"/>
      <c r="O31" s="7"/>
      <c r="P31" s="7"/>
      <c r="Q31" s="7"/>
      <c r="S31">
        <v>1</v>
      </c>
    </row>
    <row r="32" spans="1:19" x14ac:dyDescent="0.25">
      <c r="A32">
        <f t="shared" si="0"/>
        <v>31</v>
      </c>
      <c r="B32" t="s">
        <v>762</v>
      </c>
      <c r="C32" t="s">
        <v>64</v>
      </c>
      <c r="D32" t="s">
        <v>63</v>
      </c>
      <c r="E32">
        <v>212559409</v>
      </c>
      <c r="F32">
        <v>-53.097831126700001</v>
      </c>
      <c r="G32">
        <v>-10.7877770246</v>
      </c>
      <c r="H32" s="7"/>
      <c r="I32" s="7"/>
      <c r="J32" s="7"/>
      <c r="K32" s="7"/>
      <c r="L32" s="7"/>
      <c r="M32" s="7"/>
      <c r="N32" s="7"/>
      <c r="O32" s="7"/>
      <c r="P32" s="7"/>
      <c r="Q32" s="7"/>
      <c r="S32">
        <v>1</v>
      </c>
    </row>
    <row r="33" spans="1:19" x14ac:dyDescent="0.25">
      <c r="A33">
        <f t="shared" si="0"/>
        <v>32</v>
      </c>
      <c r="B33" t="s">
        <v>762</v>
      </c>
      <c r="C33" t="s">
        <v>66</v>
      </c>
      <c r="D33" t="s">
        <v>65</v>
      </c>
      <c r="E33" t="e">
        <v>#N/A</v>
      </c>
      <c r="F33">
        <v>72.445412285399996</v>
      </c>
      <c r="G33">
        <v>-7.3305975074900003</v>
      </c>
      <c r="H33" s="7"/>
      <c r="I33" s="7"/>
      <c r="J33" s="7"/>
      <c r="K33" s="7"/>
      <c r="L33" s="7"/>
      <c r="M33" s="7"/>
      <c r="N33" s="7"/>
      <c r="O33" s="7"/>
      <c r="P33" s="7"/>
      <c r="Q33" s="7"/>
      <c r="S33">
        <v>1</v>
      </c>
    </row>
    <row r="34" spans="1:19" x14ac:dyDescent="0.25">
      <c r="A34">
        <f t="shared" si="0"/>
        <v>33</v>
      </c>
      <c r="B34" t="s">
        <v>762</v>
      </c>
      <c r="C34" t="s">
        <v>68</v>
      </c>
      <c r="D34" t="s">
        <v>67</v>
      </c>
      <c r="E34">
        <v>437483</v>
      </c>
      <c r="F34">
        <v>114.722030354</v>
      </c>
      <c r="G34">
        <v>4.5196895750300001</v>
      </c>
      <c r="H34" s="7"/>
      <c r="I34" s="7"/>
      <c r="J34" s="7"/>
      <c r="K34" s="7"/>
      <c r="L34" s="7"/>
      <c r="M34" s="7"/>
      <c r="N34" s="7"/>
      <c r="O34" s="7"/>
      <c r="P34" s="7"/>
      <c r="Q34" s="7"/>
      <c r="S34">
        <v>1</v>
      </c>
    </row>
    <row r="35" spans="1:19" x14ac:dyDescent="0.25">
      <c r="A35">
        <f t="shared" si="0"/>
        <v>34</v>
      </c>
      <c r="B35" t="s">
        <v>762</v>
      </c>
      <c r="C35" t="s">
        <v>70</v>
      </c>
      <c r="D35" t="s">
        <v>69</v>
      </c>
      <c r="E35">
        <v>6948445</v>
      </c>
      <c r="F35">
        <v>25.215529086299998</v>
      </c>
      <c r="G35">
        <v>42.768903179699997</v>
      </c>
      <c r="H35" s="7"/>
      <c r="I35" s="7"/>
      <c r="J35" s="7"/>
      <c r="K35" s="7"/>
      <c r="L35" s="7"/>
      <c r="M35" s="7"/>
      <c r="N35" s="7"/>
      <c r="O35" s="7"/>
      <c r="P35" s="7"/>
      <c r="Q35" s="7"/>
      <c r="S35">
        <v>1</v>
      </c>
    </row>
    <row r="36" spans="1:19" x14ac:dyDescent="0.25">
      <c r="A36">
        <f t="shared" si="0"/>
        <v>35</v>
      </c>
      <c r="B36" t="s">
        <v>762</v>
      </c>
      <c r="C36" t="s">
        <v>72</v>
      </c>
      <c r="D36" t="s">
        <v>71</v>
      </c>
      <c r="E36">
        <v>20903278</v>
      </c>
      <c r="F36">
        <v>-1.7545660091399999</v>
      </c>
      <c r="G36">
        <v>12.269538457399999</v>
      </c>
      <c r="H36" s="7"/>
      <c r="I36" s="7"/>
      <c r="J36" s="7"/>
      <c r="K36" s="7"/>
      <c r="L36" s="7"/>
      <c r="M36" s="7"/>
      <c r="N36" s="7"/>
      <c r="O36" s="7"/>
      <c r="P36" s="7"/>
      <c r="Q36" s="7"/>
      <c r="S36">
        <v>1</v>
      </c>
    </row>
    <row r="37" spans="1:19" x14ac:dyDescent="0.25">
      <c r="A37">
        <f t="shared" si="0"/>
        <v>36</v>
      </c>
      <c r="B37" t="s">
        <v>762</v>
      </c>
      <c r="C37" t="s">
        <v>74</v>
      </c>
      <c r="D37" t="s">
        <v>73</v>
      </c>
      <c r="E37">
        <v>11890781</v>
      </c>
      <c r="F37">
        <v>29.875121564499999</v>
      </c>
      <c r="G37">
        <v>-3.35939665747</v>
      </c>
      <c r="H37" s="7"/>
      <c r="I37" s="7"/>
      <c r="J37" s="7"/>
      <c r="K37" s="7"/>
      <c r="L37" s="7"/>
      <c r="M37" s="7"/>
      <c r="N37" s="7"/>
      <c r="O37" s="7"/>
      <c r="P37" s="7"/>
      <c r="Q37" s="7"/>
      <c r="S37">
        <v>1</v>
      </c>
    </row>
    <row r="38" spans="1:19" x14ac:dyDescent="0.25">
      <c r="A38">
        <f t="shared" si="0"/>
        <v>37</v>
      </c>
      <c r="B38" t="s">
        <v>762</v>
      </c>
      <c r="C38" t="s">
        <v>76</v>
      </c>
      <c r="D38" t="s">
        <v>75</v>
      </c>
      <c r="E38">
        <v>555988</v>
      </c>
      <c r="F38">
        <v>-23.959888202599998</v>
      </c>
      <c r="G38">
        <v>15.9552332421</v>
      </c>
      <c r="H38" s="7"/>
      <c r="I38" s="7"/>
      <c r="J38" s="7"/>
      <c r="K38" s="7"/>
      <c r="L38" s="7"/>
      <c r="M38" s="7"/>
      <c r="N38" s="7"/>
      <c r="O38" s="7"/>
      <c r="P38" s="7"/>
      <c r="Q38" s="7"/>
      <c r="S38">
        <v>1</v>
      </c>
    </row>
    <row r="39" spans="1:19" x14ac:dyDescent="0.25">
      <c r="A39">
        <f t="shared" si="0"/>
        <v>38</v>
      </c>
      <c r="B39" t="s">
        <v>762</v>
      </c>
      <c r="C39" t="s">
        <v>78</v>
      </c>
      <c r="D39" t="s">
        <v>77</v>
      </c>
      <c r="E39">
        <v>16718971.000000002</v>
      </c>
      <c r="F39">
        <v>104.90694324899999</v>
      </c>
      <c r="G39">
        <v>12.720047856700001</v>
      </c>
      <c r="H39" s="7"/>
      <c r="I39" s="7"/>
      <c r="J39" s="7"/>
      <c r="K39" s="7"/>
      <c r="L39" s="7"/>
      <c r="M39" s="7"/>
      <c r="N39" s="7"/>
      <c r="O39" s="7"/>
      <c r="P39" s="7"/>
      <c r="Q39" s="7"/>
      <c r="S39">
        <v>1</v>
      </c>
    </row>
    <row r="40" spans="1:19" x14ac:dyDescent="0.25">
      <c r="A40">
        <f t="shared" si="0"/>
        <v>39</v>
      </c>
      <c r="B40" t="s">
        <v>762</v>
      </c>
      <c r="C40" t="s">
        <v>80</v>
      </c>
      <c r="D40" t="s">
        <v>79</v>
      </c>
      <c r="E40">
        <v>26545864</v>
      </c>
      <c r="F40">
        <v>12.739641557500001</v>
      </c>
      <c r="G40">
        <v>5.6910984898599999</v>
      </c>
      <c r="H40" s="7"/>
      <c r="I40" s="7"/>
      <c r="J40" s="7"/>
      <c r="K40" s="7"/>
      <c r="L40" s="7"/>
      <c r="M40" s="7"/>
      <c r="N40" s="7"/>
      <c r="O40" s="7"/>
      <c r="P40" s="7"/>
      <c r="Q40" s="7"/>
      <c r="S40">
        <v>1</v>
      </c>
    </row>
    <row r="41" spans="1:19" x14ac:dyDescent="0.25">
      <c r="A41">
        <f t="shared" si="0"/>
        <v>40</v>
      </c>
      <c r="B41" t="s">
        <v>762</v>
      </c>
      <c r="C41" t="s">
        <v>83</v>
      </c>
      <c r="D41" t="s">
        <v>81</v>
      </c>
      <c r="E41">
        <v>37742157</v>
      </c>
      <c r="F41">
        <v>-98.307770281900005</v>
      </c>
      <c r="G41">
        <v>61.3620632437</v>
      </c>
      <c r="H41" s="7"/>
      <c r="I41" s="7"/>
      <c r="J41" s="7"/>
      <c r="K41" s="7"/>
      <c r="L41" s="7"/>
      <c r="M41" s="7"/>
      <c r="N41" s="7"/>
      <c r="O41" s="7"/>
      <c r="P41" s="7"/>
      <c r="Q41" s="7"/>
      <c r="S41">
        <v>1</v>
      </c>
    </row>
    <row r="42" spans="1:19" x14ac:dyDescent="0.25">
      <c r="A42">
        <f t="shared" si="0"/>
        <v>41</v>
      </c>
      <c r="B42" t="s">
        <v>762</v>
      </c>
      <c r="C42" t="s">
        <v>86</v>
      </c>
      <c r="D42" t="s">
        <v>84</v>
      </c>
      <c r="E42">
        <v>65720</v>
      </c>
      <c r="F42">
        <v>-80.912133214700006</v>
      </c>
      <c r="G42">
        <v>19.428964972199999</v>
      </c>
      <c r="H42" s="7"/>
      <c r="I42" s="7"/>
      <c r="J42" s="7"/>
      <c r="K42" s="7"/>
      <c r="L42" s="7"/>
      <c r="M42" s="7"/>
      <c r="N42" s="7"/>
      <c r="O42" s="7"/>
      <c r="P42" s="7"/>
      <c r="Q42" s="7"/>
      <c r="S42">
        <v>1</v>
      </c>
    </row>
    <row r="43" spans="1:19" x14ac:dyDescent="0.25">
      <c r="A43">
        <f t="shared" si="0"/>
        <v>42</v>
      </c>
      <c r="B43" t="s">
        <v>762</v>
      </c>
      <c r="C43" t="s">
        <v>88</v>
      </c>
      <c r="D43" t="s">
        <v>87</v>
      </c>
      <c r="E43">
        <v>4829764</v>
      </c>
      <c r="F43">
        <v>20.468268309799999</v>
      </c>
      <c r="G43">
        <v>6.5682329704800004</v>
      </c>
      <c r="H43" s="7"/>
      <c r="I43" s="7"/>
      <c r="J43" s="7"/>
      <c r="K43" s="7"/>
      <c r="L43" s="7"/>
      <c r="M43" s="7"/>
      <c r="N43" s="7"/>
      <c r="O43" s="7"/>
      <c r="P43" s="7"/>
      <c r="Q43" s="7"/>
      <c r="S43">
        <v>1</v>
      </c>
    </row>
    <row r="44" spans="1:19" x14ac:dyDescent="0.25">
      <c r="A44">
        <f t="shared" si="0"/>
        <v>43</v>
      </c>
      <c r="B44" t="s">
        <v>762</v>
      </c>
      <c r="C44" t="s">
        <v>90</v>
      </c>
      <c r="D44" t="s">
        <v>89</v>
      </c>
      <c r="E44">
        <v>16425859</v>
      </c>
      <c r="F44">
        <v>18.644925129099999</v>
      </c>
      <c r="G44">
        <v>15.333337585000001</v>
      </c>
      <c r="H44" s="7"/>
      <c r="I44" s="7"/>
      <c r="J44" s="7"/>
      <c r="K44" s="7"/>
      <c r="L44" s="7"/>
      <c r="M44" s="7"/>
      <c r="N44" s="7"/>
      <c r="O44" s="7"/>
      <c r="P44" s="7"/>
      <c r="Q44" s="7"/>
      <c r="S44">
        <v>1</v>
      </c>
    </row>
    <row r="45" spans="1:19" x14ac:dyDescent="0.25">
      <c r="A45">
        <f t="shared" si="0"/>
        <v>44</v>
      </c>
      <c r="B45" t="s">
        <v>762</v>
      </c>
      <c r="C45" t="s">
        <v>92</v>
      </c>
      <c r="D45" t="s">
        <v>91</v>
      </c>
      <c r="E45">
        <v>19116209</v>
      </c>
      <c r="F45">
        <v>-71.3825621318</v>
      </c>
      <c r="G45">
        <v>-37.730709892999997</v>
      </c>
      <c r="H45" s="7"/>
      <c r="I45" s="7"/>
      <c r="J45" s="7"/>
      <c r="K45" s="7"/>
      <c r="L45" s="7"/>
      <c r="M45" s="7"/>
      <c r="N45" s="7"/>
      <c r="O45" s="7"/>
      <c r="P45" s="7"/>
      <c r="Q45" s="7"/>
      <c r="S45">
        <v>1</v>
      </c>
    </row>
    <row r="46" spans="1:19" x14ac:dyDescent="0.25">
      <c r="A46">
        <f t="shared" si="0"/>
        <v>45</v>
      </c>
      <c r="B46" t="s">
        <v>762</v>
      </c>
      <c r="C46" t="s">
        <v>94</v>
      </c>
      <c r="D46" t="s">
        <v>93</v>
      </c>
      <c r="E46">
        <v>1439323774</v>
      </c>
      <c r="F46">
        <v>103.81907348999999</v>
      </c>
      <c r="G46">
        <v>36.561765455900002</v>
      </c>
      <c r="H46" s="7"/>
      <c r="I46" s="7"/>
      <c r="J46" s="7"/>
      <c r="K46" s="7"/>
      <c r="L46" s="7"/>
      <c r="M46" s="7"/>
      <c r="N46" s="7"/>
      <c r="O46" s="7"/>
      <c r="P46" s="7"/>
      <c r="Q46" s="7"/>
      <c r="S46">
        <v>1</v>
      </c>
    </row>
    <row r="47" spans="1:19" x14ac:dyDescent="0.25">
      <c r="A47">
        <f t="shared" si="0"/>
        <v>46</v>
      </c>
      <c r="B47" t="s">
        <v>762</v>
      </c>
      <c r="C47" t="s">
        <v>96</v>
      </c>
      <c r="D47" t="s">
        <v>95</v>
      </c>
      <c r="E47" t="e">
        <v>#N/A</v>
      </c>
      <c r="F47" t="e">
        <v>#N/A</v>
      </c>
      <c r="G47" t="e">
        <v>#N/A</v>
      </c>
      <c r="H47" s="7"/>
      <c r="I47" s="7"/>
      <c r="J47" s="7"/>
      <c r="K47" s="7"/>
      <c r="L47" s="7"/>
      <c r="M47" s="7"/>
      <c r="N47" s="7"/>
      <c r="O47" s="7"/>
      <c r="P47" s="7"/>
      <c r="Q47" s="7"/>
      <c r="S47">
        <v>1</v>
      </c>
    </row>
    <row r="48" spans="1:19" x14ac:dyDescent="0.25">
      <c r="A48">
        <f t="shared" si="0"/>
        <v>47</v>
      </c>
      <c r="B48" t="s">
        <v>762</v>
      </c>
      <c r="C48" t="s">
        <v>98</v>
      </c>
      <c r="D48" t="s">
        <v>97</v>
      </c>
      <c r="E48" t="e">
        <v>#N/A</v>
      </c>
      <c r="F48" t="e">
        <v>#N/A</v>
      </c>
      <c r="G48" t="e">
        <v>#N/A</v>
      </c>
      <c r="H48" s="7"/>
      <c r="I48" s="7"/>
      <c r="J48" s="7"/>
      <c r="K48" s="7"/>
      <c r="L48" s="7"/>
      <c r="M48" s="7"/>
      <c r="N48" s="7"/>
      <c r="O48" s="7"/>
      <c r="P48" s="7"/>
      <c r="Q48" s="7"/>
      <c r="S48">
        <v>1</v>
      </c>
    </row>
    <row r="49" spans="1:19" x14ac:dyDescent="0.25">
      <c r="A49">
        <f t="shared" si="0"/>
        <v>48</v>
      </c>
      <c r="B49" t="s">
        <v>762</v>
      </c>
      <c r="C49" t="s">
        <v>101</v>
      </c>
      <c r="D49" t="s">
        <v>99</v>
      </c>
      <c r="E49">
        <v>50882884</v>
      </c>
      <c r="F49">
        <v>-73.081145824100005</v>
      </c>
      <c r="G49">
        <v>3.9138343072500001</v>
      </c>
      <c r="H49" s="7"/>
      <c r="I49" s="7"/>
      <c r="J49" s="7"/>
      <c r="K49" s="7"/>
      <c r="L49" s="7"/>
      <c r="M49" s="7"/>
      <c r="N49" s="7"/>
      <c r="O49" s="7"/>
      <c r="P49" s="7"/>
      <c r="Q49" s="7"/>
      <c r="S49">
        <v>1</v>
      </c>
    </row>
    <row r="50" spans="1:19" x14ac:dyDescent="0.25">
      <c r="A50">
        <f t="shared" si="0"/>
        <v>49</v>
      </c>
      <c r="B50" t="s">
        <v>762</v>
      </c>
      <c r="C50" t="s">
        <v>103</v>
      </c>
      <c r="D50" t="s">
        <v>102</v>
      </c>
      <c r="E50">
        <v>869595</v>
      </c>
      <c r="F50">
        <v>43.682539684799998</v>
      </c>
      <c r="G50">
        <v>-11.877834435500001</v>
      </c>
      <c r="H50" s="7"/>
      <c r="I50" s="7"/>
      <c r="J50" s="7"/>
      <c r="K50" s="7"/>
      <c r="L50" s="7"/>
      <c r="M50" s="7"/>
      <c r="N50" s="7"/>
      <c r="O50" s="7"/>
      <c r="P50" s="7"/>
      <c r="Q50" s="7"/>
      <c r="S50">
        <v>1</v>
      </c>
    </row>
    <row r="51" spans="1:19" x14ac:dyDescent="0.25">
      <c r="A51">
        <f t="shared" si="0"/>
        <v>50</v>
      </c>
      <c r="B51" t="s">
        <v>762</v>
      </c>
      <c r="C51" t="s">
        <v>105</v>
      </c>
      <c r="D51" t="s">
        <v>104</v>
      </c>
      <c r="E51">
        <v>89561404</v>
      </c>
      <c r="F51">
        <v>23.643961065999999</v>
      </c>
      <c r="G51">
        <v>-2.8774628896999999</v>
      </c>
      <c r="H51" s="7"/>
      <c r="I51" s="7"/>
      <c r="J51" s="7"/>
      <c r="K51" s="7"/>
      <c r="L51" s="7"/>
      <c r="M51" s="7"/>
      <c r="N51" s="7"/>
      <c r="O51" s="7"/>
      <c r="P51" s="7"/>
      <c r="Q51" s="7"/>
      <c r="S51">
        <v>1</v>
      </c>
    </row>
    <row r="52" spans="1:19" x14ac:dyDescent="0.25">
      <c r="A52">
        <f t="shared" si="0"/>
        <v>51</v>
      </c>
      <c r="B52" t="s">
        <v>762</v>
      </c>
      <c r="C52" t="s">
        <v>107</v>
      </c>
      <c r="D52" t="s">
        <v>106</v>
      </c>
      <c r="E52">
        <v>5518092</v>
      </c>
      <c r="F52">
        <v>15.2196576195</v>
      </c>
      <c r="G52">
        <v>-0.83787463118399996</v>
      </c>
      <c r="H52" s="7"/>
      <c r="I52" s="7"/>
      <c r="J52" s="7"/>
      <c r="K52" s="7"/>
      <c r="L52" s="7"/>
      <c r="M52" s="7"/>
      <c r="N52" s="7"/>
      <c r="O52" s="7"/>
      <c r="P52" s="7"/>
      <c r="Q52" s="7"/>
      <c r="S52">
        <v>1</v>
      </c>
    </row>
    <row r="53" spans="1:19" x14ac:dyDescent="0.25">
      <c r="A53">
        <f t="shared" si="0"/>
        <v>52</v>
      </c>
      <c r="B53" t="s">
        <v>762</v>
      </c>
      <c r="C53" t="s">
        <v>109</v>
      </c>
      <c r="D53" t="s">
        <v>108</v>
      </c>
      <c r="E53">
        <v>17564</v>
      </c>
      <c r="F53">
        <v>-159.787242185</v>
      </c>
      <c r="G53">
        <v>-21.2192728815</v>
      </c>
      <c r="H53" s="7"/>
      <c r="I53" s="7"/>
      <c r="J53" s="7"/>
      <c r="K53" s="7"/>
      <c r="L53" s="7"/>
      <c r="M53" s="7"/>
      <c r="N53" s="7"/>
      <c r="O53" s="7"/>
      <c r="P53" s="7"/>
      <c r="Q53" s="7"/>
      <c r="S53">
        <v>1</v>
      </c>
    </row>
    <row r="54" spans="1:19" x14ac:dyDescent="0.25">
      <c r="A54">
        <f t="shared" si="0"/>
        <v>53</v>
      </c>
      <c r="B54" t="s">
        <v>762</v>
      </c>
      <c r="C54" t="s">
        <v>111</v>
      </c>
      <c r="D54" t="s">
        <v>110</v>
      </c>
      <c r="E54">
        <v>5094114</v>
      </c>
      <c r="F54">
        <v>-84.192087677499998</v>
      </c>
      <c r="G54">
        <v>9.9763446384000005</v>
      </c>
      <c r="H54" s="7"/>
      <c r="I54" s="7"/>
      <c r="J54" s="7"/>
      <c r="K54" s="7"/>
      <c r="L54" s="7"/>
      <c r="M54" s="7"/>
      <c r="N54" s="7"/>
      <c r="O54" s="7"/>
      <c r="P54" s="7"/>
      <c r="Q54" s="7"/>
      <c r="S54">
        <v>1</v>
      </c>
    </row>
    <row r="55" spans="1:19" x14ac:dyDescent="0.25">
      <c r="A55">
        <f t="shared" si="0"/>
        <v>54</v>
      </c>
      <c r="B55" t="s">
        <v>762</v>
      </c>
      <c r="C55" t="s">
        <v>113</v>
      </c>
      <c r="D55" t="s">
        <v>112</v>
      </c>
      <c r="E55">
        <v>4105268</v>
      </c>
      <c r="F55">
        <v>16.404128994000001</v>
      </c>
      <c r="G55">
        <v>45.080476305700003</v>
      </c>
      <c r="H55" s="7"/>
      <c r="I55" s="7"/>
      <c r="J55" s="7"/>
      <c r="K55" s="7"/>
      <c r="L55" s="7"/>
      <c r="M55" s="7"/>
      <c r="N55" s="7"/>
      <c r="O55" s="7"/>
      <c r="P55" s="7"/>
      <c r="Q55" s="7"/>
      <c r="S55">
        <v>1</v>
      </c>
    </row>
    <row r="56" spans="1:19" x14ac:dyDescent="0.25">
      <c r="A56">
        <f t="shared" si="0"/>
        <v>55</v>
      </c>
      <c r="B56" t="s">
        <v>762</v>
      </c>
      <c r="C56" t="s">
        <v>115</v>
      </c>
      <c r="D56" t="s">
        <v>114</v>
      </c>
      <c r="E56">
        <v>11326616</v>
      </c>
      <c r="F56">
        <v>-79.016053844499993</v>
      </c>
      <c r="G56">
        <v>21.6228952793</v>
      </c>
      <c r="H56" s="7"/>
      <c r="I56" s="7"/>
      <c r="J56" s="7"/>
      <c r="K56" s="7"/>
      <c r="L56" s="7"/>
      <c r="M56" s="7"/>
      <c r="N56" s="7"/>
      <c r="O56" s="7"/>
      <c r="P56" s="7"/>
      <c r="Q56" s="7"/>
      <c r="S56">
        <v>1</v>
      </c>
    </row>
    <row r="57" spans="1:19" x14ac:dyDescent="0.25">
      <c r="A57">
        <f t="shared" si="0"/>
        <v>56</v>
      </c>
      <c r="B57" t="s">
        <v>762</v>
      </c>
      <c r="C57" t="s">
        <v>117</v>
      </c>
      <c r="D57" t="s">
        <v>116</v>
      </c>
      <c r="E57">
        <v>164100</v>
      </c>
      <c r="F57">
        <v>-68.971193688</v>
      </c>
      <c r="G57">
        <v>12.1955167546</v>
      </c>
      <c r="H57" s="7"/>
      <c r="I57" s="7"/>
      <c r="J57" s="7"/>
      <c r="K57" s="7"/>
      <c r="L57" s="7"/>
      <c r="M57" s="7"/>
      <c r="N57" s="7"/>
      <c r="O57" s="7"/>
      <c r="P57" s="7"/>
      <c r="Q57" s="7"/>
      <c r="S57">
        <v>1</v>
      </c>
    </row>
    <row r="58" spans="1:19" x14ac:dyDescent="0.25">
      <c r="A58">
        <f t="shared" si="0"/>
        <v>57</v>
      </c>
      <c r="B58" t="s">
        <v>762</v>
      </c>
      <c r="C58" t="s">
        <v>119</v>
      </c>
      <c r="D58" t="s">
        <v>118</v>
      </c>
      <c r="E58">
        <v>1207361</v>
      </c>
      <c r="F58">
        <v>33.006002195699999</v>
      </c>
      <c r="G58">
        <v>34.916672112000001</v>
      </c>
      <c r="H58" s="7"/>
      <c r="I58" s="7"/>
      <c r="J58" s="7"/>
      <c r="K58" s="7"/>
      <c r="L58" s="7"/>
      <c r="M58" s="7"/>
      <c r="N58" s="7"/>
      <c r="O58" s="7"/>
      <c r="P58" s="7"/>
      <c r="Q58" s="7"/>
      <c r="S58">
        <v>1</v>
      </c>
    </row>
    <row r="59" spans="1:19" x14ac:dyDescent="0.25">
      <c r="A59">
        <f t="shared" si="0"/>
        <v>58</v>
      </c>
      <c r="B59" t="s">
        <v>762</v>
      </c>
      <c r="C59" t="s">
        <v>121</v>
      </c>
      <c r="D59" t="s">
        <v>120</v>
      </c>
      <c r="E59">
        <v>10708982</v>
      </c>
      <c r="F59">
        <v>15.3124016281</v>
      </c>
      <c r="G59">
        <v>49.733412329499998</v>
      </c>
      <c r="H59" s="7"/>
      <c r="I59" s="7"/>
      <c r="J59" s="7"/>
      <c r="K59" s="7"/>
      <c r="L59" s="7"/>
      <c r="M59" s="7"/>
      <c r="N59" s="7"/>
      <c r="O59" s="7"/>
      <c r="P59" s="7"/>
      <c r="Q59" s="7"/>
      <c r="S59">
        <v>1</v>
      </c>
    </row>
    <row r="60" spans="1:19" x14ac:dyDescent="0.25">
      <c r="A60">
        <f t="shared" si="0"/>
        <v>59</v>
      </c>
      <c r="B60" t="s">
        <v>762</v>
      </c>
      <c r="C60" t="s">
        <v>123</v>
      </c>
      <c r="D60" t="s">
        <v>122</v>
      </c>
      <c r="E60">
        <v>26378275</v>
      </c>
      <c r="F60">
        <v>-5.5692156998</v>
      </c>
      <c r="G60">
        <v>7.62842620235</v>
      </c>
      <c r="H60" s="7"/>
      <c r="I60" s="7"/>
      <c r="J60" s="7"/>
      <c r="K60" s="7"/>
      <c r="L60" s="7"/>
      <c r="M60" s="7"/>
      <c r="N60" s="7"/>
      <c r="O60" s="7"/>
      <c r="P60" s="7"/>
      <c r="Q60" s="7"/>
      <c r="S60">
        <v>1</v>
      </c>
    </row>
    <row r="61" spans="1:19" x14ac:dyDescent="0.25">
      <c r="A61">
        <f t="shared" si="0"/>
        <v>60</v>
      </c>
      <c r="B61" t="s">
        <v>762</v>
      </c>
      <c r="C61" t="s">
        <v>125</v>
      </c>
      <c r="D61" t="s">
        <v>124</v>
      </c>
      <c r="E61">
        <v>5792203</v>
      </c>
      <c r="F61">
        <v>10.028009919100001</v>
      </c>
      <c r="G61">
        <v>55.981252959300001</v>
      </c>
      <c r="H61" s="7"/>
      <c r="I61" s="7"/>
      <c r="J61" s="7"/>
      <c r="K61" s="7"/>
      <c r="L61" s="7"/>
      <c r="M61" s="7"/>
      <c r="N61" s="7"/>
      <c r="O61" s="7"/>
      <c r="P61" s="7"/>
      <c r="Q61" s="7"/>
      <c r="S61">
        <v>1</v>
      </c>
    </row>
    <row r="62" spans="1:19" x14ac:dyDescent="0.25">
      <c r="A62">
        <f t="shared" si="0"/>
        <v>61</v>
      </c>
      <c r="B62" t="s">
        <v>762</v>
      </c>
      <c r="C62" t="s">
        <v>127</v>
      </c>
      <c r="D62" t="s">
        <v>126</v>
      </c>
      <c r="E62">
        <v>988002</v>
      </c>
      <c r="F62">
        <v>42.560675402599998</v>
      </c>
      <c r="G62">
        <v>11.7487180559</v>
      </c>
      <c r="H62" s="7"/>
      <c r="I62" s="7"/>
      <c r="J62" s="7"/>
      <c r="K62" s="7"/>
      <c r="L62" s="7"/>
      <c r="M62" s="7"/>
      <c r="N62" s="7"/>
      <c r="O62" s="7"/>
      <c r="P62" s="7"/>
      <c r="Q62" s="7"/>
      <c r="S62">
        <v>1</v>
      </c>
    </row>
    <row r="63" spans="1:19" x14ac:dyDescent="0.25">
      <c r="A63">
        <f t="shared" si="0"/>
        <v>62</v>
      </c>
      <c r="B63" t="s">
        <v>762</v>
      </c>
      <c r="C63" t="s">
        <v>129</v>
      </c>
      <c r="D63" t="s">
        <v>128</v>
      </c>
      <c r="E63">
        <v>71991</v>
      </c>
      <c r="F63">
        <v>-61.357725998699998</v>
      </c>
      <c r="G63">
        <v>15.439470202900001</v>
      </c>
      <c r="H63" s="7"/>
      <c r="I63" s="7"/>
      <c r="J63" s="7"/>
      <c r="K63" s="7"/>
      <c r="L63" s="7"/>
      <c r="M63" s="7"/>
      <c r="N63" s="7"/>
      <c r="O63" s="7"/>
      <c r="P63" s="7"/>
      <c r="Q63" s="7"/>
      <c r="S63">
        <v>1</v>
      </c>
    </row>
    <row r="64" spans="1:19" x14ac:dyDescent="0.25">
      <c r="A64">
        <f t="shared" si="0"/>
        <v>63</v>
      </c>
      <c r="B64" t="s">
        <v>762</v>
      </c>
      <c r="C64" t="s">
        <v>131</v>
      </c>
      <c r="D64" t="s">
        <v>130</v>
      </c>
      <c r="E64">
        <v>10847904</v>
      </c>
      <c r="F64">
        <v>-70.505688961199994</v>
      </c>
      <c r="G64">
        <v>18.894330823299999</v>
      </c>
      <c r="H64" s="7"/>
      <c r="I64" s="7"/>
      <c r="J64" s="7"/>
      <c r="K64" s="7"/>
      <c r="L64" s="7"/>
      <c r="M64" s="7"/>
      <c r="N64" s="7"/>
      <c r="O64" s="7"/>
      <c r="P64" s="7"/>
      <c r="Q64" s="7"/>
      <c r="S64">
        <v>1</v>
      </c>
    </row>
    <row r="65" spans="1:19" x14ac:dyDescent="0.25">
      <c r="A65">
        <f t="shared" si="0"/>
        <v>64</v>
      </c>
      <c r="B65" t="s">
        <v>762</v>
      </c>
      <c r="C65" t="s">
        <v>133</v>
      </c>
      <c r="D65" t="s">
        <v>132</v>
      </c>
      <c r="E65">
        <v>17643060</v>
      </c>
      <c r="F65">
        <v>-78.752019224999998</v>
      </c>
      <c r="G65">
        <v>-1.4238161248800001</v>
      </c>
      <c r="H65" s="7"/>
      <c r="I65" s="7"/>
      <c r="J65" s="7"/>
      <c r="K65" s="7"/>
      <c r="L65" s="7"/>
      <c r="M65" s="7"/>
      <c r="N65" s="7"/>
      <c r="O65" s="7"/>
      <c r="P65" s="7"/>
      <c r="Q65" s="7"/>
      <c r="S65">
        <v>1</v>
      </c>
    </row>
    <row r="66" spans="1:19" x14ac:dyDescent="0.25">
      <c r="A66">
        <f t="shared" si="0"/>
        <v>65</v>
      </c>
      <c r="B66" t="s">
        <v>762</v>
      </c>
      <c r="C66" t="s">
        <v>135</v>
      </c>
      <c r="D66" t="s">
        <v>134</v>
      </c>
      <c r="E66">
        <v>102334403</v>
      </c>
      <c r="F66">
        <v>29.861900990799999</v>
      </c>
      <c r="G66">
        <v>26.495933106399999</v>
      </c>
      <c r="H66" s="7"/>
      <c r="I66" s="7"/>
      <c r="J66" s="7"/>
      <c r="K66" s="7"/>
      <c r="L66" s="7"/>
      <c r="M66" s="7"/>
      <c r="N66" s="7"/>
      <c r="O66" s="7"/>
      <c r="P66" s="7"/>
      <c r="Q66" s="7"/>
      <c r="S66">
        <v>1</v>
      </c>
    </row>
    <row r="67" spans="1:19" x14ac:dyDescent="0.25">
      <c r="A67">
        <f t="shared" si="0"/>
        <v>66</v>
      </c>
      <c r="B67" t="s">
        <v>762</v>
      </c>
      <c r="C67" t="s">
        <v>137</v>
      </c>
      <c r="D67" t="s">
        <v>136</v>
      </c>
      <c r="E67">
        <v>6486201</v>
      </c>
      <c r="F67">
        <v>-88.871644690599993</v>
      </c>
      <c r="G67">
        <v>13.7394374383</v>
      </c>
      <c r="H67" s="7"/>
      <c r="I67" s="7"/>
      <c r="J67" s="7"/>
      <c r="K67" s="7"/>
      <c r="L67" s="7"/>
      <c r="M67" s="7"/>
      <c r="N67" s="7"/>
      <c r="O67" s="7"/>
      <c r="P67" s="7"/>
      <c r="Q67" s="7"/>
      <c r="S67">
        <v>1</v>
      </c>
    </row>
    <row r="68" spans="1:19" x14ac:dyDescent="0.25">
      <c r="A68">
        <f t="shared" ref="A68:A131" si="1">A67+1</f>
        <v>67</v>
      </c>
      <c r="B68" t="s">
        <v>762</v>
      </c>
      <c r="C68" t="s">
        <v>139</v>
      </c>
      <c r="D68" t="s">
        <v>138</v>
      </c>
      <c r="E68">
        <v>1402985</v>
      </c>
      <c r="F68">
        <v>10.3413792389</v>
      </c>
      <c r="G68">
        <v>1.7055513546400001</v>
      </c>
      <c r="H68" s="7"/>
      <c r="I68" s="7"/>
      <c r="J68" s="7"/>
      <c r="K68" s="7"/>
      <c r="L68" s="7"/>
      <c r="M68" s="7"/>
      <c r="N68" s="7"/>
      <c r="O68" s="7"/>
      <c r="P68" s="7"/>
      <c r="Q68" s="7"/>
      <c r="S68">
        <v>1</v>
      </c>
    </row>
    <row r="69" spans="1:19" x14ac:dyDescent="0.25">
      <c r="A69">
        <f t="shared" si="1"/>
        <v>68</v>
      </c>
      <c r="B69" t="s">
        <v>762</v>
      </c>
      <c r="C69" t="s">
        <v>141</v>
      </c>
      <c r="D69" t="s">
        <v>140</v>
      </c>
      <c r="E69">
        <v>3546427</v>
      </c>
      <c r="F69">
        <v>38.846170112499998</v>
      </c>
      <c r="G69">
        <v>15.361866184</v>
      </c>
      <c r="H69" s="7"/>
      <c r="I69" s="7"/>
      <c r="J69" s="7"/>
      <c r="K69" s="7"/>
      <c r="L69" s="7"/>
      <c r="M69" s="7"/>
      <c r="N69" s="7"/>
      <c r="O69" s="7"/>
      <c r="P69" s="7"/>
      <c r="Q69" s="7"/>
      <c r="S69">
        <v>1</v>
      </c>
    </row>
    <row r="70" spans="1:19" x14ac:dyDescent="0.25">
      <c r="A70">
        <f t="shared" si="1"/>
        <v>69</v>
      </c>
      <c r="B70" t="s">
        <v>762</v>
      </c>
      <c r="C70" t="s">
        <v>143</v>
      </c>
      <c r="D70" t="s">
        <v>142</v>
      </c>
      <c r="E70">
        <v>1326539</v>
      </c>
      <c r="F70">
        <v>25.542485365600001</v>
      </c>
      <c r="G70">
        <v>58.671929717300003</v>
      </c>
      <c r="H70" s="7"/>
      <c r="I70" s="7"/>
      <c r="J70" s="7"/>
      <c r="K70" s="7"/>
      <c r="L70" s="7"/>
      <c r="M70" s="7"/>
      <c r="N70" s="7"/>
      <c r="O70" s="7"/>
      <c r="P70" s="7"/>
      <c r="Q70" s="7"/>
      <c r="S70">
        <v>1</v>
      </c>
    </row>
    <row r="71" spans="1:19" x14ac:dyDescent="0.25">
      <c r="A71">
        <f t="shared" si="1"/>
        <v>70</v>
      </c>
      <c r="B71" t="s">
        <v>762</v>
      </c>
      <c r="C71" t="s">
        <v>145</v>
      </c>
      <c r="D71" t="s">
        <v>144</v>
      </c>
      <c r="E71">
        <v>1160164</v>
      </c>
      <c r="F71">
        <v>31.481936901099999</v>
      </c>
      <c r="G71">
        <v>-26.558430450199999</v>
      </c>
      <c r="H71" s="7"/>
      <c r="I71" s="7"/>
      <c r="J71" s="7"/>
      <c r="K71" s="7"/>
      <c r="L71" s="7"/>
      <c r="M71" s="7"/>
      <c r="N71" s="7"/>
      <c r="O71" s="7"/>
      <c r="P71" s="7"/>
      <c r="Q71" s="7"/>
      <c r="S71">
        <v>1</v>
      </c>
    </row>
    <row r="72" spans="1:19" x14ac:dyDescent="0.25">
      <c r="A72">
        <f t="shared" si="1"/>
        <v>71</v>
      </c>
      <c r="B72" t="s">
        <v>762</v>
      </c>
      <c r="C72" t="s">
        <v>147</v>
      </c>
      <c r="D72" t="s">
        <v>146</v>
      </c>
      <c r="E72">
        <v>114963583</v>
      </c>
      <c r="F72">
        <v>39.6008009763</v>
      </c>
      <c r="G72">
        <v>8.6227867930999995</v>
      </c>
      <c r="H72" s="7"/>
      <c r="I72" s="7"/>
      <c r="J72" s="7"/>
      <c r="K72" s="7"/>
      <c r="L72" s="7"/>
      <c r="M72" s="7"/>
      <c r="N72" s="7"/>
      <c r="O72" s="7"/>
      <c r="P72" s="7"/>
      <c r="Q72" s="7"/>
      <c r="S72">
        <v>1</v>
      </c>
    </row>
    <row r="73" spans="1:19" x14ac:dyDescent="0.25">
      <c r="A73">
        <f t="shared" si="1"/>
        <v>72</v>
      </c>
      <c r="B73" t="s">
        <v>762</v>
      </c>
      <c r="C73" t="s">
        <v>149</v>
      </c>
      <c r="D73" t="s">
        <v>148</v>
      </c>
      <c r="E73">
        <v>3483</v>
      </c>
      <c r="F73">
        <v>-59.352389559999999</v>
      </c>
      <c r="G73">
        <v>-51.744839544100003</v>
      </c>
      <c r="H73" s="7"/>
      <c r="I73" s="7"/>
      <c r="J73" s="7"/>
      <c r="K73" s="7"/>
      <c r="L73" s="7"/>
      <c r="M73" s="7"/>
      <c r="N73" s="7"/>
      <c r="O73" s="7"/>
      <c r="P73" s="7"/>
      <c r="Q73" s="7"/>
      <c r="S73">
        <v>1</v>
      </c>
    </row>
    <row r="74" spans="1:19" x14ac:dyDescent="0.25">
      <c r="A74">
        <f t="shared" si="1"/>
        <v>73</v>
      </c>
      <c r="B74" t="s">
        <v>762</v>
      </c>
      <c r="C74" t="s">
        <v>151</v>
      </c>
      <c r="D74" t="s">
        <v>150</v>
      </c>
      <c r="E74">
        <v>48865</v>
      </c>
      <c r="F74">
        <v>-6.8809542342599999</v>
      </c>
      <c r="G74">
        <v>62.053854032099999</v>
      </c>
      <c r="H74" s="7"/>
      <c r="I74" s="7"/>
      <c r="J74" s="7"/>
      <c r="K74" s="7"/>
      <c r="L74" s="7"/>
      <c r="M74" s="7"/>
      <c r="N74" s="7"/>
      <c r="O74" s="7"/>
      <c r="P74" s="7"/>
      <c r="Q74" s="7"/>
      <c r="S74">
        <v>1</v>
      </c>
    </row>
    <row r="75" spans="1:19" x14ac:dyDescent="0.25">
      <c r="A75">
        <f t="shared" si="1"/>
        <v>74</v>
      </c>
      <c r="B75" t="s">
        <v>762</v>
      </c>
      <c r="C75" t="s">
        <v>153</v>
      </c>
      <c r="D75" t="s">
        <v>152</v>
      </c>
      <c r="E75">
        <v>896444</v>
      </c>
      <c r="F75">
        <v>165.45195431799999</v>
      </c>
      <c r="G75">
        <v>-17.4285803175</v>
      </c>
      <c r="H75" s="7"/>
      <c r="I75" s="7"/>
      <c r="J75" s="7"/>
      <c r="K75" s="7"/>
      <c r="L75" s="7"/>
      <c r="M75" s="7"/>
      <c r="N75" s="7"/>
      <c r="O75" s="7"/>
      <c r="P75" s="7"/>
      <c r="Q75" s="7"/>
      <c r="S75">
        <v>1</v>
      </c>
    </row>
    <row r="76" spans="1:19" x14ac:dyDescent="0.25">
      <c r="A76">
        <f t="shared" si="1"/>
        <v>75</v>
      </c>
      <c r="B76" t="s">
        <v>762</v>
      </c>
      <c r="C76" t="s">
        <v>155</v>
      </c>
      <c r="D76" t="s">
        <v>154</v>
      </c>
      <c r="E76">
        <v>5540718</v>
      </c>
      <c r="F76">
        <v>26.274665604199999</v>
      </c>
      <c r="G76">
        <v>64.498846034899998</v>
      </c>
      <c r="H76" s="7"/>
      <c r="I76" s="7"/>
      <c r="J76" s="7"/>
      <c r="K76" s="7"/>
      <c r="L76" s="7"/>
      <c r="M76" s="7"/>
      <c r="N76" s="7"/>
      <c r="O76" s="7"/>
      <c r="P76" s="7"/>
      <c r="Q76" s="7"/>
      <c r="S76">
        <v>1</v>
      </c>
    </row>
    <row r="77" spans="1:19" x14ac:dyDescent="0.25">
      <c r="A77">
        <f t="shared" si="1"/>
        <v>76</v>
      </c>
      <c r="B77" t="s">
        <v>762</v>
      </c>
      <c r="C77" t="s">
        <v>157</v>
      </c>
      <c r="D77" t="s">
        <v>156</v>
      </c>
      <c r="E77">
        <v>65273512</v>
      </c>
      <c r="F77">
        <v>-2.7617294451899999</v>
      </c>
      <c r="G77">
        <v>42.1734401107</v>
      </c>
      <c r="H77" s="7"/>
      <c r="I77" s="7"/>
      <c r="J77" s="7"/>
      <c r="K77" s="7"/>
      <c r="L77" s="7"/>
      <c r="M77" s="7"/>
      <c r="N77" s="7"/>
      <c r="O77" s="7"/>
      <c r="P77" s="7"/>
      <c r="Q77" s="7"/>
      <c r="S77">
        <v>1</v>
      </c>
    </row>
    <row r="78" spans="1:19" x14ac:dyDescent="0.25">
      <c r="A78">
        <f t="shared" si="1"/>
        <v>77</v>
      </c>
      <c r="B78" t="s">
        <v>762</v>
      </c>
      <c r="C78" t="s">
        <v>159</v>
      </c>
      <c r="D78" t="s">
        <v>158</v>
      </c>
      <c r="E78">
        <v>298682</v>
      </c>
      <c r="F78" t="e">
        <v>#N/A</v>
      </c>
      <c r="G78" t="e">
        <v>#N/A</v>
      </c>
      <c r="H78" s="7"/>
      <c r="I78" s="7"/>
      <c r="J78" s="7"/>
      <c r="K78" s="7"/>
      <c r="L78" s="7"/>
      <c r="M78" s="7"/>
      <c r="N78" s="7"/>
      <c r="O78" s="7"/>
      <c r="P78" s="7"/>
      <c r="Q78" s="7"/>
      <c r="S78">
        <v>1</v>
      </c>
    </row>
    <row r="79" spans="1:19" x14ac:dyDescent="0.25">
      <c r="A79">
        <f t="shared" si="1"/>
        <v>78</v>
      </c>
      <c r="B79" t="s">
        <v>762</v>
      </c>
      <c r="C79" t="s">
        <v>161</v>
      </c>
      <c r="D79" t="s">
        <v>160</v>
      </c>
      <c r="E79">
        <v>280904</v>
      </c>
      <c r="F79">
        <v>-144.90494386899999</v>
      </c>
      <c r="G79">
        <v>-14.722274089900001</v>
      </c>
      <c r="H79" s="7"/>
      <c r="I79" s="7"/>
      <c r="J79" s="7"/>
      <c r="K79" s="7"/>
      <c r="L79" s="7"/>
      <c r="M79" s="7"/>
      <c r="N79" s="7"/>
      <c r="O79" s="7"/>
      <c r="P79" s="7"/>
      <c r="Q79" s="7"/>
      <c r="S79">
        <v>1</v>
      </c>
    </row>
    <row r="80" spans="1:19" x14ac:dyDescent="0.25">
      <c r="A80">
        <f t="shared" si="1"/>
        <v>79</v>
      </c>
      <c r="B80" t="s">
        <v>762</v>
      </c>
      <c r="C80" t="s">
        <v>163</v>
      </c>
      <c r="D80" t="s">
        <v>162</v>
      </c>
      <c r="E80" t="e">
        <v>#N/A</v>
      </c>
      <c r="F80">
        <v>69.226667584500007</v>
      </c>
      <c r="G80">
        <v>-49.2489548494</v>
      </c>
      <c r="H80" s="7"/>
      <c r="I80" s="7"/>
      <c r="J80" s="7"/>
      <c r="K80" s="7"/>
      <c r="L80" s="7"/>
      <c r="M80" s="7"/>
      <c r="N80" s="7"/>
      <c r="O80" s="7"/>
      <c r="P80" s="7"/>
      <c r="Q80" s="7"/>
      <c r="S80">
        <v>1</v>
      </c>
    </row>
    <row r="81" spans="1:19" x14ac:dyDescent="0.25">
      <c r="A81">
        <f t="shared" si="1"/>
        <v>80</v>
      </c>
      <c r="B81" t="s">
        <v>762</v>
      </c>
      <c r="C81" t="s">
        <v>166</v>
      </c>
      <c r="D81" t="s">
        <v>164</v>
      </c>
      <c r="E81">
        <v>2225728</v>
      </c>
      <c r="F81">
        <v>11.7886286968</v>
      </c>
      <c r="G81">
        <v>-0.58660024955099999</v>
      </c>
      <c r="H81" s="7"/>
      <c r="I81" s="7"/>
      <c r="J81" s="7"/>
      <c r="K81" s="7"/>
      <c r="L81" s="7"/>
      <c r="M81" s="7"/>
      <c r="N81" s="7"/>
      <c r="O81" s="7"/>
      <c r="P81" s="7"/>
      <c r="Q81" s="7"/>
      <c r="S81">
        <v>1</v>
      </c>
    </row>
    <row r="82" spans="1:19" x14ac:dyDescent="0.25">
      <c r="A82">
        <f t="shared" si="1"/>
        <v>81</v>
      </c>
      <c r="B82" t="s">
        <v>762</v>
      </c>
      <c r="C82" t="s">
        <v>168</v>
      </c>
      <c r="D82" t="s">
        <v>167</v>
      </c>
      <c r="E82">
        <v>2416664</v>
      </c>
      <c r="F82">
        <v>-15.396012946300001</v>
      </c>
      <c r="G82">
        <v>13.449652435200001</v>
      </c>
      <c r="H82" s="7"/>
      <c r="I82" s="7"/>
      <c r="J82" s="7"/>
      <c r="K82" s="7"/>
      <c r="L82" s="7"/>
      <c r="M82" s="7"/>
      <c r="N82" s="7"/>
      <c r="O82" s="7"/>
      <c r="P82" s="7"/>
      <c r="Q82" s="7"/>
      <c r="S82">
        <v>1</v>
      </c>
    </row>
    <row r="83" spans="1:19" x14ac:dyDescent="0.25">
      <c r="A83">
        <f t="shared" si="1"/>
        <v>82</v>
      </c>
      <c r="B83" t="s">
        <v>762</v>
      </c>
      <c r="C83" t="s">
        <v>170</v>
      </c>
      <c r="D83" t="s">
        <v>169</v>
      </c>
      <c r="E83">
        <v>3989175</v>
      </c>
      <c r="F83">
        <v>43.507802519999998</v>
      </c>
      <c r="G83">
        <v>42.168557553699998</v>
      </c>
      <c r="H83" s="7"/>
      <c r="I83" s="7"/>
      <c r="J83" s="7"/>
      <c r="K83" s="7"/>
      <c r="L83" s="7"/>
      <c r="M83" s="7"/>
      <c r="N83" s="7"/>
      <c r="O83" s="7"/>
      <c r="P83" s="7"/>
      <c r="Q83" s="7"/>
      <c r="S83">
        <v>1</v>
      </c>
    </row>
    <row r="84" spans="1:19" x14ac:dyDescent="0.25">
      <c r="A84">
        <f t="shared" si="1"/>
        <v>83</v>
      </c>
      <c r="B84" t="s">
        <v>762</v>
      </c>
      <c r="C84" t="s">
        <v>173</v>
      </c>
      <c r="D84" t="s">
        <v>171</v>
      </c>
      <c r="E84">
        <v>83783945</v>
      </c>
      <c r="F84">
        <v>10.385780508</v>
      </c>
      <c r="G84">
        <v>51.106981807499999</v>
      </c>
      <c r="H84" s="7"/>
      <c r="I84" s="7"/>
      <c r="J84" s="7"/>
      <c r="K84" s="7"/>
      <c r="L84" s="7"/>
      <c r="M84" s="7"/>
      <c r="N84" s="7"/>
      <c r="O84" s="7"/>
      <c r="P84" s="7"/>
      <c r="Q84" s="7"/>
      <c r="S84">
        <v>1</v>
      </c>
    </row>
    <row r="85" spans="1:19" x14ac:dyDescent="0.25">
      <c r="A85">
        <f t="shared" si="1"/>
        <v>84</v>
      </c>
      <c r="B85" t="s">
        <v>762</v>
      </c>
      <c r="C85" t="s">
        <v>175</v>
      </c>
      <c r="D85" t="s">
        <v>174</v>
      </c>
      <c r="E85">
        <v>31072945</v>
      </c>
      <c r="F85">
        <v>-1.2167656580699999</v>
      </c>
      <c r="G85">
        <v>7.9534564354099997</v>
      </c>
      <c r="H85" s="7"/>
      <c r="I85" s="7"/>
      <c r="J85" s="7"/>
      <c r="K85" s="7"/>
      <c r="L85" s="7"/>
      <c r="M85" s="7"/>
      <c r="N85" s="7"/>
      <c r="O85" s="7"/>
      <c r="P85" s="7"/>
      <c r="Q85" s="7"/>
      <c r="S85">
        <v>1</v>
      </c>
    </row>
    <row r="86" spans="1:19" x14ac:dyDescent="0.25">
      <c r="A86">
        <f t="shared" si="1"/>
        <v>85</v>
      </c>
      <c r="B86" t="s">
        <v>762</v>
      </c>
      <c r="C86" t="s">
        <v>177</v>
      </c>
      <c r="D86" t="s">
        <v>176</v>
      </c>
      <c r="E86">
        <v>33691</v>
      </c>
      <c r="F86" t="e">
        <v>#N/A</v>
      </c>
      <c r="G86" t="e">
        <v>#N/A</v>
      </c>
      <c r="H86" s="7"/>
      <c r="I86" s="7"/>
      <c r="J86" s="7"/>
      <c r="K86" s="7"/>
      <c r="L86" s="7"/>
      <c r="M86" s="7"/>
      <c r="N86" s="7"/>
      <c r="O86" s="7"/>
      <c r="P86" s="7"/>
      <c r="Q86" s="7"/>
      <c r="S86">
        <v>1</v>
      </c>
    </row>
    <row r="87" spans="1:19" x14ac:dyDescent="0.25">
      <c r="A87">
        <f t="shared" si="1"/>
        <v>86</v>
      </c>
      <c r="B87" t="s">
        <v>762</v>
      </c>
      <c r="C87" t="s">
        <v>179</v>
      </c>
      <c r="D87" t="s">
        <v>178</v>
      </c>
      <c r="E87">
        <v>10423056</v>
      </c>
      <c r="F87">
        <v>22.9555579369</v>
      </c>
      <c r="G87">
        <v>39.074696230699999</v>
      </c>
      <c r="H87" s="7"/>
      <c r="I87" s="7"/>
      <c r="J87" s="7"/>
      <c r="K87" s="7"/>
      <c r="L87" s="7"/>
      <c r="M87" s="7"/>
      <c r="N87" s="7"/>
      <c r="O87" s="7"/>
      <c r="P87" s="7"/>
      <c r="Q87" s="7"/>
      <c r="S87">
        <v>1</v>
      </c>
    </row>
    <row r="88" spans="1:19" x14ac:dyDescent="0.25">
      <c r="A88">
        <f t="shared" si="1"/>
        <v>87</v>
      </c>
      <c r="B88" t="s">
        <v>762</v>
      </c>
      <c r="C88" t="s">
        <v>181</v>
      </c>
      <c r="D88" t="s">
        <v>180</v>
      </c>
      <c r="E88">
        <v>56772</v>
      </c>
      <c r="F88">
        <v>-41.341911269999997</v>
      </c>
      <c r="G88">
        <v>74.710512886399997</v>
      </c>
      <c r="H88" s="7"/>
      <c r="I88" s="7"/>
      <c r="J88" s="7"/>
      <c r="K88" s="7"/>
      <c r="L88" s="7"/>
      <c r="M88" s="7"/>
      <c r="N88" s="7"/>
      <c r="O88" s="7"/>
      <c r="P88" s="7"/>
      <c r="Q88" s="7"/>
      <c r="S88">
        <v>1</v>
      </c>
    </row>
    <row r="89" spans="1:19" x14ac:dyDescent="0.25">
      <c r="A89">
        <f t="shared" si="1"/>
        <v>88</v>
      </c>
      <c r="B89" t="s">
        <v>762</v>
      </c>
      <c r="C89" t="s">
        <v>183</v>
      </c>
      <c r="D89" t="s">
        <v>182</v>
      </c>
      <c r="E89">
        <v>112519</v>
      </c>
      <c r="F89">
        <v>-61.682201888900003</v>
      </c>
      <c r="G89">
        <v>12.117250439499999</v>
      </c>
      <c r="H89" s="7"/>
      <c r="I89" s="7"/>
      <c r="J89" s="7"/>
      <c r="K89" s="7"/>
      <c r="L89" s="7"/>
      <c r="M89" s="7"/>
      <c r="N89" s="7"/>
      <c r="O89" s="7"/>
      <c r="P89" s="7"/>
      <c r="Q89" s="7"/>
      <c r="S89">
        <v>1</v>
      </c>
    </row>
    <row r="90" spans="1:19" x14ac:dyDescent="0.25">
      <c r="A90">
        <f t="shared" si="1"/>
        <v>89</v>
      </c>
      <c r="B90" t="s">
        <v>762</v>
      </c>
      <c r="C90" t="s">
        <v>185</v>
      </c>
      <c r="D90" t="s">
        <v>184</v>
      </c>
      <c r="E90">
        <v>400127</v>
      </c>
      <c r="F90" t="e">
        <v>#N/A</v>
      </c>
      <c r="G90" t="e">
        <v>#N/A</v>
      </c>
      <c r="H90" s="7"/>
      <c r="I90" s="7"/>
      <c r="J90" s="7"/>
      <c r="K90" s="7"/>
      <c r="L90" s="7"/>
      <c r="M90" s="7"/>
      <c r="N90" s="7"/>
      <c r="O90" s="7"/>
      <c r="P90" s="7"/>
      <c r="Q90" s="7"/>
      <c r="S90">
        <v>1</v>
      </c>
    </row>
    <row r="91" spans="1:19" x14ac:dyDescent="0.25">
      <c r="A91">
        <f t="shared" si="1"/>
        <v>90</v>
      </c>
      <c r="B91" t="s">
        <v>762</v>
      </c>
      <c r="C91" t="s">
        <v>187</v>
      </c>
      <c r="D91" t="s">
        <v>186</v>
      </c>
      <c r="E91">
        <v>168783</v>
      </c>
      <c r="F91">
        <v>144.76791022</v>
      </c>
      <c r="G91">
        <v>13.441656257</v>
      </c>
      <c r="H91" s="7"/>
      <c r="I91" s="7"/>
      <c r="J91" s="7"/>
      <c r="K91" s="7"/>
      <c r="L91" s="7"/>
      <c r="M91" s="7"/>
      <c r="N91" s="7"/>
      <c r="O91" s="7"/>
      <c r="P91" s="7"/>
      <c r="Q91" s="7"/>
      <c r="S91">
        <v>1</v>
      </c>
    </row>
    <row r="92" spans="1:19" x14ac:dyDescent="0.25">
      <c r="A92">
        <f t="shared" si="1"/>
        <v>91</v>
      </c>
      <c r="B92" t="s">
        <v>762</v>
      </c>
      <c r="C92" t="s">
        <v>189</v>
      </c>
      <c r="D92" t="s">
        <v>188</v>
      </c>
      <c r="E92">
        <v>17915567</v>
      </c>
      <c r="F92">
        <v>-90.364820085800005</v>
      </c>
      <c r="G92">
        <v>15.694036635</v>
      </c>
      <c r="H92" s="7"/>
      <c r="I92" s="7"/>
      <c r="J92" s="7"/>
      <c r="K92" s="7"/>
      <c r="L92" s="7"/>
      <c r="M92" s="7"/>
      <c r="N92" s="7"/>
      <c r="O92" s="7"/>
      <c r="P92" s="7"/>
      <c r="Q92" s="7"/>
      <c r="S92">
        <v>1</v>
      </c>
    </row>
    <row r="93" spans="1:19" x14ac:dyDescent="0.25">
      <c r="A93">
        <f t="shared" si="1"/>
        <v>92</v>
      </c>
      <c r="B93" t="s">
        <v>762</v>
      </c>
      <c r="C93" t="s">
        <v>191</v>
      </c>
      <c r="D93" t="s">
        <v>190</v>
      </c>
      <c r="E93" t="e">
        <v>#N/A</v>
      </c>
      <c r="F93">
        <v>-2.5723906355500001</v>
      </c>
      <c r="G93">
        <v>49.468097612800001</v>
      </c>
      <c r="H93" s="7"/>
      <c r="I93" s="7"/>
      <c r="J93" s="7"/>
      <c r="K93" s="7"/>
      <c r="L93" s="7"/>
      <c r="M93" s="7"/>
      <c r="N93" s="7"/>
      <c r="O93" s="7"/>
      <c r="P93" s="7"/>
      <c r="Q93" s="7"/>
      <c r="S93">
        <v>1</v>
      </c>
    </row>
    <row r="94" spans="1:19" x14ac:dyDescent="0.25">
      <c r="A94">
        <f t="shared" si="1"/>
        <v>93</v>
      </c>
      <c r="B94" t="s">
        <v>762</v>
      </c>
      <c r="C94" t="s">
        <v>193</v>
      </c>
      <c r="D94" t="s">
        <v>192</v>
      </c>
      <c r="E94">
        <v>13132792</v>
      </c>
      <c r="F94">
        <v>-10.940666116099999</v>
      </c>
      <c r="G94">
        <v>10.4362159331</v>
      </c>
      <c r="H94" s="7"/>
      <c r="I94" s="7"/>
      <c r="J94" s="7"/>
      <c r="K94" s="7"/>
      <c r="L94" s="7"/>
      <c r="M94" s="7"/>
      <c r="N94" s="7"/>
      <c r="O94" s="7"/>
      <c r="P94" s="7"/>
      <c r="Q94" s="7"/>
      <c r="S94">
        <v>1</v>
      </c>
    </row>
    <row r="95" spans="1:19" x14ac:dyDescent="0.25">
      <c r="A95">
        <f t="shared" si="1"/>
        <v>94</v>
      </c>
      <c r="B95" t="s">
        <v>762</v>
      </c>
      <c r="C95" t="s">
        <v>195</v>
      </c>
      <c r="D95" t="s">
        <v>194</v>
      </c>
      <c r="E95">
        <v>1967998</v>
      </c>
      <c r="F95">
        <v>-14.949724445899999</v>
      </c>
      <c r="G95">
        <v>12.047449481499999</v>
      </c>
      <c r="H95" s="7"/>
      <c r="I95" s="7"/>
      <c r="J95" s="7"/>
      <c r="K95" s="7"/>
      <c r="L95" s="7"/>
      <c r="M95" s="7"/>
      <c r="N95" s="7"/>
      <c r="O95" s="7"/>
      <c r="P95" s="7"/>
      <c r="Q95" s="7"/>
      <c r="S95">
        <v>1</v>
      </c>
    </row>
    <row r="96" spans="1:19" x14ac:dyDescent="0.25">
      <c r="A96">
        <f t="shared" si="1"/>
        <v>95</v>
      </c>
      <c r="B96" t="s">
        <v>762</v>
      </c>
      <c r="C96" t="s">
        <v>197</v>
      </c>
      <c r="D96" t="s">
        <v>196</v>
      </c>
      <c r="E96">
        <v>786559</v>
      </c>
      <c r="F96">
        <v>-58.982024589300003</v>
      </c>
      <c r="G96">
        <v>4.7937803401199997</v>
      </c>
      <c r="H96" s="7"/>
      <c r="I96" s="7"/>
      <c r="J96" s="7"/>
      <c r="K96" s="7"/>
      <c r="L96" s="7"/>
      <c r="M96" s="7"/>
      <c r="N96" s="7"/>
      <c r="O96" s="7"/>
      <c r="P96" s="7"/>
      <c r="Q96" s="7"/>
      <c r="S96">
        <v>1</v>
      </c>
    </row>
    <row r="97" spans="1:19" x14ac:dyDescent="0.25">
      <c r="A97">
        <f t="shared" si="1"/>
        <v>96</v>
      </c>
      <c r="B97" t="s">
        <v>762</v>
      </c>
      <c r="C97" t="s">
        <v>199</v>
      </c>
      <c r="D97" t="s">
        <v>198</v>
      </c>
      <c r="E97">
        <v>11402533</v>
      </c>
      <c r="F97">
        <v>-72.685275089900003</v>
      </c>
      <c r="G97">
        <v>18.935025634300001</v>
      </c>
      <c r="H97" s="7"/>
      <c r="I97" s="7"/>
      <c r="J97" s="7"/>
      <c r="K97" s="7"/>
      <c r="L97" s="7"/>
      <c r="M97" s="7"/>
      <c r="N97" s="7"/>
      <c r="O97" s="7"/>
      <c r="P97" s="7"/>
      <c r="Q97" s="7"/>
      <c r="S97">
        <v>1</v>
      </c>
    </row>
    <row r="98" spans="1:19" x14ac:dyDescent="0.25">
      <c r="A98">
        <f t="shared" si="1"/>
        <v>97</v>
      </c>
      <c r="B98" t="s">
        <v>762</v>
      </c>
      <c r="C98" t="s">
        <v>201</v>
      </c>
      <c r="D98" t="s">
        <v>200</v>
      </c>
      <c r="E98" t="e">
        <v>#N/A</v>
      </c>
      <c r="F98">
        <v>73.520517100399999</v>
      </c>
      <c r="G98">
        <v>-53.087246561800001</v>
      </c>
      <c r="H98" s="7"/>
      <c r="I98" s="7"/>
      <c r="J98" s="7"/>
      <c r="K98" s="7"/>
      <c r="L98" s="7"/>
      <c r="M98" s="7"/>
      <c r="N98" s="7"/>
      <c r="O98" s="7"/>
      <c r="P98" s="7"/>
      <c r="Q98" s="7"/>
      <c r="S98">
        <v>1</v>
      </c>
    </row>
    <row r="99" spans="1:19" x14ac:dyDescent="0.25">
      <c r="A99">
        <f t="shared" si="1"/>
        <v>98</v>
      </c>
      <c r="B99" t="s">
        <v>762</v>
      </c>
      <c r="C99" t="s">
        <v>204</v>
      </c>
      <c r="D99" t="s">
        <v>202</v>
      </c>
      <c r="E99">
        <v>809</v>
      </c>
      <c r="F99">
        <v>12.433871766099999</v>
      </c>
      <c r="G99">
        <v>41.901749852899997</v>
      </c>
      <c r="H99" s="7"/>
      <c r="I99" s="7"/>
      <c r="J99" s="7"/>
      <c r="K99" s="7"/>
      <c r="L99" s="7"/>
      <c r="M99" s="7"/>
      <c r="N99" s="7"/>
      <c r="O99" s="7"/>
      <c r="P99" s="7"/>
      <c r="Q99" s="7"/>
      <c r="S99">
        <v>1</v>
      </c>
    </row>
    <row r="100" spans="1:19" x14ac:dyDescent="0.25">
      <c r="A100">
        <f t="shared" si="1"/>
        <v>99</v>
      </c>
      <c r="B100" t="s">
        <v>762</v>
      </c>
      <c r="C100" t="s">
        <v>206</v>
      </c>
      <c r="D100" t="s">
        <v>205</v>
      </c>
      <c r="E100">
        <v>9904608</v>
      </c>
      <c r="F100">
        <v>-86.615166096300001</v>
      </c>
      <c r="G100">
        <v>14.826881651900001</v>
      </c>
      <c r="H100" s="7"/>
      <c r="I100" s="7"/>
      <c r="J100" s="7"/>
      <c r="K100" s="7"/>
      <c r="L100" s="7"/>
      <c r="M100" s="7"/>
      <c r="N100" s="7"/>
      <c r="O100" s="7"/>
      <c r="P100" s="7"/>
      <c r="Q100" s="7"/>
      <c r="S100">
        <v>1</v>
      </c>
    </row>
    <row r="101" spans="1:19" x14ac:dyDescent="0.25">
      <c r="A101">
        <f t="shared" si="1"/>
        <v>100</v>
      </c>
      <c r="B101" t="s">
        <v>762</v>
      </c>
      <c r="C101" t="s">
        <v>208</v>
      </c>
      <c r="D101" t="s">
        <v>207</v>
      </c>
      <c r="E101">
        <v>7496988</v>
      </c>
      <c r="F101">
        <v>114.113804542</v>
      </c>
      <c r="G101">
        <v>22.398277372300001</v>
      </c>
      <c r="H101" s="7"/>
      <c r="I101" s="7"/>
      <c r="J101" s="7"/>
      <c r="K101" s="7"/>
      <c r="L101" s="7"/>
      <c r="M101" s="7"/>
      <c r="N101" s="7"/>
      <c r="O101" s="7"/>
      <c r="P101" s="7"/>
      <c r="Q101" s="7"/>
      <c r="S101">
        <v>1</v>
      </c>
    </row>
    <row r="102" spans="1:19" x14ac:dyDescent="0.25">
      <c r="A102">
        <f t="shared" si="1"/>
        <v>101</v>
      </c>
      <c r="B102" t="s">
        <v>762</v>
      </c>
      <c r="C102" t="s">
        <v>210</v>
      </c>
      <c r="D102" t="s">
        <v>209</v>
      </c>
      <c r="E102">
        <v>9660350</v>
      </c>
      <c r="F102">
        <v>19.3955911607</v>
      </c>
      <c r="G102">
        <v>47.162775061399998</v>
      </c>
      <c r="H102" s="7"/>
      <c r="I102" s="7"/>
      <c r="J102" s="7"/>
      <c r="K102" s="7"/>
      <c r="L102" s="7"/>
      <c r="M102" s="7"/>
      <c r="N102" s="7"/>
      <c r="O102" s="7"/>
      <c r="P102" s="7"/>
      <c r="Q102" s="7"/>
      <c r="S102">
        <v>1</v>
      </c>
    </row>
    <row r="103" spans="1:19" x14ac:dyDescent="0.25">
      <c r="A103">
        <f t="shared" si="1"/>
        <v>102</v>
      </c>
      <c r="B103" t="s">
        <v>762</v>
      </c>
      <c r="C103" t="s">
        <v>212</v>
      </c>
      <c r="D103" t="s">
        <v>211</v>
      </c>
      <c r="E103">
        <v>341250</v>
      </c>
      <c r="F103">
        <v>-18.573961670799999</v>
      </c>
      <c r="G103">
        <v>64.995753860700006</v>
      </c>
      <c r="H103" s="7"/>
      <c r="I103" s="7"/>
      <c r="J103" s="7"/>
      <c r="K103" s="7"/>
      <c r="L103" s="7"/>
      <c r="M103" s="7"/>
      <c r="N103" s="7"/>
      <c r="O103" s="7"/>
      <c r="P103" s="7"/>
      <c r="Q103" s="7"/>
      <c r="S103">
        <v>1</v>
      </c>
    </row>
    <row r="104" spans="1:19" x14ac:dyDescent="0.25">
      <c r="A104">
        <f t="shared" si="1"/>
        <v>103</v>
      </c>
      <c r="B104" t="s">
        <v>762</v>
      </c>
      <c r="C104" t="s">
        <v>215</v>
      </c>
      <c r="D104" t="s">
        <v>213</v>
      </c>
      <c r="E104">
        <v>1380004385</v>
      </c>
      <c r="F104">
        <v>79.611976102599996</v>
      </c>
      <c r="G104">
        <v>22.8857821183</v>
      </c>
      <c r="H104" s="7"/>
      <c r="I104" s="7"/>
      <c r="J104" s="7"/>
      <c r="K104" s="7"/>
      <c r="L104" s="7"/>
      <c r="M104" s="7"/>
      <c r="N104" s="7"/>
      <c r="O104" s="7"/>
      <c r="P104" s="7"/>
      <c r="Q104" s="7"/>
      <c r="S104">
        <v>1</v>
      </c>
    </row>
    <row r="105" spans="1:19" x14ac:dyDescent="0.25">
      <c r="A105">
        <f t="shared" si="1"/>
        <v>104</v>
      </c>
      <c r="B105" t="s">
        <v>762</v>
      </c>
      <c r="C105" t="s">
        <v>218</v>
      </c>
      <c r="D105" t="s">
        <v>216</v>
      </c>
      <c r="E105">
        <v>273523621</v>
      </c>
      <c r="F105">
        <v>117.240113662</v>
      </c>
      <c r="G105">
        <v>-2.2150545634599998</v>
      </c>
      <c r="H105" s="7"/>
      <c r="I105" s="7"/>
      <c r="J105" s="7"/>
      <c r="K105" s="7"/>
      <c r="L105" s="7"/>
      <c r="M105" s="7"/>
      <c r="N105" s="7"/>
      <c r="O105" s="7"/>
      <c r="P105" s="7"/>
      <c r="Q105" s="7"/>
      <c r="S105">
        <v>1</v>
      </c>
    </row>
    <row r="106" spans="1:19" x14ac:dyDescent="0.25">
      <c r="A106">
        <f t="shared" si="1"/>
        <v>105</v>
      </c>
      <c r="B106" t="s">
        <v>762</v>
      </c>
      <c r="C106" t="s">
        <v>220</v>
      </c>
      <c r="D106" t="s">
        <v>219</v>
      </c>
      <c r="E106">
        <v>83992953</v>
      </c>
      <c r="F106">
        <v>54.274070044799998</v>
      </c>
      <c r="G106">
        <v>32.575032915000001</v>
      </c>
      <c r="H106" s="7"/>
      <c r="I106" s="7"/>
      <c r="J106" s="7"/>
      <c r="K106" s="7"/>
      <c r="L106" s="7"/>
      <c r="M106" s="7"/>
      <c r="N106" s="7"/>
      <c r="O106" s="7"/>
      <c r="P106" s="7"/>
      <c r="Q106" s="7"/>
      <c r="S106">
        <v>1</v>
      </c>
    </row>
    <row r="107" spans="1:19" x14ac:dyDescent="0.25">
      <c r="A107">
        <f t="shared" si="1"/>
        <v>106</v>
      </c>
      <c r="B107" t="s">
        <v>762</v>
      </c>
      <c r="C107" t="s">
        <v>222</v>
      </c>
      <c r="D107" t="s">
        <v>221</v>
      </c>
      <c r="E107">
        <v>40222503</v>
      </c>
      <c r="F107">
        <v>43.743531488800002</v>
      </c>
      <c r="G107">
        <v>33.039705823200002</v>
      </c>
      <c r="H107" s="7"/>
      <c r="I107" s="7"/>
      <c r="J107" s="7"/>
      <c r="K107" s="7"/>
      <c r="L107" s="7"/>
      <c r="M107" s="7"/>
      <c r="N107" s="7"/>
      <c r="O107" s="7"/>
      <c r="P107" s="7"/>
      <c r="Q107" s="7"/>
      <c r="S107">
        <v>1</v>
      </c>
    </row>
    <row r="108" spans="1:19" x14ac:dyDescent="0.25">
      <c r="A108">
        <f t="shared" si="1"/>
        <v>107</v>
      </c>
      <c r="B108" t="s">
        <v>762</v>
      </c>
      <c r="C108" t="s">
        <v>224</v>
      </c>
      <c r="D108" t="s">
        <v>223</v>
      </c>
      <c r="E108">
        <v>4937796</v>
      </c>
      <c r="F108">
        <v>-8.1379356866699997</v>
      </c>
      <c r="G108">
        <v>53.175448703999997</v>
      </c>
      <c r="H108" s="7"/>
      <c r="I108" s="7"/>
      <c r="J108" s="7"/>
      <c r="K108" s="7"/>
      <c r="L108" s="7"/>
      <c r="M108" s="7"/>
      <c r="N108" s="7"/>
      <c r="O108" s="7"/>
      <c r="P108" s="7"/>
      <c r="Q108" s="7"/>
      <c r="S108">
        <v>1</v>
      </c>
    </row>
    <row r="109" spans="1:19" x14ac:dyDescent="0.25">
      <c r="A109">
        <f t="shared" si="1"/>
        <v>108</v>
      </c>
      <c r="B109" t="s">
        <v>762</v>
      </c>
      <c r="C109" t="s">
        <v>226</v>
      </c>
      <c r="D109" t="s">
        <v>225</v>
      </c>
      <c r="E109">
        <v>85032</v>
      </c>
      <c r="F109">
        <v>-4.5387395232600003</v>
      </c>
      <c r="G109">
        <v>54.224189107699999</v>
      </c>
      <c r="H109" s="7"/>
      <c r="I109" s="7"/>
      <c r="J109" s="7"/>
      <c r="K109" s="7"/>
      <c r="L109" s="7"/>
      <c r="M109" s="7"/>
      <c r="N109" s="7"/>
      <c r="O109" s="7"/>
      <c r="P109" s="7"/>
      <c r="Q109" s="7"/>
      <c r="S109">
        <v>1</v>
      </c>
    </row>
    <row r="110" spans="1:19" x14ac:dyDescent="0.25">
      <c r="A110">
        <f t="shared" si="1"/>
        <v>109</v>
      </c>
      <c r="B110" t="s">
        <v>762</v>
      </c>
      <c r="C110" t="s">
        <v>229</v>
      </c>
      <c r="D110" t="s">
        <v>227</v>
      </c>
      <c r="E110">
        <v>8655541</v>
      </c>
      <c r="F110">
        <v>35.004446927700002</v>
      </c>
      <c r="G110">
        <v>31.4611010118</v>
      </c>
      <c r="H110" s="7"/>
      <c r="I110" s="7"/>
      <c r="J110" s="7"/>
      <c r="K110" s="7"/>
      <c r="L110" s="7"/>
      <c r="M110" s="7"/>
      <c r="N110" s="7"/>
      <c r="O110" s="7"/>
      <c r="P110" s="7"/>
      <c r="Q110" s="7"/>
      <c r="S110">
        <v>1</v>
      </c>
    </row>
    <row r="111" spans="1:19" x14ac:dyDescent="0.25">
      <c r="A111">
        <f t="shared" si="1"/>
        <v>110</v>
      </c>
      <c r="B111" t="s">
        <v>762</v>
      </c>
      <c r="C111" t="s">
        <v>231</v>
      </c>
      <c r="D111" t="s">
        <v>230</v>
      </c>
      <c r="E111">
        <v>60461828</v>
      </c>
      <c r="F111">
        <v>12.0700133907</v>
      </c>
      <c r="G111">
        <v>42.796626414000002</v>
      </c>
      <c r="H111" s="7"/>
      <c r="I111" s="7"/>
      <c r="J111" s="7"/>
      <c r="K111" s="7"/>
      <c r="L111" s="7"/>
      <c r="M111" s="7"/>
      <c r="N111" s="7"/>
      <c r="O111" s="7"/>
      <c r="P111" s="7"/>
      <c r="Q111" s="7"/>
      <c r="S111">
        <v>1</v>
      </c>
    </row>
    <row r="112" spans="1:19" x14ac:dyDescent="0.25">
      <c r="A112">
        <f t="shared" si="1"/>
        <v>111</v>
      </c>
      <c r="B112" t="s">
        <v>762</v>
      </c>
      <c r="C112" t="s">
        <v>233</v>
      </c>
      <c r="D112" t="s">
        <v>232</v>
      </c>
      <c r="E112">
        <v>2961161</v>
      </c>
      <c r="F112">
        <v>-77.314825932700003</v>
      </c>
      <c r="G112">
        <v>18.156948776499998</v>
      </c>
      <c r="H112" s="7"/>
      <c r="I112" s="7"/>
      <c r="J112" s="7"/>
      <c r="K112" s="7"/>
      <c r="L112" s="7"/>
      <c r="M112" s="7"/>
      <c r="N112" s="7"/>
      <c r="O112" s="7"/>
      <c r="P112" s="7"/>
      <c r="Q112" s="7"/>
      <c r="S112">
        <v>1</v>
      </c>
    </row>
    <row r="113" spans="1:19" x14ac:dyDescent="0.25">
      <c r="A113">
        <f t="shared" si="1"/>
        <v>112</v>
      </c>
      <c r="B113" t="s">
        <v>762</v>
      </c>
      <c r="C113" t="s">
        <v>235</v>
      </c>
      <c r="D113" t="s">
        <v>234</v>
      </c>
      <c r="E113">
        <v>126476458</v>
      </c>
      <c r="F113">
        <v>138.030895577</v>
      </c>
      <c r="G113">
        <v>37.592301353000003</v>
      </c>
      <c r="H113" s="7"/>
      <c r="I113" s="7"/>
      <c r="J113" s="7"/>
      <c r="K113" s="7"/>
      <c r="L113" s="7"/>
      <c r="M113" s="7"/>
      <c r="N113" s="7"/>
      <c r="O113" s="7"/>
      <c r="P113" s="7"/>
      <c r="Q113" s="7"/>
      <c r="S113">
        <v>1</v>
      </c>
    </row>
    <row r="114" spans="1:19" x14ac:dyDescent="0.25">
      <c r="A114">
        <f t="shared" si="1"/>
        <v>113</v>
      </c>
      <c r="B114" t="s">
        <v>762</v>
      </c>
      <c r="C114" t="s">
        <v>237</v>
      </c>
      <c r="D114" t="s">
        <v>236</v>
      </c>
      <c r="E114" t="e">
        <v>#N/A</v>
      </c>
      <c r="F114">
        <v>-2.1268993794400002</v>
      </c>
      <c r="G114">
        <v>49.218373766799999</v>
      </c>
      <c r="H114" s="7"/>
      <c r="I114" s="7"/>
      <c r="J114" s="7"/>
      <c r="K114" s="7"/>
      <c r="L114" s="7"/>
      <c r="M114" s="7"/>
      <c r="N114" s="7"/>
      <c r="O114" s="7"/>
      <c r="P114" s="7"/>
      <c r="Q114" s="7"/>
      <c r="S114">
        <v>1</v>
      </c>
    </row>
    <row r="115" spans="1:19" x14ac:dyDescent="0.25">
      <c r="A115">
        <f t="shared" si="1"/>
        <v>114</v>
      </c>
      <c r="B115" t="s">
        <v>762</v>
      </c>
      <c r="C115" t="s">
        <v>239</v>
      </c>
      <c r="D115" t="s">
        <v>238</v>
      </c>
      <c r="E115">
        <v>10203140</v>
      </c>
      <c r="F115">
        <v>36.771361040199999</v>
      </c>
      <c r="G115">
        <v>31.245790912099999</v>
      </c>
      <c r="H115" s="7"/>
      <c r="I115" s="7"/>
      <c r="J115" s="7"/>
      <c r="K115" s="7"/>
      <c r="L115" s="7"/>
      <c r="M115" s="7"/>
      <c r="N115" s="7"/>
      <c r="O115" s="7"/>
      <c r="P115" s="7"/>
      <c r="Q115" s="7"/>
      <c r="S115">
        <v>1</v>
      </c>
    </row>
    <row r="116" spans="1:19" x14ac:dyDescent="0.25">
      <c r="A116">
        <f t="shared" si="1"/>
        <v>115</v>
      </c>
      <c r="B116" t="s">
        <v>762</v>
      </c>
      <c r="C116" t="s">
        <v>241</v>
      </c>
      <c r="D116" t="s">
        <v>240</v>
      </c>
      <c r="E116">
        <v>18776707</v>
      </c>
      <c r="F116">
        <v>67.291493568700005</v>
      </c>
      <c r="G116">
        <v>48.156880666100001</v>
      </c>
      <c r="H116" s="7"/>
      <c r="I116" s="7"/>
      <c r="J116" s="7"/>
      <c r="K116" s="7"/>
      <c r="L116" s="7"/>
      <c r="M116" s="7"/>
      <c r="N116" s="7"/>
      <c r="O116" s="7"/>
      <c r="P116" s="7"/>
      <c r="Q116" s="7"/>
      <c r="S116">
        <v>1</v>
      </c>
    </row>
    <row r="117" spans="1:19" x14ac:dyDescent="0.25">
      <c r="A117">
        <f t="shared" si="1"/>
        <v>116</v>
      </c>
      <c r="B117" t="s">
        <v>762</v>
      </c>
      <c r="C117" t="s">
        <v>243</v>
      </c>
      <c r="D117" t="s">
        <v>242</v>
      </c>
      <c r="E117">
        <v>53771300</v>
      </c>
      <c r="F117">
        <v>37.795939729300002</v>
      </c>
      <c r="G117">
        <v>0.59988021544500003</v>
      </c>
      <c r="H117" s="7"/>
      <c r="I117" s="7"/>
      <c r="J117" s="7"/>
      <c r="K117" s="7"/>
      <c r="L117" s="7"/>
      <c r="M117" s="7"/>
      <c r="N117" s="7"/>
      <c r="O117" s="7"/>
      <c r="P117" s="7"/>
      <c r="Q117" s="7"/>
      <c r="S117">
        <v>1</v>
      </c>
    </row>
    <row r="118" spans="1:19" x14ac:dyDescent="0.25">
      <c r="A118">
        <f t="shared" si="1"/>
        <v>117</v>
      </c>
      <c r="B118" t="s">
        <v>762</v>
      </c>
      <c r="C118" t="s">
        <v>245</v>
      </c>
      <c r="D118" t="s">
        <v>244</v>
      </c>
      <c r="E118">
        <v>119446</v>
      </c>
      <c r="F118">
        <v>-45.611105132900001</v>
      </c>
      <c r="G118">
        <v>0.86001503171000004</v>
      </c>
      <c r="H118" s="7"/>
      <c r="I118" s="7"/>
      <c r="J118" s="7"/>
      <c r="K118" s="7"/>
      <c r="L118" s="7"/>
      <c r="M118" s="7"/>
      <c r="N118" s="7"/>
      <c r="O118" s="7"/>
      <c r="P118" s="7"/>
      <c r="Q118" s="7"/>
      <c r="S118">
        <v>1</v>
      </c>
    </row>
    <row r="119" spans="1:19" x14ac:dyDescent="0.25">
      <c r="A119">
        <f t="shared" si="1"/>
        <v>118</v>
      </c>
      <c r="B119" t="s">
        <v>762</v>
      </c>
      <c r="C119" t="s">
        <v>247</v>
      </c>
      <c r="D119" t="s">
        <v>246</v>
      </c>
      <c r="E119">
        <v>25778815</v>
      </c>
      <c r="F119">
        <v>127.192479732</v>
      </c>
      <c r="G119">
        <v>40.153503109299997</v>
      </c>
      <c r="H119" s="7"/>
      <c r="I119" s="7"/>
      <c r="J119" s="7"/>
      <c r="K119" s="7"/>
      <c r="L119" s="7"/>
      <c r="M119" s="7"/>
      <c r="N119" s="7"/>
      <c r="O119" s="7"/>
      <c r="P119" s="7"/>
      <c r="Q119" s="7"/>
      <c r="S119">
        <v>1</v>
      </c>
    </row>
    <row r="120" spans="1:19" x14ac:dyDescent="0.25">
      <c r="A120">
        <f t="shared" si="1"/>
        <v>119</v>
      </c>
      <c r="B120" t="s">
        <v>762</v>
      </c>
      <c r="C120" t="s">
        <v>249</v>
      </c>
      <c r="D120" t="s">
        <v>248</v>
      </c>
      <c r="E120">
        <v>51269183</v>
      </c>
      <c r="F120">
        <v>127.83916086399999</v>
      </c>
      <c r="G120">
        <v>36.385239834700002</v>
      </c>
      <c r="H120" s="7"/>
      <c r="I120" s="7"/>
      <c r="J120" s="7"/>
      <c r="K120" s="7"/>
      <c r="L120" s="7"/>
      <c r="M120" s="7"/>
      <c r="N120" s="7"/>
      <c r="O120" s="7"/>
      <c r="P120" s="7"/>
      <c r="Q120" s="7"/>
      <c r="S120">
        <v>1</v>
      </c>
    </row>
    <row r="121" spans="1:19" x14ac:dyDescent="0.25">
      <c r="A121">
        <f t="shared" si="1"/>
        <v>120</v>
      </c>
      <c r="B121" t="s">
        <v>762</v>
      </c>
      <c r="C121" t="s">
        <v>251</v>
      </c>
      <c r="D121" t="s">
        <v>250</v>
      </c>
      <c r="E121">
        <v>4270563</v>
      </c>
      <c r="F121">
        <v>47.587004588900001</v>
      </c>
      <c r="G121">
        <v>29.3343126157</v>
      </c>
      <c r="H121" s="7"/>
      <c r="I121" s="7"/>
      <c r="J121" s="7"/>
      <c r="K121" s="7"/>
      <c r="L121" s="7"/>
      <c r="M121" s="7"/>
      <c r="N121" s="7"/>
      <c r="O121" s="7"/>
      <c r="P121" s="7"/>
      <c r="Q121" s="7"/>
      <c r="S121">
        <v>1</v>
      </c>
    </row>
    <row r="122" spans="1:19" x14ac:dyDescent="0.25">
      <c r="A122">
        <f t="shared" si="1"/>
        <v>121</v>
      </c>
      <c r="B122" t="s">
        <v>762</v>
      </c>
      <c r="C122" t="s">
        <v>253</v>
      </c>
      <c r="D122" t="s">
        <v>252</v>
      </c>
      <c r="E122">
        <v>6524191</v>
      </c>
      <c r="F122">
        <v>74.541655132900004</v>
      </c>
      <c r="G122">
        <v>41.462219434600001</v>
      </c>
      <c r="H122" s="7"/>
      <c r="I122" s="7"/>
      <c r="J122" s="7"/>
      <c r="K122" s="7"/>
      <c r="L122" s="7"/>
      <c r="M122" s="7"/>
      <c r="N122" s="7"/>
      <c r="O122" s="7"/>
      <c r="P122" s="7"/>
      <c r="Q122" s="7"/>
      <c r="S122">
        <v>1</v>
      </c>
    </row>
    <row r="123" spans="1:19" x14ac:dyDescent="0.25">
      <c r="A123">
        <f t="shared" si="1"/>
        <v>122</v>
      </c>
      <c r="B123" t="s">
        <v>762</v>
      </c>
      <c r="C123" t="s">
        <v>256</v>
      </c>
      <c r="D123" t="s">
        <v>254</v>
      </c>
      <c r="E123">
        <v>7275556</v>
      </c>
      <c r="F123">
        <v>103.73772412</v>
      </c>
      <c r="G123">
        <v>18.502174331599999</v>
      </c>
      <c r="H123" s="7"/>
      <c r="I123" s="7"/>
      <c r="J123" s="7"/>
      <c r="K123" s="7"/>
      <c r="L123" s="7"/>
      <c r="M123" s="7"/>
      <c r="N123" s="7"/>
      <c r="O123" s="7"/>
      <c r="P123" s="7"/>
      <c r="Q123" s="7"/>
      <c r="S123">
        <v>1</v>
      </c>
    </row>
    <row r="124" spans="1:19" x14ac:dyDescent="0.25">
      <c r="A124">
        <f t="shared" si="1"/>
        <v>123</v>
      </c>
      <c r="B124" t="s">
        <v>762</v>
      </c>
      <c r="C124" t="s">
        <v>258</v>
      </c>
      <c r="D124" t="s">
        <v>257</v>
      </c>
      <c r="E124">
        <v>1886202</v>
      </c>
      <c r="F124">
        <v>24.9123598332</v>
      </c>
      <c r="G124">
        <v>56.850851626800001</v>
      </c>
      <c r="H124" s="7"/>
      <c r="I124" s="7"/>
      <c r="J124" s="7"/>
      <c r="K124" s="7"/>
      <c r="L124" s="7"/>
      <c r="M124" s="7"/>
      <c r="N124" s="7"/>
      <c r="O124" s="7"/>
      <c r="P124" s="7"/>
      <c r="Q124" s="7"/>
      <c r="S124">
        <v>1</v>
      </c>
    </row>
    <row r="125" spans="1:19" x14ac:dyDescent="0.25">
      <c r="A125">
        <f t="shared" si="1"/>
        <v>124</v>
      </c>
      <c r="B125" t="s">
        <v>762</v>
      </c>
      <c r="C125" t="s">
        <v>260</v>
      </c>
      <c r="D125" t="s">
        <v>259</v>
      </c>
      <c r="E125">
        <v>6825442</v>
      </c>
      <c r="F125">
        <v>35.880160715000002</v>
      </c>
      <c r="G125">
        <v>33.923066305699997</v>
      </c>
      <c r="H125" s="7"/>
      <c r="I125" s="7"/>
      <c r="J125" s="7"/>
      <c r="K125" s="7"/>
      <c r="L125" s="7"/>
      <c r="M125" s="7"/>
      <c r="N125" s="7"/>
      <c r="O125" s="7"/>
      <c r="P125" s="7"/>
      <c r="Q125" s="7"/>
      <c r="S125">
        <v>1</v>
      </c>
    </row>
    <row r="126" spans="1:19" x14ac:dyDescent="0.25">
      <c r="A126">
        <f t="shared" si="1"/>
        <v>125</v>
      </c>
      <c r="B126" t="s">
        <v>762</v>
      </c>
      <c r="C126" t="s">
        <v>262</v>
      </c>
      <c r="D126" t="s">
        <v>261</v>
      </c>
      <c r="E126">
        <v>2142252</v>
      </c>
      <c r="F126">
        <v>28.227231309800001</v>
      </c>
      <c r="G126">
        <v>-29.580031883299998</v>
      </c>
      <c r="H126" s="7"/>
      <c r="I126" s="7"/>
      <c r="J126" s="7"/>
      <c r="K126" s="7"/>
      <c r="L126" s="7"/>
      <c r="M126" s="7"/>
      <c r="N126" s="7"/>
      <c r="O126" s="7"/>
      <c r="P126" s="7"/>
      <c r="Q126" s="7"/>
      <c r="S126">
        <v>1</v>
      </c>
    </row>
    <row r="127" spans="1:19" x14ac:dyDescent="0.25">
      <c r="A127">
        <f t="shared" si="1"/>
        <v>126</v>
      </c>
      <c r="B127" t="s">
        <v>762</v>
      </c>
      <c r="C127" t="s">
        <v>264</v>
      </c>
      <c r="D127" t="s">
        <v>263</v>
      </c>
      <c r="E127">
        <v>5057677</v>
      </c>
      <c r="F127">
        <v>-9.3220757268999996</v>
      </c>
      <c r="G127">
        <v>6.4527849165699998</v>
      </c>
      <c r="H127" s="7"/>
      <c r="I127" s="7"/>
      <c r="J127" s="7"/>
      <c r="K127" s="7"/>
      <c r="L127" s="7"/>
      <c r="M127" s="7"/>
      <c r="N127" s="7"/>
      <c r="O127" s="7"/>
      <c r="P127" s="7"/>
      <c r="Q127" s="7"/>
      <c r="S127">
        <v>1</v>
      </c>
    </row>
    <row r="128" spans="1:19" x14ac:dyDescent="0.25">
      <c r="A128">
        <f t="shared" si="1"/>
        <v>127</v>
      </c>
      <c r="B128" t="s">
        <v>762</v>
      </c>
      <c r="C128" t="s">
        <v>266</v>
      </c>
      <c r="D128" t="s">
        <v>265</v>
      </c>
      <c r="E128">
        <v>6871287</v>
      </c>
      <c r="F128">
        <v>18.0086616872</v>
      </c>
      <c r="G128">
        <v>27.0309449491</v>
      </c>
      <c r="H128" s="7"/>
      <c r="I128" s="7"/>
      <c r="J128" s="7"/>
      <c r="K128" s="7"/>
      <c r="L128" s="7"/>
      <c r="M128" s="7"/>
      <c r="N128" s="7"/>
      <c r="O128" s="7"/>
      <c r="P128" s="7"/>
      <c r="Q128" s="7"/>
      <c r="S128">
        <v>1</v>
      </c>
    </row>
    <row r="129" spans="1:19" x14ac:dyDescent="0.25">
      <c r="A129">
        <f t="shared" si="1"/>
        <v>128</v>
      </c>
      <c r="B129" t="s">
        <v>762</v>
      </c>
      <c r="C129" t="s">
        <v>268</v>
      </c>
      <c r="D129" t="s">
        <v>267</v>
      </c>
      <c r="E129">
        <v>38137</v>
      </c>
      <c r="F129">
        <v>9.5357431177900001</v>
      </c>
      <c r="G129">
        <v>47.1366583545</v>
      </c>
      <c r="H129" s="7"/>
      <c r="I129" s="7"/>
      <c r="J129" s="7"/>
      <c r="K129" s="7"/>
      <c r="L129" s="7"/>
      <c r="M129" s="7"/>
      <c r="N129" s="7"/>
      <c r="O129" s="7"/>
      <c r="P129" s="7"/>
      <c r="Q129" s="7"/>
      <c r="S129">
        <v>1</v>
      </c>
    </row>
    <row r="130" spans="1:19" x14ac:dyDescent="0.25">
      <c r="A130">
        <f t="shared" si="1"/>
        <v>129</v>
      </c>
      <c r="B130" t="s">
        <v>762</v>
      </c>
      <c r="C130" t="s">
        <v>270</v>
      </c>
      <c r="D130" t="s">
        <v>269</v>
      </c>
      <c r="E130">
        <v>2722291</v>
      </c>
      <c r="F130">
        <v>23.8871935548</v>
      </c>
      <c r="G130">
        <v>55.326109844500003</v>
      </c>
      <c r="H130" s="7"/>
      <c r="I130" s="7"/>
      <c r="J130" s="7"/>
      <c r="K130" s="7"/>
      <c r="L130" s="7"/>
      <c r="M130" s="7"/>
      <c r="N130" s="7"/>
      <c r="O130" s="7"/>
      <c r="P130" s="7"/>
      <c r="Q130" s="7"/>
      <c r="S130">
        <v>1</v>
      </c>
    </row>
    <row r="131" spans="1:19" x14ac:dyDescent="0.25">
      <c r="A131">
        <f t="shared" si="1"/>
        <v>130</v>
      </c>
      <c r="B131" t="s">
        <v>762</v>
      </c>
      <c r="C131" t="s">
        <v>272</v>
      </c>
      <c r="D131" t="s">
        <v>271</v>
      </c>
      <c r="E131">
        <v>625976</v>
      </c>
      <c r="F131">
        <v>6.07182201066</v>
      </c>
      <c r="G131">
        <v>49.767253606799997</v>
      </c>
      <c r="H131" s="7"/>
      <c r="I131" s="7"/>
      <c r="J131" s="7"/>
      <c r="K131" s="7"/>
      <c r="L131" s="7"/>
      <c r="M131" s="7"/>
      <c r="N131" s="7"/>
      <c r="O131" s="7"/>
      <c r="P131" s="7"/>
      <c r="Q131" s="7"/>
      <c r="S131">
        <v>1</v>
      </c>
    </row>
    <row r="132" spans="1:19" x14ac:dyDescent="0.25">
      <c r="A132">
        <f t="shared" ref="A132:A195" si="2">A131+1</f>
        <v>131</v>
      </c>
      <c r="B132" t="s">
        <v>762</v>
      </c>
      <c r="C132" t="s">
        <v>275</v>
      </c>
      <c r="D132" t="s">
        <v>273</v>
      </c>
      <c r="E132">
        <v>649342</v>
      </c>
      <c r="F132">
        <v>113.50932116200001</v>
      </c>
      <c r="G132">
        <v>22.223116883500001</v>
      </c>
      <c r="H132" s="7"/>
      <c r="I132" s="7"/>
      <c r="J132" s="7"/>
      <c r="K132" s="7"/>
      <c r="L132" s="7"/>
      <c r="M132" s="7"/>
      <c r="N132" s="7"/>
      <c r="O132" s="7"/>
      <c r="P132" s="7"/>
      <c r="Q132" s="7"/>
      <c r="S132">
        <v>1</v>
      </c>
    </row>
    <row r="133" spans="1:19" x14ac:dyDescent="0.25">
      <c r="A133">
        <f t="shared" si="2"/>
        <v>132</v>
      </c>
      <c r="B133" t="s">
        <v>762</v>
      </c>
      <c r="C133" t="s">
        <v>277</v>
      </c>
      <c r="D133" t="s">
        <v>276</v>
      </c>
      <c r="E133">
        <v>27691019</v>
      </c>
      <c r="F133">
        <v>46.704736742800002</v>
      </c>
      <c r="G133">
        <v>-19.371895867700001</v>
      </c>
      <c r="H133" s="7"/>
      <c r="I133" s="7"/>
      <c r="J133" s="7"/>
      <c r="K133" s="7"/>
      <c r="L133" s="7"/>
      <c r="M133" s="7"/>
      <c r="N133" s="7"/>
      <c r="O133" s="7"/>
      <c r="P133" s="7"/>
      <c r="Q133" s="7"/>
      <c r="S133">
        <v>1</v>
      </c>
    </row>
    <row r="134" spans="1:19" x14ac:dyDescent="0.25">
      <c r="A134">
        <f t="shared" si="2"/>
        <v>133</v>
      </c>
      <c r="B134" t="s">
        <v>762</v>
      </c>
      <c r="C134" t="s">
        <v>279</v>
      </c>
      <c r="D134" t="s">
        <v>278</v>
      </c>
      <c r="E134">
        <v>19129955</v>
      </c>
      <c r="F134">
        <v>34.289355987100002</v>
      </c>
      <c r="G134">
        <v>-13.218080880600001</v>
      </c>
      <c r="H134" s="7"/>
      <c r="I134" s="7"/>
      <c r="J134" s="7"/>
      <c r="K134" s="7"/>
      <c r="L134" s="7"/>
      <c r="M134" s="7"/>
      <c r="N134" s="7"/>
      <c r="O134" s="7"/>
      <c r="P134" s="7"/>
      <c r="Q134" s="7"/>
      <c r="S134">
        <v>1</v>
      </c>
    </row>
    <row r="135" spans="1:19" x14ac:dyDescent="0.25">
      <c r="A135">
        <f t="shared" si="2"/>
        <v>134</v>
      </c>
      <c r="B135" t="s">
        <v>762</v>
      </c>
      <c r="C135" t="s">
        <v>281</v>
      </c>
      <c r="D135" t="s">
        <v>280</v>
      </c>
      <c r="E135">
        <v>32365998</v>
      </c>
      <c r="F135">
        <v>109.697622843</v>
      </c>
      <c r="G135">
        <v>3.7898684557100002</v>
      </c>
      <c r="H135" s="7"/>
      <c r="I135" s="7"/>
      <c r="J135" s="7"/>
      <c r="K135" s="7"/>
      <c r="L135" s="7"/>
      <c r="M135" s="7"/>
      <c r="N135" s="7"/>
      <c r="O135" s="7"/>
      <c r="P135" s="7"/>
      <c r="Q135" s="7"/>
      <c r="S135">
        <v>1</v>
      </c>
    </row>
    <row r="136" spans="1:19" x14ac:dyDescent="0.25">
      <c r="A136">
        <f t="shared" si="2"/>
        <v>135</v>
      </c>
      <c r="B136" t="s">
        <v>762</v>
      </c>
      <c r="C136" t="s">
        <v>283</v>
      </c>
      <c r="D136" t="s">
        <v>282</v>
      </c>
      <c r="E136">
        <v>540542</v>
      </c>
      <c r="F136">
        <v>73.457130041900001</v>
      </c>
      <c r="G136">
        <v>3.7287091998799999</v>
      </c>
      <c r="H136" s="7"/>
      <c r="I136" s="7"/>
      <c r="J136" s="7"/>
      <c r="K136" s="7"/>
      <c r="L136" s="7"/>
      <c r="M136" s="7"/>
      <c r="N136" s="7"/>
      <c r="O136" s="7"/>
      <c r="P136" s="7"/>
      <c r="Q136" s="7"/>
      <c r="S136">
        <v>1</v>
      </c>
    </row>
    <row r="137" spans="1:19" x14ac:dyDescent="0.25">
      <c r="A137">
        <f t="shared" si="2"/>
        <v>136</v>
      </c>
      <c r="B137" t="s">
        <v>762</v>
      </c>
      <c r="C137" t="s">
        <v>285</v>
      </c>
      <c r="D137" t="s">
        <v>284</v>
      </c>
      <c r="E137">
        <v>20250834</v>
      </c>
      <c r="F137">
        <v>-3.5426906485099998</v>
      </c>
      <c r="G137">
        <v>17.3458158135</v>
      </c>
      <c r="H137" s="7"/>
      <c r="I137" s="7"/>
      <c r="J137" s="7"/>
      <c r="K137" s="7"/>
      <c r="L137" s="7"/>
      <c r="M137" s="7"/>
      <c r="N137" s="7"/>
      <c r="O137" s="7"/>
      <c r="P137" s="7"/>
      <c r="Q137" s="7"/>
      <c r="S137">
        <v>1</v>
      </c>
    </row>
    <row r="138" spans="1:19" x14ac:dyDescent="0.25">
      <c r="A138">
        <f t="shared" si="2"/>
        <v>137</v>
      </c>
      <c r="B138" t="s">
        <v>762</v>
      </c>
      <c r="C138" t="s">
        <v>288</v>
      </c>
      <c r="D138" t="s">
        <v>286</v>
      </c>
      <c r="E138">
        <v>441539</v>
      </c>
      <c r="F138">
        <v>14.4052331643</v>
      </c>
      <c r="G138">
        <v>35.921496322099998</v>
      </c>
      <c r="H138" s="7"/>
      <c r="I138" s="7"/>
      <c r="J138" s="7"/>
      <c r="K138" s="7"/>
      <c r="L138" s="7"/>
      <c r="M138" s="7"/>
      <c r="N138" s="7"/>
      <c r="O138" s="7"/>
      <c r="P138" s="7"/>
      <c r="Q138" s="7"/>
      <c r="S138">
        <v>1</v>
      </c>
    </row>
    <row r="139" spans="1:19" x14ac:dyDescent="0.25">
      <c r="A139">
        <f t="shared" si="2"/>
        <v>138</v>
      </c>
      <c r="B139" t="s">
        <v>762</v>
      </c>
      <c r="C139" t="s">
        <v>290</v>
      </c>
      <c r="D139" t="s">
        <v>289</v>
      </c>
      <c r="E139">
        <v>59194</v>
      </c>
      <c r="F139">
        <v>170.339761224</v>
      </c>
      <c r="G139">
        <v>7.0037635831499996</v>
      </c>
      <c r="H139" s="7"/>
      <c r="I139" s="7"/>
      <c r="J139" s="7"/>
      <c r="K139" s="7"/>
      <c r="L139" s="7"/>
      <c r="M139" s="7"/>
      <c r="N139" s="7"/>
      <c r="O139" s="7"/>
      <c r="P139" s="7"/>
      <c r="Q139" s="7"/>
      <c r="S139">
        <v>1</v>
      </c>
    </row>
    <row r="140" spans="1:19" x14ac:dyDescent="0.25">
      <c r="A140">
        <f t="shared" si="2"/>
        <v>139</v>
      </c>
      <c r="B140" t="s">
        <v>762</v>
      </c>
      <c r="C140" t="s">
        <v>292</v>
      </c>
      <c r="D140" t="s">
        <v>291</v>
      </c>
      <c r="E140">
        <v>375265</v>
      </c>
      <c r="F140" t="e">
        <v>#N/A</v>
      </c>
      <c r="G140" t="e">
        <v>#N/A</v>
      </c>
      <c r="H140" s="7"/>
      <c r="I140" s="7"/>
      <c r="J140" s="7"/>
      <c r="K140" s="7"/>
      <c r="L140" s="7"/>
      <c r="M140" s="7"/>
      <c r="N140" s="7"/>
      <c r="O140" s="7"/>
      <c r="P140" s="7"/>
      <c r="Q140" s="7"/>
      <c r="S140">
        <v>1</v>
      </c>
    </row>
    <row r="141" spans="1:19" x14ac:dyDescent="0.25">
      <c r="A141">
        <f t="shared" si="2"/>
        <v>140</v>
      </c>
      <c r="B141" t="s">
        <v>762</v>
      </c>
      <c r="C141" t="s">
        <v>294</v>
      </c>
      <c r="D141" t="s">
        <v>293</v>
      </c>
      <c r="E141">
        <v>4649660</v>
      </c>
      <c r="F141">
        <v>-10.347798145500001</v>
      </c>
      <c r="G141">
        <v>20.257367056</v>
      </c>
      <c r="H141" s="7"/>
      <c r="I141" s="7"/>
      <c r="J141" s="7"/>
      <c r="K141" s="7"/>
      <c r="L141" s="7"/>
      <c r="M141" s="7"/>
      <c r="N141" s="7"/>
      <c r="O141" s="7"/>
      <c r="P141" s="7"/>
      <c r="Q141" s="7"/>
      <c r="S141">
        <v>1</v>
      </c>
    </row>
    <row r="142" spans="1:19" x14ac:dyDescent="0.25">
      <c r="A142">
        <f t="shared" si="2"/>
        <v>141</v>
      </c>
      <c r="B142" t="s">
        <v>762</v>
      </c>
      <c r="C142" t="s">
        <v>296</v>
      </c>
      <c r="D142" t="s">
        <v>295</v>
      </c>
      <c r="E142">
        <v>1271767</v>
      </c>
      <c r="F142">
        <v>57.5712055061</v>
      </c>
      <c r="G142">
        <v>-20.277687043299998</v>
      </c>
      <c r="H142" s="7"/>
      <c r="I142" s="7"/>
      <c r="J142" s="7"/>
      <c r="K142" s="7"/>
      <c r="L142" s="7"/>
      <c r="M142" s="7"/>
      <c r="N142" s="7"/>
      <c r="O142" s="7"/>
      <c r="P142" s="7"/>
      <c r="Q142" s="7"/>
      <c r="S142">
        <v>1</v>
      </c>
    </row>
    <row r="143" spans="1:19" x14ac:dyDescent="0.25">
      <c r="A143">
        <f t="shared" si="2"/>
        <v>142</v>
      </c>
      <c r="B143" t="s">
        <v>762</v>
      </c>
      <c r="C143" t="s">
        <v>298</v>
      </c>
      <c r="D143" t="s">
        <v>297</v>
      </c>
      <c r="E143">
        <v>272813</v>
      </c>
      <c r="F143" t="e">
        <v>#N/A</v>
      </c>
      <c r="G143" t="e">
        <v>#N/A</v>
      </c>
      <c r="H143" s="7"/>
      <c r="I143" s="7"/>
      <c r="J143" s="7"/>
      <c r="K143" s="7"/>
      <c r="L143" s="7"/>
      <c r="M143" s="7"/>
      <c r="N143" s="7"/>
      <c r="O143" s="7"/>
      <c r="P143" s="7"/>
      <c r="Q143" s="7"/>
      <c r="S143">
        <v>1</v>
      </c>
    </row>
    <row r="144" spans="1:19" x14ac:dyDescent="0.25">
      <c r="A144">
        <f t="shared" si="2"/>
        <v>143</v>
      </c>
      <c r="B144" t="s">
        <v>762</v>
      </c>
      <c r="C144" t="s">
        <v>300</v>
      </c>
      <c r="D144" t="s">
        <v>299</v>
      </c>
      <c r="E144">
        <v>128932753</v>
      </c>
      <c r="F144">
        <v>-102.52345169199999</v>
      </c>
      <c r="G144">
        <v>23.947537240599999</v>
      </c>
      <c r="H144" s="7"/>
      <c r="I144" s="7"/>
      <c r="J144" s="7"/>
      <c r="K144" s="7"/>
      <c r="L144" s="7"/>
      <c r="M144" s="7"/>
      <c r="N144" s="7"/>
      <c r="O144" s="7"/>
      <c r="P144" s="7"/>
      <c r="Q144" s="7"/>
      <c r="S144">
        <v>1</v>
      </c>
    </row>
    <row r="145" spans="1:19" x14ac:dyDescent="0.25">
      <c r="A145">
        <f t="shared" si="2"/>
        <v>144</v>
      </c>
      <c r="B145" t="s">
        <v>762</v>
      </c>
      <c r="C145" t="s">
        <v>302</v>
      </c>
      <c r="D145" t="s">
        <v>301</v>
      </c>
      <c r="E145">
        <v>115021</v>
      </c>
      <c r="F145">
        <v>153.23943792200001</v>
      </c>
      <c r="G145">
        <v>7.4524681365900003</v>
      </c>
      <c r="H145" s="7"/>
      <c r="I145" s="7"/>
      <c r="J145" s="7"/>
      <c r="K145" s="7"/>
      <c r="L145" s="7"/>
      <c r="M145" s="7"/>
      <c r="N145" s="7"/>
      <c r="O145" s="7"/>
      <c r="P145" s="7"/>
      <c r="Q145" s="7"/>
      <c r="S145">
        <v>1</v>
      </c>
    </row>
    <row r="146" spans="1:19" x14ac:dyDescent="0.25">
      <c r="A146">
        <f t="shared" si="2"/>
        <v>145</v>
      </c>
      <c r="B146" t="s">
        <v>762</v>
      </c>
      <c r="C146" t="s">
        <v>305</v>
      </c>
      <c r="D146" t="s">
        <v>303</v>
      </c>
      <c r="E146">
        <v>4033963</v>
      </c>
      <c r="F146">
        <v>28.456733724100001</v>
      </c>
      <c r="G146">
        <v>47.194988044200002</v>
      </c>
      <c r="H146" s="7"/>
      <c r="I146" s="7"/>
      <c r="J146" s="7"/>
      <c r="K146" s="7"/>
      <c r="L146" s="7"/>
      <c r="M146" s="7"/>
      <c r="N146" s="7"/>
      <c r="O146" s="7"/>
      <c r="P146" s="7"/>
      <c r="Q146" s="7"/>
      <c r="S146">
        <v>1</v>
      </c>
    </row>
    <row r="147" spans="1:19" x14ac:dyDescent="0.25">
      <c r="A147">
        <f t="shared" si="2"/>
        <v>146</v>
      </c>
      <c r="B147" t="s">
        <v>762</v>
      </c>
      <c r="C147" t="s">
        <v>307</v>
      </c>
      <c r="D147" t="s">
        <v>306</v>
      </c>
      <c r="E147">
        <v>39244</v>
      </c>
      <c r="F147">
        <v>7.4062767685599997</v>
      </c>
      <c r="G147">
        <v>43.752746267200003</v>
      </c>
      <c r="H147" s="7"/>
      <c r="I147" s="7"/>
      <c r="J147" s="7"/>
      <c r="K147" s="7"/>
      <c r="L147" s="7"/>
      <c r="M147" s="7"/>
      <c r="N147" s="7"/>
      <c r="O147" s="7"/>
      <c r="P147" s="7"/>
      <c r="Q147" s="7"/>
      <c r="S147">
        <v>1</v>
      </c>
    </row>
    <row r="148" spans="1:19" x14ac:dyDescent="0.25">
      <c r="A148">
        <f t="shared" si="2"/>
        <v>147</v>
      </c>
      <c r="B148" t="s">
        <v>762</v>
      </c>
      <c r="C148" t="s">
        <v>310</v>
      </c>
      <c r="D148" t="s">
        <v>308</v>
      </c>
      <c r="E148">
        <v>3278292</v>
      </c>
      <c r="F148">
        <v>103.05299764900001</v>
      </c>
      <c r="G148">
        <v>46.826815439400001</v>
      </c>
      <c r="H148" s="7"/>
      <c r="I148" s="7"/>
      <c r="J148" s="7"/>
      <c r="K148" s="7"/>
      <c r="L148" s="7"/>
      <c r="M148" s="7"/>
      <c r="N148" s="7"/>
      <c r="O148" s="7"/>
      <c r="P148" s="7"/>
      <c r="Q148" s="7"/>
      <c r="S148">
        <v>1</v>
      </c>
    </row>
    <row r="149" spans="1:19" x14ac:dyDescent="0.25">
      <c r="A149">
        <f t="shared" si="2"/>
        <v>148</v>
      </c>
      <c r="B149" t="s">
        <v>762</v>
      </c>
      <c r="C149" t="s">
        <v>313</v>
      </c>
      <c r="D149" t="s">
        <v>311</v>
      </c>
      <c r="E149">
        <v>628062</v>
      </c>
      <c r="F149">
        <v>19.238839392500001</v>
      </c>
      <c r="G149">
        <v>42.788902592900001</v>
      </c>
      <c r="H149" s="7"/>
      <c r="I149" s="7"/>
      <c r="J149" s="7"/>
      <c r="K149" s="7"/>
      <c r="L149" s="7"/>
      <c r="M149" s="7"/>
      <c r="N149" s="7"/>
      <c r="O149" s="7"/>
      <c r="P149" s="7"/>
      <c r="Q149" s="7"/>
      <c r="S149">
        <v>1</v>
      </c>
    </row>
    <row r="150" spans="1:19" x14ac:dyDescent="0.25">
      <c r="A150">
        <f t="shared" si="2"/>
        <v>149</v>
      </c>
      <c r="B150" t="s">
        <v>762</v>
      </c>
      <c r="C150" t="s">
        <v>316</v>
      </c>
      <c r="D150" t="s">
        <v>314</v>
      </c>
      <c r="E150">
        <v>4999</v>
      </c>
      <c r="F150">
        <v>-62.185185456200003</v>
      </c>
      <c r="G150">
        <v>16.739414055299999</v>
      </c>
      <c r="H150" s="7"/>
      <c r="I150" s="7"/>
      <c r="J150" s="7"/>
      <c r="K150" s="7"/>
      <c r="L150" s="7"/>
      <c r="M150" s="7"/>
      <c r="N150" s="7"/>
      <c r="O150" s="7"/>
      <c r="P150" s="7"/>
      <c r="Q150" s="7"/>
      <c r="S150">
        <v>1</v>
      </c>
    </row>
    <row r="151" spans="1:19" x14ac:dyDescent="0.25">
      <c r="A151">
        <f t="shared" si="2"/>
        <v>150</v>
      </c>
      <c r="B151" t="s">
        <v>762</v>
      </c>
      <c r="C151" t="s">
        <v>319</v>
      </c>
      <c r="D151" t="s">
        <v>317</v>
      </c>
      <c r="E151">
        <v>36910558</v>
      </c>
      <c r="F151">
        <v>-8.4561579479799995</v>
      </c>
      <c r="G151">
        <v>29.837629546900001</v>
      </c>
      <c r="H151" s="7"/>
      <c r="I151" s="7"/>
      <c r="J151" s="7"/>
      <c r="K151" s="7"/>
      <c r="L151" s="7"/>
      <c r="M151" s="7"/>
      <c r="N151" s="7"/>
      <c r="O151" s="7"/>
      <c r="P151" s="7"/>
      <c r="Q151" s="7"/>
      <c r="S151">
        <v>1</v>
      </c>
    </row>
    <row r="152" spans="1:19" x14ac:dyDescent="0.25">
      <c r="A152">
        <f t="shared" si="2"/>
        <v>151</v>
      </c>
      <c r="B152" t="s">
        <v>762</v>
      </c>
      <c r="C152" t="s">
        <v>321</v>
      </c>
      <c r="D152" t="s">
        <v>320</v>
      </c>
      <c r="E152">
        <v>31255435</v>
      </c>
      <c r="F152">
        <v>35.5336754259</v>
      </c>
      <c r="G152">
        <v>-17.273816425900002</v>
      </c>
      <c r="H152" s="7"/>
      <c r="I152" s="7"/>
      <c r="J152" s="7"/>
      <c r="K152" s="7"/>
      <c r="L152" s="7"/>
      <c r="M152" s="7"/>
      <c r="N152" s="7"/>
      <c r="O152" s="7"/>
      <c r="P152" s="7"/>
      <c r="Q152" s="7"/>
      <c r="S152">
        <v>1</v>
      </c>
    </row>
    <row r="153" spans="1:19" x14ac:dyDescent="0.25">
      <c r="A153">
        <f t="shared" si="2"/>
        <v>152</v>
      </c>
      <c r="B153" t="s">
        <v>762</v>
      </c>
      <c r="C153" t="s">
        <v>323</v>
      </c>
      <c r="D153" t="s">
        <v>322</v>
      </c>
      <c r="E153">
        <v>54409794</v>
      </c>
      <c r="F153">
        <v>96.488433210400004</v>
      </c>
      <c r="G153">
        <v>21.185665992699999</v>
      </c>
      <c r="H153" s="7"/>
      <c r="I153" s="7"/>
      <c r="J153" s="7"/>
      <c r="K153" s="7"/>
      <c r="L153" s="7"/>
      <c r="M153" s="7"/>
      <c r="N153" s="7"/>
      <c r="O153" s="7"/>
      <c r="P153" s="7"/>
      <c r="Q153" s="7"/>
      <c r="S153">
        <v>1</v>
      </c>
    </row>
    <row r="154" spans="1:19" x14ac:dyDescent="0.25">
      <c r="A154">
        <f t="shared" si="2"/>
        <v>153</v>
      </c>
      <c r="B154" t="s">
        <v>762</v>
      </c>
      <c r="C154" t="s">
        <v>325</v>
      </c>
      <c r="D154" t="s">
        <v>324</v>
      </c>
      <c r="E154">
        <v>2540916</v>
      </c>
      <c r="F154">
        <v>17.209635667000001</v>
      </c>
      <c r="G154">
        <v>-22.130325684199999</v>
      </c>
      <c r="H154" s="7"/>
      <c r="I154" s="7"/>
      <c r="J154" s="7"/>
      <c r="K154" s="7"/>
      <c r="L154" s="7"/>
      <c r="M154" s="7"/>
      <c r="N154" s="7"/>
      <c r="O154" s="7"/>
      <c r="P154" s="7"/>
      <c r="Q154" s="7"/>
      <c r="S154">
        <v>1</v>
      </c>
    </row>
    <row r="155" spans="1:19" x14ac:dyDescent="0.25">
      <c r="A155">
        <f t="shared" si="2"/>
        <v>154</v>
      </c>
      <c r="B155" t="s">
        <v>762</v>
      </c>
      <c r="C155" t="s">
        <v>327</v>
      </c>
      <c r="D155" t="s">
        <v>326</v>
      </c>
      <c r="E155">
        <v>10834</v>
      </c>
      <c r="F155">
        <v>166.932568234</v>
      </c>
      <c r="G155">
        <v>-0.51912638952199996</v>
      </c>
      <c r="H155" s="7"/>
      <c r="I155" s="7"/>
      <c r="J155" s="7"/>
      <c r="K155" s="7"/>
      <c r="L155" s="7"/>
      <c r="M155" s="7"/>
      <c r="N155" s="7"/>
      <c r="O155" s="7"/>
      <c r="P155" s="7"/>
      <c r="Q155" s="7"/>
      <c r="S155">
        <v>1</v>
      </c>
    </row>
    <row r="156" spans="1:19" x14ac:dyDescent="0.25">
      <c r="A156">
        <f t="shared" si="2"/>
        <v>155</v>
      </c>
      <c r="B156" t="s">
        <v>762</v>
      </c>
      <c r="C156" t="s">
        <v>329</v>
      </c>
      <c r="D156" t="s">
        <v>328</v>
      </c>
      <c r="E156">
        <v>29136808</v>
      </c>
      <c r="F156">
        <v>83.915826400200004</v>
      </c>
      <c r="G156">
        <v>28.248913649599999</v>
      </c>
      <c r="H156" s="7"/>
      <c r="I156" s="7"/>
      <c r="J156" s="7"/>
      <c r="K156" s="7"/>
      <c r="L156" s="7"/>
      <c r="M156" s="7"/>
      <c r="N156" s="7"/>
      <c r="O156" s="7"/>
      <c r="P156" s="7"/>
      <c r="Q156" s="7"/>
      <c r="S156">
        <v>1</v>
      </c>
    </row>
    <row r="157" spans="1:19" x14ac:dyDescent="0.25">
      <c r="A157">
        <f t="shared" si="2"/>
        <v>156</v>
      </c>
      <c r="B157" t="s">
        <v>762</v>
      </c>
      <c r="C157" t="s">
        <v>331</v>
      </c>
      <c r="D157" t="s">
        <v>330</v>
      </c>
      <c r="E157">
        <v>17134873</v>
      </c>
      <c r="F157">
        <v>5.2814479300699997</v>
      </c>
      <c r="G157">
        <v>52.100789900199999</v>
      </c>
      <c r="H157" s="7"/>
      <c r="I157" s="7"/>
      <c r="J157" s="7"/>
      <c r="K157" s="7"/>
      <c r="L157" s="7"/>
      <c r="M157" s="7"/>
      <c r="N157" s="7"/>
      <c r="O157" s="7"/>
      <c r="P157" s="7"/>
      <c r="Q157" s="7"/>
      <c r="S157">
        <v>1</v>
      </c>
    </row>
    <row r="158" spans="1:19" x14ac:dyDescent="0.25">
      <c r="A158">
        <f t="shared" si="2"/>
        <v>157</v>
      </c>
      <c r="B158" t="s">
        <v>762</v>
      </c>
      <c r="C158" t="s">
        <v>334</v>
      </c>
      <c r="D158" t="s">
        <v>332</v>
      </c>
      <c r="E158">
        <v>285491</v>
      </c>
      <c r="F158">
        <v>165.68492373500001</v>
      </c>
      <c r="G158">
        <v>-21.299918057999999</v>
      </c>
      <c r="H158" s="7"/>
      <c r="I158" s="7"/>
      <c r="J158" s="7"/>
      <c r="K158" s="7"/>
      <c r="L158" s="7"/>
      <c r="M158" s="7"/>
      <c r="N158" s="7"/>
      <c r="O158" s="7"/>
      <c r="P158" s="7"/>
      <c r="Q158" s="7"/>
      <c r="S158">
        <v>1</v>
      </c>
    </row>
    <row r="159" spans="1:19" x14ac:dyDescent="0.25">
      <c r="A159">
        <f t="shared" si="2"/>
        <v>158</v>
      </c>
      <c r="B159" t="s">
        <v>762</v>
      </c>
      <c r="C159" t="s">
        <v>336</v>
      </c>
      <c r="D159" t="s">
        <v>335</v>
      </c>
      <c r="E159">
        <v>4822233</v>
      </c>
      <c r="F159">
        <v>171.484923466</v>
      </c>
      <c r="G159">
        <v>-41.811135569000001</v>
      </c>
      <c r="H159" s="7"/>
      <c r="I159" s="7"/>
      <c r="J159" s="7"/>
      <c r="K159" s="7"/>
      <c r="L159" s="7"/>
      <c r="M159" s="7"/>
      <c r="N159" s="7"/>
      <c r="O159" s="7"/>
      <c r="P159" s="7"/>
      <c r="Q159" s="7"/>
      <c r="S159">
        <v>1</v>
      </c>
    </row>
    <row r="160" spans="1:19" x14ac:dyDescent="0.25">
      <c r="A160">
        <f t="shared" si="2"/>
        <v>159</v>
      </c>
      <c r="B160" t="s">
        <v>762</v>
      </c>
      <c r="C160" t="s">
        <v>338</v>
      </c>
      <c r="D160" t="s">
        <v>337</v>
      </c>
      <c r="E160">
        <v>6624554</v>
      </c>
      <c r="F160">
        <v>-85.0305296951</v>
      </c>
      <c r="G160">
        <v>12.847094289599999</v>
      </c>
      <c r="H160" s="7"/>
      <c r="I160" s="7"/>
      <c r="J160" s="7"/>
      <c r="K160" s="7"/>
      <c r="L160" s="7"/>
      <c r="M160" s="7"/>
      <c r="N160" s="7"/>
      <c r="O160" s="7"/>
      <c r="P160" s="7"/>
      <c r="Q160" s="7"/>
      <c r="S160">
        <v>1</v>
      </c>
    </row>
    <row r="161" spans="1:19" x14ac:dyDescent="0.25">
      <c r="A161">
        <f t="shared" si="2"/>
        <v>160</v>
      </c>
      <c r="B161" t="s">
        <v>762</v>
      </c>
      <c r="C161" t="s">
        <v>341</v>
      </c>
      <c r="D161" t="s">
        <v>339</v>
      </c>
      <c r="E161">
        <v>24206636</v>
      </c>
      <c r="F161">
        <v>9.3854588153900007</v>
      </c>
      <c r="G161">
        <v>17.419124929599999</v>
      </c>
      <c r="H161" s="7"/>
      <c r="I161" s="7"/>
      <c r="J161" s="7"/>
      <c r="K161" s="7"/>
      <c r="L161" s="7"/>
      <c r="M161" s="7"/>
      <c r="N161" s="7"/>
      <c r="O161" s="7"/>
      <c r="P161" s="7"/>
      <c r="Q161" s="7"/>
      <c r="S161">
        <v>1</v>
      </c>
    </row>
    <row r="162" spans="1:19" x14ac:dyDescent="0.25">
      <c r="A162">
        <f t="shared" si="2"/>
        <v>161</v>
      </c>
      <c r="B162" t="s">
        <v>762</v>
      </c>
      <c r="C162" t="s">
        <v>343</v>
      </c>
      <c r="D162" t="s">
        <v>342</v>
      </c>
      <c r="E162">
        <v>206139587</v>
      </c>
      <c r="F162">
        <v>8.0894389477100006</v>
      </c>
      <c r="G162">
        <v>9.5941145223300008</v>
      </c>
      <c r="H162" s="7"/>
      <c r="I162" s="7"/>
      <c r="J162" s="7"/>
      <c r="K162" s="7"/>
      <c r="L162" s="7"/>
      <c r="M162" s="7"/>
      <c r="N162" s="7"/>
      <c r="O162" s="7"/>
      <c r="P162" s="7"/>
      <c r="Q162" s="7"/>
      <c r="S162">
        <v>1</v>
      </c>
    </row>
    <row r="163" spans="1:19" x14ac:dyDescent="0.25">
      <c r="A163">
        <f t="shared" si="2"/>
        <v>162</v>
      </c>
      <c r="B163" t="s">
        <v>762</v>
      </c>
      <c r="C163" t="s">
        <v>345</v>
      </c>
      <c r="D163" t="s">
        <v>344</v>
      </c>
      <c r="E163">
        <v>1618</v>
      </c>
      <c r="F163">
        <v>-169.86994681900001</v>
      </c>
      <c r="G163">
        <v>-19.049457081300002</v>
      </c>
      <c r="H163" s="7"/>
      <c r="I163" s="7"/>
      <c r="J163" s="7"/>
      <c r="K163" s="7"/>
      <c r="L163" s="7"/>
      <c r="M163" s="7"/>
      <c r="N163" s="7"/>
      <c r="O163" s="7"/>
      <c r="P163" s="7"/>
      <c r="Q163" s="7"/>
      <c r="S163">
        <v>1</v>
      </c>
    </row>
    <row r="164" spans="1:19" x14ac:dyDescent="0.25">
      <c r="A164">
        <f t="shared" si="2"/>
        <v>163</v>
      </c>
      <c r="B164" t="s">
        <v>762</v>
      </c>
      <c r="C164" t="s">
        <v>347</v>
      </c>
      <c r="D164" t="s">
        <v>346</v>
      </c>
      <c r="E164" t="e">
        <v>#N/A</v>
      </c>
      <c r="F164">
        <v>167.94921678200001</v>
      </c>
      <c r="G164">
        <v>-29.051460904399999</v>
      </c>
      <c r="H164" s="7"/>
      <c r="I164" s="7"/>
      <c r="J164" s="7"/>
      <c r="K164" s="7"/>
      <c r="L164" s="7"/>
      <c r="M164" s="7"/>
      <c r="N164" s="7"/>
      <c r="O164" s="7"/>
      <c r="P164" s="7"/>
      <c r="Q164" s="7"/>
      <c r="S164">
        <v>1</v>
      </c>
    </row>
    <row r="165" spans="1:19" x14ac:dyDescent="0.25">
      <c r="A165">
        <f t="shared" si="2"/>
        <v>164</v>
      </c>
      <c r="B165" t="s">
        <v>762</v>
      </c>
      <c r="C165" t="s">
        <v>349</v>
      </c>
      <c r="D165" t="s">
        <v>348</v>
      </c>
      <c r="E165">
        <v>57557</v>
      </c>
      <c r="F165">
        <v>145.61969651300001</v>
      </c>
      <c r="G165">
        <v>15.8292756277</v>
      </c>
      <c r="H165" s="7"/>
      <c r="I165" s="7"/>
      <c r="J165" s="7"/>
      <c r="K165" s="7"/>
      <c r="L165" s="7"/>
      <c r="M165" s="7"/>
      <c r="N165" s="7"/>
      <c r="O165" s="7"/>
      <c r="P165" s="7"/>
      <c r="Q165" s="7"/>
      <c r="S165">
        <v>1</v>
      </c>
    </row>
    <row r="166" spans="1:19" x14ac:dyDescent="0.25">
      <c r="A166">
        <f t="shared" si="2"/>
        <v>165</v>
      </c>
      <c r="B166" t="s">
        <v>762</v>
      </c>
      <c r="C166" t="s">
        <v>351</v>
      </c>
      <c r="D166" t="s">
        <v>350</v>
      </c>
      <c r="E166">
        <v>5421242</v>
      </c>
      <c r="F166">
        <v>15.3483465622</v>
      </c>
      <c r="G166">
        <v>68.750155720500004</v>
      </c>
      <c r="H166" s="7"/>
      <c r="I166" s="7"/>
      <c r="J166" s="7"/>
      <c r="K166" s="7"/>
      <c r="L166" s="7"/>
      <c r="M166" s="7"/>
      <c r="N166" s="7"/>
      <c r="O166" s="7"/>
      <c r="P166" s="7"/>
      <c r="Q166" s="7"/>
      <c r="S166">
        <v>1</v>
      </c>
    </row>
    <row r="167" spans="1:19" x14ac:dyDescent="0.25">
      <c r="A167">
        <f t="shared" si="2"/>
        <v>166</v>
      </c>
      <c r="B167" t="s">
        <v>762</v>
      </c>
      <c r="C167" t="s">
        <v>353</v>
      </c>
      <c r="D167" t="s">
        <v>352</v>
      </c>
      <c r="E167">
        <v>5106622</v>
      </c>
      <c r="F167">
        <v>56.091661548300003</v>
      </c>
      <c r="G167">
        <v>20.605153325700002</v>
      </c>
      <c r="H167" s="7"/>
      <c r="I167" s="7"/>
      <c r="J167" s="7"/>
      <c r="K167" s="7"/>
      <c r="L167" s="7"/>
      <c r="M167" s="7"/>
      <c r="N167" s="7"/>
      <c r="O167" s="7"/>
      <c r="P167" s="7"/>
      <c r="Q167" s="7"/>
      <c r="S167">
        <v>1</v>
      </c>
    </row>
    <row r="168" spans="1:19" x14ac:dyDescent="0.25">
      <c r="A168">
        <f t="shared" si="2"/>
        <v>167</v>
      </c>
      <c r="B168" t="s">
        <v>762</v>
      </c>
      <c r="C168" t="s">
        <v>355</v>
      </c>
      <c r="D168" t="s">
        <v>354</v>
      </c>
      <c r="E168">
        <v>220892331</v>
      </c>
      <c r="F168">
        <v>69.339579374799996</v>
      </c>
      <c r="G168">
        <v>29.9497515031</v>
      </c>
      <c r="H168" s="7"/>
      <c r="I168" s="7"/>
      <c r="J168" s="7"/>
      <c r="K168" s="7"/>
      <c r="L168" s="7"/>
      <c r="M168" s="7"/>
      <c r="N168" s="7"/>
      <c r="O168" s="7"/>
      <c r="P168" s="7"/>
      <c r="Q168" s="7"/>
      <c r="S168">
        <v>1</v>
      </c>
    </row>
    <row r="169" spans="1:19" x14ac:dyDescent="0.25">
      <c r="A169">
        <f t="shared" si="2"/>
        <v>168</v>
      </c>
      <c r="B169" t="s">
        <v>762</v>
      </c>
      <c r="C169" t="s">
        <v>357</v>
      </c>
      <c r="D169" t="s">
        <v>356</v>
      </c>
      <c r="E169">
        <v>18092</v>
      </c>
      <c r="F169">
        <v>134.40807965499999</v>
      </c>
      <c r="G169">
        <v>7.28742783603</v>
      </c>
      <c r="H169" s="7"/>
      <c r="I169" s="7"/>
      <c r="J169" s="7"/>
      <c r="K169" s="7"/>
      <c r="L169" s="7"/>
      <c r="M169" s="7"/>
      <c r="N169" s="7"/>
      <c r="O169" s="7"/>
      <c r="P169" s="7"/>
      <c r="Q169" s="7"/>
      <c r="S169">
        <v>1</v>
      </c>
    </row>
    <row r="170" spans="1:19" x14ac:dyDescent="0.25">
      <c r="A170">
        <f t="shared" si="2"/>
        <v>169</v>
      </c>
      <c r="B170" t="s">
        <v>762</v>
      </c>
      <c r="C170" t="s">
        <v>359</v>
      </c>
      <c r="D170" t="s">
        <v>358</v>
      </c>
      <c r="E170">
        <v>5101416</v>
      </c>
      <c r="F170">
        <v>35.196287054899997</v>
      </c>
      <c r="G170">
        <v>31.916138926399999</v>
      </c>
      <c r="H170" s="7"/>
      <c r="I170" s="7"/>
      <c r="J170" s="7"/>
      <c r="K170" s="7"/>
      <c r="L170" s="7"/>
      <c r="M170" s="7"/>
      <c r="N170" s="7"/>
      <c r="O170" s="7"/>
      <c r="P170" s="7"/>
      <c r="Q170" s="7"/>
      <c r="S170">
        <v>1</v>
      </c>
    </row>
    <row r="171" spans="1:19" x14ac:dyDescent="0.25">
      <c r="A171">
        <f t="shared" si="2"/>
        <v>170</v>
      </c>
      <c r="B171" t="s">
        <v>762</v>
      </c>
      <c r="C171" t="s">
        <v>362</v>
      </c>
      <c r="D171" t="s">
        <v>360</v>
      </c>
      <c r="E171">
        <v>4314768</v>
      </c>
      <c r="F171">
        <v>-80.119151561199999</v>
      </c>
      <c r="G171">
        <v>8.51750797491</v>
      </c>
      <c r="H171" s="7"/>
      <c r="I171" s="7"/>
      <c r="J171" s="7"/>
      <c r="K171" s="7"/>
      <c r="L171" s="7"/>
      <c r="M171" s="7"/>
      <c r="N171" s="7"/>
      <c r="O171" s="7"/>
      <c r="P171" s="7"/>
      <c r="Q171" s="7"/>
      <c r="S171">
        <v>1</v>
      </c>
    </row>
    <row r="172" spans="1:19" x14ac:dyDescent="0.25">
      <c r="A172">
        <f t="shared" si="2"/>
        <v>171</v>
      </c>
      <c r="B172" t="s">
        <v>762</v>
      </c>
      <c r="C172" t="s">
        <v>364</v>
      </c>
      <c r="D172" t="s">
        <v>363</v>
      </c>
      <c r="E172">
        <v>8947027</v>
      </c>
      <c r="F172">
        <v>145.207447524</v>
      </c>
      <c r="G172">
        <v>-6.4641664608299996</v>
      </c>
      <c r="H172" s="7"/>
      <c r="I172" s="7"/>
      <c r="J172" s="7"/>
      <c r="K172" s="7"/>
      <c r="L172" s="7"/>
      <c r="M172" s="7"/>
      <c r="N172" s="7"/>
      <c r="O172" s="7"/>
      <c r="P172" s="7"/>
      <c r="Q172" s="7"/>
      <c r="S172">
        <v>1</v>
      </c>
    </row>
    <row r="173" spans="1:19" x14ac:dyDescent="0.25">
      <c r="A173">
        <f t="shared" si="2"/>
        <v>172</v>
      </c>
      <c r="B173" t="s">
        <v>762</v>
      </c>
      <c r="C173" t="s">
        <v>366</v>
      </c>
      <c r="D173" t="s">
        <v>365</v>
      </c>
      <c r="E173">
        <v>7132530</v>
      </c>
      <c r="F173">
        <v>-58.400137032000004</v>
      </c>
      <c r="G173">
        <v>-23.228239131999999</v>
      </c>
      <c r="H173" s="7"/>
      <c r="I173" s="7"/>
      <c r="J173" s="7"/>
      <c r="K173" s="7"/>
      <c r="L173" s="7"/>
      <c r="M173" s="7"/>
      <c r="N173" s="7"/>
      <c r="O173" s="7"/>
      <c r="P173" s="7"/>
      <c r="Q173" s="7"/>
      <c r="S173">
        <v>1</v>
      </c>
    </row>
    <row r="174" spans="1:19" x14ac:dyDescent="0.25">
      <c r="A174">
        <f t="shared" si="2"/>
        <v>173</v>
      </c>
      <c r="B174" t="s">
        <v>762</v>
      </c>
      <c r="C174" t="s">
        <v>368</v>
      </c>
      <c r="D174" t="s">
        <v>367</v>
      </c>
      <c r="E174">
        <v>32971845.999999996</v>
      </c>
      <c r="F174">
        <v>-74.382426851000005</v>
      </c>
      <c r="G174">
        <v>-9.1528038132899994</v>
      </c>
      <c r="H174" s="7"/>
      <c r="I174" s="7"/>
      <c r="J174" s="7"/>
      <c r="K174" s="7"/>
      <c r="L174" s="7"/>
      <c r="M174" s="7"/>
      <c r="N174" s="7"/>
      <c r="O174" s="7"/>
      <c r="P174" s="7"/>
      <c r="Q174" s="7"/>
      <c r="S174">
        <v>1</v>
      </c>
    </row>
    <row r="175" spans="1:19" x14ac:dyDescent="0.25">
      <c r="A175">
        <f t="shared" si="2"/>
        <v>174</v>
      </c>
      <c r="B175" t="s">
        <v>762</v>
      </c>
      <c r="C175" t="s">
        <v>370</v>
      </c>
      <c r="D175" t="s">
        <v>369</v>
      </c>
      <c r="E175">
        <v>109581085</v>
      </c>
      <c r="F175">
        <v>122.88393252900001</v>
      </c>
      <c r="G175">
        <v>11.7753677809</v>
      </c>
      <c r="H175" s="7"/>
      <c r="I175" s="7"/>
      <c r="J175" s="7"/>
      <c r="K175" s="7"/>
      <c r="L175" s="7"/>
      <c r="M175" s="7"/>
      <c r="N175" s="7"/>
      <c r="O175" s="7"/>
      <c r="P175" s="7"/>
      <c r="Q175" s="7"/>
      <c r="S175">
        <v>1</v>
      </c>
    </row>
    <row r="176" spans="1:19" x14ac:dyDescent="0.25">
      <c r="A176">
        <f t="shared" si="2"/>
        <v>175</v>
      </c>
      <c r="B176" t="s">
        <v>762</v>
      </c>
      <c r="C176" t="s">
        <v>372</v>
      </c>
      <c r="D176" t="s">
        <v>371</v>
      </c>
      <c r="E176" t="e">
        <v>#N/A</v>
      </c>
      <c r="F176">
        <v>-128.31704202399999</v>
      </c>
      <c r="G176">
        <v>-24.365005346</v>
      </c>
      <c r="H176" s="7"/>
      <c r="I176" s="7"/>
      <c r="J176" s="7"/>
      <c r="K176" s="7"/>
      <c r="L176" s="7"/>
      <c r="M176" s="7"/>
      <c r="N176" s="7"/>
      <c r="O176" s="7"/>
      <c r="P176" s="7"/>
      <c r="Q176" s="7"/>
      <c r="S176">
        <v>1</v>
      </c>
    </row>
    <row r="177" spans="1:19" x14ac:dyDescent="0.25">
      <c r="A177">
        <f t="shared" si="2"/>
        <v>176</v>
      </c>
      <c r="B177" t="s">
        <v>762</v>
      </c>
      <c r="C177" t="s">
        <v>374</v>
      </c>
      <c r="D177" t="s">
        <v>373</v>
      </c>
      <c r="E177">
        <v>37846605</v>
      </c>
      <c r="F177">
        <v>19.390128349299999</v>
      </c>
      <c r="G177">
        <v>52.127595644199999</v>
      </c>
      <c r="H177" s="7"/>
      <c r="I177" s="7"/>
      <c r="J177" s="7"/>
      <c r="K177" s="7"/>
      <c r="L177" s="7"/>
      <c r="M177" s="7"/>
      <c r="N177" s="7"/>
      <c r="O177" s="7"/>
      <c r="P177" s="7"/>
      <c r="Q177" s="7"/>
      <c r="S177">
        <v>1</v>
      </c>
    </row>
    <row r="178" spans="1:19" x14ac:dyDescent="0.25">
      <c r="A178">
        <f t="shared" si="2"/>
        <v>177</v>
      </c>
      <c r="B178" t="s">
        <v>762</v>
      </c>
      <c r="C178" t="s">
        <v>376</v>
      </c>
      <c r="D178" t="s">
        <v>375</v>
      </c>
      <c r="E178">
        <v>10196707</v>
      </c>
      <c r="F178">
        <v>-8.5010436126800002</v>
      </c>
      <c r="G178">
        <v>39.595506714499997</v>
      </c>
      <c r="H178" s="7"/>
      <c r="I178" s="7"/>
      <c r="J178" s="7"/>
      <c r="K178" s="7"/>
      <c r="L178" s="7"/>
      <c r="M178" s="7"/>
      <c r="N178" s="7"/>
      <c r="O178" s="7"/>
      <c r="P178" s="7"/>
      <c r="Q178" s="7"/>
      <c r="S178">
        <v>1</v>
      </c>
    </row>
    <row r="179" spans="1:19" x14ac:dyDescent="0.25">
      <c r="A179">
        <f t="shared" si="2"/>
        <v>178</v>
      </c>
      <c r="B179" t="s">
        <v>762</v>
      </c>
      <c r="C179" t="s">
        <v>378</v>
      </c>
      <c r="D179" t="s">
        <v>377</v>
      </c>
      <c r="E179">
        <v>2860840</v>
      </c>
      <c r="F179">
        <v>-66.473076043500001</v>
      </c>
      <c r="G179">
        <v>18.228130546100001</v>
      </c>
      <c r="H179" s="7"/>
      <c r="I179" s="7"/>
      <c r="J179" s="7"/>
      <c r="K179" s="7"/>
      <c r="L179" s="7"/>
      <c r="M179" s="7"/>
      <c r="N179" s="7"/>
      <c r="O179" s="7"/>
      <c r="P179" s="7"/>
      <c r="Q179" s="7"/>
      <c r="S179">
        <v>1</v>
      </c>
    </row>
    <row r="180" spans="1:19" x14ac:dyDescent="0.25">
      <c r="A180">
        <f t="shared" si="2"/>
        <v>179</v>
      </c>
      <c r="B180" t="s">
        <v>762</v>
      </c>
      <c r="C180" t="s">
        <v>380</v>
      </c>
      <c r="D180" t="s">
        <v>379</v>
      </c>
      <c r="E180">
        <v>2881060</v>
      </c>
      <c r="F180">
        <v>51.184796321199997</v>
      </c>
      <c r="G180">
        <v>25.306011876300001</v>
      </c>
      <c r="H180" s="7"/>
      <c r="I180" s="7"/>
      <c r="J180" s="7"/>
      <c r="K180" s="7"/>
      <c r="L180" s="7"/>
      <c r="M180" s="7"/>
      <c r="N180" s="7"/>
      <c r="O180" s="7"/>
      <c r="P180" s="7"/>
      <c r="Q180" s="7"/>
      <c r="S180">
        <v>1</v>
      </c>
    </row>
    <row r="181" spans="1:19" x14ac:dyDescent="0.25">
      <c r="A181">
        <f t="shared" si="2"/>
        <v>180</v>
      </c>
      <c r="B181" t="s">
        <v>762</v>
      </c>
      <c r="C181" t="s">
        <v>382</v>
      </c>
      <c r="D181" t="s">
        <v>381</v>
      </c>
      <c r="E181">
        <v>2083380</v>
      </c>
      <c r="F181">
        <v>21.682113460699998</v>
      </c>
      <c r="G181">
        <v>41.595308933600002</v>
      </c>
      <c r="H181" s="7"/>
      <c r="I181" s="7"/>
      <c r="J181" s="7"/>
      <c r="K181" s="7"/>
      <c r="L181" s="7"/>
      <c r="M181" s="7"/>
      <c r="N181" s="7"/>
      <c r="O181" s="7"/>
      <c r="P181" s="7"/>
      <c r="Q181" s="7"/>
      <c r="S181">
        <v>1</v>
      </c>
    </row>
    <row r="182" spans="1:19" x14ac:dyDescent="0.25">
      <c r="A182">
        <f t="shared" si="2"/>
        <v>181</v>
      </c>
      <c r="B182" t="s">
        <v>762</v>
      </c>
      <c r="C182" t="s">
        <v>384</v>
      </c>
      <c r="D182" t="s">
        <v>383</v>
      </c>
      <c r="E182">
        <v>19237682</v>
      </c>
      <c r="F182">
        <v>24.9729303933</v>
      </c>
      <c r="G182">
        <v>45.852431274200001</v>
      </c>
      <c r="H182" s="7"/>
      <c r="I182" s="7"/>
      <c r="J182" s="7"/>
      <c r="K182" s="7"/>
      <c r="L182" s="7"/>
      <c r="M182" s="7"/>
      <c r="N182" s="7"/>
      <c r="O182" s="7"/>
      <c r="P182" s="7"/>
      <c r="Q182" s="7"/>
      <c r="S182">
        <v>1</v>
      </c>
    </row>
    <row r="183" spans="1:19" x14ac:dyDescent="0.25">
      <c r="A183">
        <f t="shared" si="2"/>
        <v>182</v>
      </c>
      <c r="B183" t="s">
        <v>762</v>
      </c>
      <c r="C183" t="s">
        <v>386</v>
      </c>
      <c r="D183" t="s">
        <v>385</v>
      </c>
      <c r="E183">
        <v>145934460</v>
      </c>
      <c r="F183">
        <v>96.686561123100006</v>
      </c>
      <c r="G183">
        <v>61.980522091899999</v>
      </c>
      <c r="H183" s="7"/>
      <c r="I183" s="7"/>
      <c r="J183" s="7"/>
      <c r="K183" s="7"/>
      <c r="L183" s="7"/>
      <c r="M183" s="7"/>
      <c r="N183" s="7"/>
      <c r="O183" s="7"/>
      <c r="P183" s="7"/>
      <c r="Q183" s="7"/>
      <c r="S183">
        <v>1</v>
      </c>
    </row>
    <row r="184" spans="1:19" x14ac:dyDescent="0.25">
      <c r="A184">
        <f t="shared" si="2"/>
        <v>183</v>
      </c>
      <c r="B184" t="s">
        <v>762</v>
      </c>
      <c r="C184" t="s">
        <v>388</v>
      </c>
      <c r="D184" t="s">
        <v>387</v>
      </c>
      <c r="E184">
        <v>12952209</v>
      </c>
      <c r="F184">
        <v>29.919885152399999</v>
      </c>
      <c r="G184">
        <v>-1.99033831693</v>
      </c>
      <c r="H184" s="7"/>
      <c r="I184" s="7"/>
      <c r="J184" s="7"/>
      <c r="K184" s="7"/>
      <c r="L184" s="7"/>
      <c r="M184" s="7"/>
      <c r="N184" s="7"/>
      <c r="O184" s="7"/>
      <c r="P184" s="7"/>
      <c r="Q184" s="7"/>
      <c r="S184">
        <v>1</v>
      </c>
    </row>
    <row r="185" spans="1:19" x14ac:dyDescent="0.25">
      <c r="A185">
        <f t="shared" si="2"/>
        <v>184</v>
      </c>
      <c r="B185" t="s">
        <v>762</v>
      </c>
      <c r="C185" t="s">
        <v>390</v>
      </c>
      <c r="D185" t="s">
        <v>389</v>
      </c>
      <c r="E185">
        <v>895308</v>
      </c>
      <c r="F185" t="e">
        <v>#N/A</v>
      </c>
      <c r="G185" t="e">
        <v>#N/A</v>
      </c>
      <c r="H185" s="7"/>
      <c r="I185" s="7"/>
      <c r="J185" s="7"/>
      <c r="K185" s="7"/>
      <c r="L185" s="7"/>
      <c r="M185" s="7"/>
      <c r="N185" s="7"/>
      <c r="O185" s="7"/>
      <c r="P185" s="7"/>
      <c r="Q185" s="7"/>
      <c r="S185">
        <v>1</v>
      </c>
    </row>
    <row r="186" spans="1:19" x14ac:dyDescent="0.25">
      <c r="A186">
        <f t="shared" si="2"/>
        <v>185</v>
      </c>
      <c r="B186" t="s">
        <v>762</v>
      </c>
      <c r="C186" t="s">
        <v>392</v>
      </c>
      <c r="D186" t="s">
        <v>391</v>
      </c>
      <c r="E186">
        <v>9885</v>
      </c>
      <c r="F186">
        <v>-62.840677788400001</v>
      </c>
      <c r="G186">
        <v>17.898804511200002</v>
      </c>
      <c r="H186" s="7"/>
      <c r="I186" s="7"/>
      <c r="J186" s="7"/>
      <c r="K186" s="7"/>
      <c r="L186" s="7"/>
      <c r="M186" s="7"/>
      <c r="N186" s="7"/>
      <c r="O186" s="7"/>
      <c r="P186" s="7"/>
      <c r="Q186" s="7"/>
      <c r="S186">
        <v>1</v>
      </c>
    </row>
    <row r="187" spans="1:19" x14ac:dyDescent="0.25">
      <c r="A187">
        <f t="shared" si="2"/>
        <v>186</v>
      </c>
      <c r="B187" t="s">
        <v>762</v>
      </c>
      <c r="C187" t="s">
        <v>394</v>
      </c>
      <c r="D187" t="s">
        <v>393</v>
      </c>
      <c r="E187">
        <v>6071</v>
      </c>
      <c r="F187">
        <v>-9.5477941587000004</v>
      </c>
      <c r="G187">
        <v>-12.403559507800001</v>
      </c>
      <c r="H187" s="7"/>
      <c r="I187" s="7"/>
      <c r="J187" s="7"/>
      <c r="K187" s="7"/>
      <c r="L187" s="7"/>
      <c r="M187" s="7"/>
      <c r="N187" s="7"/>
      <c r="O187" s="7"/>
      <c r="P187" s="7"/>
      <c r="Q187" s="7"/>
      <c r="S187">
        <v>1</v>
      </c>
    </row>
    <row r="188" spans="1:19" x14ac:dyDescent="0.25">
      <c r="A188">
        <f t="shared" si="2"/>
        <v>187</v>
      </c>
      <c r="B188" t="s">
        <v>762</v>
      </c>
      <c r="C188" t="s">
        <v>396</v>
      </c>
      <c r="D188" t="s">
        <v>395</v>
      </c>
      <c r="E188">
        <v>53192</v>
      </c>
      <c r="F188">
        <v>-62.687552649600001</v>
      </c>
      <c r="G188">
        <v>17.264599504700001</v>
      </c>
      <c r="H188" s="7"/>
      <c r="I188" s="7"/>
      <c r="J188" s="7"/>
      <c r="K188" s="7"/>
      <c r="L188" s="7"/>
      <c r="M188" s="7"/>
      <c r="N188" s="7"/>
      <c r="O188" s="7"/>
      <c r="P188" s="7"/>
      <c r="Q188" s="7"/>
      <c r="S188">
        <v>1</v>
      </c>
    </row>
    <row r="189" spans="1:19" x14ac:dyDescent="0.25">
      <c r="A189">
        <f t="shared" si="2"/>
        <v>188</v>
      </c>
      <c r="B189" t="s">
        <v>762</v>
      </c>
      <c r="C189" t="s">
        <v>398</v>
      </c>
      <c r="D189" t="s">
        <v>397</v>
      </c>
      <c r="E189">
        <v>183629</v>
      </c>
      <c r="F189">
        <v>-60.969699225299998</v>
      </c>
      <c r="G189">
        <v>13.894794814500001</v>
      </c>
      <c r="H189" s="7"/>
      <c r="I189" s="7"/>
      <c r="J189" s="7"/>
      <c r="K189" s="7"/>
      <c r="L189" s="7"/>
      <c r="M189" s="7"/>
      <c r="N189" s="7"/>
      <c r="O189" s="7"/>
      <c r="P189" s="7"/>
      <c r="Q189" s="7"/>
      <c r="S189">
        <v>1</v>
      </c>
    </row>
    <row r="190" spans="1:19" x14ac:dyDescent="0.25">
      <c r="A190">
        <f t="shared" si="2"/>
        <v>189</v>
      </c>
      <c r="B190" t="s">
        <v>762</v>
      </c>
      <c r="C190" t="s">
        <v>400</v>
      </c>
      <c r="D190" t="s">
        <v>399</v>
      </c>
      <c r="E190">
        <v>38659</v>
      </c>
      <c r="F190">
        <v>-63.0597285144</v>
      </c>
      <c r="G190">
        <v>18.088886109499999</v>
      </c>
      <c r="H190" s="7"/>
      <c r="I190" s="7"/>
      <c r="J190" s="7"/>
      <c r="K190" s="7"/>
      <c r="L190" s="7"/>
      <c r="M190" s="7"/>
      <c r="N190" s="7"/>
      <c r="O190" s="7"/>
      <c r="P190" s="7"/>
      <c r="Q190" s="7"/>
      <c r="S190">
        <v>1</v>
      </c>
    </row>
    <row r="191" spans="1:19" x14ac:dyDescent="0.25">
      <c r="A191">
        <f t="shared" si="2"/>
        <v>190</v>
      </c>
      <c r="B191" t="s">
        <v>762</v>
      </c>
      <c r="C191" t="s">
        <v>402</v>
      </c>
      <c r="D191" t="s">
        <v>401</v>
      </c>
      <c r="E191">
        <v>5795</v>
      </c>
      <c r="F191">
        <v>-56.303197788200002</v>
      </c>
      <c r="G191">
        <v>46.919187892899998</v>
      </c>
      <c r="H191" s="7"/>
      <c r="I191" s="7"/>
      <c r="J191" s="7"/>
      <c r="K191" s="7"/>
      <c r="L191" s="7"/>
      <c r="M191" s="7"/>
      <c r="N191" s="7"/>
      <c r="O191" s="7"/>
      <c r="P191" s="7"/>
      <c r="Q191" s="7"/>
      <c r="S191">
        <v>1</v>
      </c>
    </row>
    <row r="192" spans="1:19" x14ac:dyDescent="0.25">
      <c r="A192">
        <f t="shared" si="2"/>
        <v>191</v>
      </c>
      <c r="B192" t="s">
        <v>762</v>
      </c>
      <c r="C192" t="s">
        <v>404</v>
      </c>
      <c r="D192" t="s">
        <v>403</v>
      </c>
      <c r="E192">
        <v>110947</v>
      </c>
      <c r="F192">
        <v>-61.201296949700001</v>
      </c>
      <c r="G192">
        <v>13.22472269</v>
      </c>
      <c r="H192" s="7"/>
      <c r="I192" s="7"/>
      <c r="J192" s="7"/>
      <c r="K192" s="7"/>
      <c r="L192" s="7"/>
      <c r="M192" s="7"/>
      <c r="N192" s="7"/>
      <c r="O192" s="7"/>
      <c r="P192" s="7"/>
      <c r="Q192" s="7"/>
      <c r="S192">
        <v>1</v>
      </c>
    </row>
    <row r="193" spans="1:19" x14ac:dyDescent="0.25">
      <c r="A193">
        <f t="shared" si="2"/>
        <v>192</v>
      </c>
      <c r="B193" t="s">
        <v>762</v>
      </c>
      <c r="C193" t="s">
        <v>406</v>
      </c>
      <c r="D193" t="s">
        <v>405</v>
      </c>
      <c r="E193">
        <v>198410</v>
      </c>
      <c r="F193">
        <v>-172.16485064</v>
      </c>
      <c r="G193">
        <v>-13.753243463800001</v>
      </c>
      <c r="H193" s="7"/>
      <c r="I193" s="7"/>
      <c r="J193" s="7"/>
      <c r="K193" s="7"/>
      <c r="L193" s="7"/>
      <c r="M193" s="7"/>
      <c r="N193" s="7"/>
      <c r="O193" s="7"/>
      <c r="P193" s="7"/>
      <c r="Q193" s="7"/>
      <c r="S193">
        <v>1</v>
      </c>
    </row>
    <row r="194" spans="1:19" x14ac:dyDescent="0.25">
      <c r="A194">
        <f t="shared" si="2"/>
        <v>193</v>
      </c>
      <c r="B194" t="s">
        <v>762</v>
      </c>
      <c r="C194" t="s">
        <v>408</v>
      </c>
      <c r="D194" t="s">
        <v>407</v>
      </c>
      <c r="E194">
        <v>33938</v>
      </c>
      <c r="F194">
        <v>12.459223335800001</v>
      </c>
      <c r="G194">
        <v>43.9418674677</v>
      </c>
      <c r="H194" s="7"/>
      <c r="I194" s="7"/>
      <c r="J194" s="7"/>
      <c r="K194" s="7"/>
      <c r="L194" s="7"/>
      <c r="M194" s="7"/>
      <c r="N194" s="7"/>
      <c r="O194" s="7"/>
      <c r="P194" s="7"/>
      <c r="Q194" s="7"/>
      <c r="S194">
        <v>1</v>
      </c>
    </row>
    <row r="195" spans="1:19" x14ac:dyDescent="0.25">
      <c r="A195">
        <f t="shared" si="2"/>
        <v>194</v>
      </c>
      <c r="B195" t="s">
        <v>762</v>
      </c>
      <c r="C195" t="s">
        <v>410</v>
      </c>
      <c r="D195" t="s">
        <v>409</v>
      </c>
      <c r="E195">
        <v>219161</v>
      </c>
      <c r="F195">
        <v>6.7242965792699998</v>
      </c>
      <c r="G195">
        <v>0.443914449308</v>
      </c>
      <c r="H195" s="7"/>
      <c r="I195" s="7"/>
      <c r="J195" s="7"/>
      <c r="K195" s="7"/>
      <c r="L195" s="7"/>
      <c r="M195" s="7"/>
      <c r="N195" s="7"/>
      <c r="O195" s="7"/>
      <c r="P195" s="7"/>
      <c r="Q195" s="7"/>
      <c r="S195">
        <v>1</v>
      </c>
    </row>
    <row r="196" spans="1:19" x14ac:dyDescent="0.25">
      <c r="A196">
        <f t="shared" ref="A196:A250" si="3">A195+1</f>
        <v>195</v>
      </c>
      <c r="B196" t="s">
        <v>762</v>
      </c>
      <c r="C196" t="s">
        <v>412</v>
      </c>
      <c r="D196" t="s">
        <v>411</v>
      </c>
      <c r="E196">
        <v>34813867</v>
      </c>
      <c r="F196">
        <v>44.536862711399998</v>
      </c>
      <c r="G196">
        <v>24.122458407300002</v>
      </c>
      <c r="H196" s="7"/>
      <c r="I196" s="7"/>
      <c r="J196" s="7"/>
      <c r="K196" s="7"/>
      <c r="L196" s="7"/>
      <c r="M196" s="7"/>
      <c r="N196" s="7"/>
      <c r="O196" s="7"/>
      <c r="P196" s="7"/>
      <c r="Q196" s="7"/>
      <c r="S196">
        <v>1</v>
      </c>
    </row>
    <row r="197" spans="1:19" x14ac:dyDescent="0.25">
      <c r="A197">
        <f t="shared" si="3"/>
        <v>196</v>
      </c>
      <c r="B197" t="s">
        <v>762</v>
      </c>
      <c r="C197" t="s">
        <v>414</v>
      </c>
      <c r="D197" t="s">
        <v>413</v>
      </c>
      <c r="E197">
        <v>16743930</v>
      </c>
      <c r="F197">
        <v>-14.473492397299999</v>
      </c>
      <c r="G197">
        <v>14.366241731300001</v>
      </c>
      <c r="H197" s="7"/>
      <c r="I197" s="7"/>
      <c r="J197" s="7"/>
      <c r="K197" s="7"/>
      <c r="L197" s="7"/>
      <c r="M197" s="7"/>
      <c r="N197" s="7"/>
      <c r="O197" s="7"/>
      <c r="P197" s="7"/>
      <c r="Q197" s="7"/>
      <c r="S197">
        <v>1</v>
      </c>
    </row>
    <row r="198" spans="1:19" x14ac:dyDescent="0.25">
      <c r="A198">
        <f t="shared" si="3"/>
        <v>197</v>
      </c>
      <c r="B198" t="s">
        <v>762</v>
      </c>
      <c r="C198" t="s">
        <v>416</v>
      </c>
      <c r="D198" t="s">
        <v>415</v>
      </c>
      <c r="E198">
        <v>8737370</v>
      </c>
      <c r="F198">
        <v>20.789583336300002</v>
      </c>
      <c r="G198">
        <v>44.221503199300003</v>
      </c>
      <c r="H198" s="7"/>
      <c r="I198" s="7"/>
      <c r="J198" s="7"/>
      <c r="K198" s="7"/>
      <c r="L198" s="7"/>
      <c r="M198" s="7"/>
      <c r="N198" s="7"/>
      <c r="O198" s="7"/>
      <c r="P198" s="7"/>
      <c r="Q198" s="7"/>
      <c r="S198">
        <v>1</v>
      </c>
    </row>
    <row r="199" spans="1:19" x14ac:dyDescent="0.25">
      <c r="A199">
        <f t="shared" si="3"/>
        <v>198</v>
      </c>
      <c r="B199" t="s">
        <v>762</v>
      </c>
      <c r="C199" t="s">
        <v>419</v>
      </c>
      <c r="D199" t="s">
        <v>417</v>
      </c>
      <c r="E199">
        <v>98340</v>
      </c>
      <c r="F199">
        <v>55.476032791199998</v>
      </c>
      <c r="G199">
        <v>-4.6609909352200001</v>
      </c>
      <c r="H199" s="7"/>
      <c r="I199" s="7"/>
      <c r="J199" s="7"/>
      <c r="K199" s="7"/>
      <c r="L199" s="7"/>
      <c r="M199" s="7"/>
      <c r="N199" s="7"/>
      <c r="O199" s="7"/>
      <c r="P199" s="7"/>
      <c r="Q199" s="7"/>
      <c r="S199">
        <v>1</v>
      </c>
    </row>
    <row r="200" spans="1:19" x14ac:dyDescent="0.25">
      <c r="A200">
        <f t="shared" si="3"/>
        <v>199</v>
      </c>
      <c r="B200" t="s">
        <v>762</v>
      </c>
      <c r="C200" t="s">
        <v>421</v>
      </c>
      <c r="D200" t="s">
        <v>420</v>
      </c>
      <c r="E200">
        <v>7976985</v>
      </c>
      <c r="F200">
        <v>-11.792712466799999</v>
      </c>
      <c r="G200">
        <v>8.5632959303800007</v>
      </c>
      <c r="H200" s="7"/>
      <c r="I200" s="7"/>
      <c r="J200" s="7"/>
      <c r="K200" s="7"/>
      <c r="L200" s="7"/>
      <c r="M200" s="7"/>
      <c r="N200" s="7"/>
      <c r="O200" s="7"/>
      <c r="P200" s="7"/>
      <c r="Q200" s="7"/>
      <c r="S200">
        <v>1</v>
      </c>
    </row>
    <row r="201" spans="1:19" x14ac:dyDescent="0.25">
      <c r="A201">
        <f t="shared" si="3"/>
        <v>200</v>
      </c>
      <c r="B201" t="s">
        <v>762</v>
      </c>
      <c r="C201" t="s">
        <v>423</v>
      </c>
      <c r="D201" t="s">
        <v>422</v>
      </c>
      <c r="E201">
        <v>5850343</v>
      </c>
      <c r="F201">
        <v>103.81725591999999</v>
      </c>
      <c r="G201">
        <v>1.3587608707500001</v>
      </c>
      <c r="H201" s="7"/>
      <c r="I201" s="7"/>
      <c r="J201" s="7"/>
      <c r="K201" s="7"/>
      <c r="L201" s="7"/>
      <c r="M201" s="7"/>
      <c r="N201" s="7"/>
      <c r="O201" s="7"/>
      <c r="P201" s="7"/>
      <c r="Q201" s="7"/>
      <c r="S201">
        <v>1</v>
      </c>
    </row>
    <row r="202" spans="1:19" x14ac:dyDescent="0.25">
      <c r="A202">
        <f t="shared" si="3"/>
        <v>201</v>
      </c>
      <c r="B202" t="s">
        <v>762</v>
      </c>
      <c r="C202" t="s">
        <v>425</v>
      </c>
      <c r="D202" t="s">
        <v>424</v>
      </c>
      <c r="E202">
        <v>42882</v>
      </c>
      <c r="F202">
        <v>-63.057133626999999</v>
      </c>
      <c r="G202">
        <v>18.050817279299999</v>
      </c>
      <c r="H202" s="7"/>
      <c r="I202" s="7"/>
      <c r="J202" s="7"/>
      <c r="K202" s="7"/>
      <c r="L202" s="7"/>
      <c r="M202" s="7"/>
      <c r="N202" s="7"/>
      <c r="O202" s="7"/>
      <c r="P202" s="7"/>
      <c r="Q202" s="7"/>
      <c r="S202">
        <v>1</v>
      </c>
    </row>
    <row r="203" spans="1:19" x14ac:dyDescent="0.25">
      <c r="A203">
        <f t="shared" si="3"/>
        <v>202</v>
      </c>
      <c r="B203" t="s">
        <v>762</v>
      </c>
      <c r="C203" t="s">
        <v>427</v>
      </c>
      <c r="D203" t="s">
        <v>426</v>
      </c>
      <c r="E203">
        <v>5459643</v>
      </c>
      <c r="F203">
        <v>19.479052181099998</v>
      </c>
      <c r="G203">
        <v>48.705475281299996</v>
      </c>
      <c r="H203" s="7"/>
      <c r="I203" s="7"/>
      <c r="J203" s="7"/>
      <c r="K203" s="7"/>
      <c r="L203" s="7"/>
      <c r="M203" s="7"/>
      <c r="N203" s="7"/>
      <c r="O203" s="7"/>
      <c r="P203" s="7"/>
      <c r="Q203" s="7"/>
      <c r="S203">
        <v>1</v>
      </c>
    </row>
    <row r="204" spans="1:19" x14ac:dyDescent="0.25">
      <c r="A204">
        <f t="shared" si="3"/>
        <v>203</v>
      </c>
      <c r="B204" t="s">
        <v>762</v>
      </c>
      <c r="C204" t="s">
        <v>429</v>
      </c>
      <c r="D204" t="s">
        <v>428</v>
      </c>
      <c r="E204">
        <v>2078931.9999999998</v>
      </c>
      <c r="F204">
        <v>14.804442377599999</v>
      </c>
      <c r="G204">
        <v>46.1155477207</v>
      </c>
      <c r="H204" s="7"/>
      <c r="I204" s="7"/>
      <c r="J204" s="7"/>
      <c r="K204" s="7"/>
      <c r="L204" s="7"/>
      <c r="M204" s="7"/>
      <c r="N204" s="7"/>
      <c r="O204" s="7"/>
      <c r="P204" s="7"/>
      <c r="Q204" s="7"/>
      <c r="S204">
        <v>1</v>
      </c>
    </row>
    <row r="205" spans="1:19" x14ac:dyDescent="0.25">
      <c r="A205">
        <f t="shared" si="3"/>
        <v>204</v>
      </c>
      <c r="B205" t="s">
        <v>762</v>
      </c>
      <c r="C205" t="s">
        <v>431</v>
      </c>
      <c r="D205" t="s">
        <v>430</v>
      </c>
      <c r="E205">
        <v>686878</v>
      </c>
      <c r="F205">
        <v>159.632876678</v>
      </c>
      <c r="G205">
        <v>-8.9217802169200002</v>
      </c>
      <c r="H205" s="7"/>
      <c r="I205" s="7"/>
      <c r="J205" s="7"/>
      <c r="K205" s="7"/>
      <c r="L205" s="7"/>
      <c r="M205" s="7"/>
      <c r="N205" s="7"/>
      <c r="O205" s="7"/>
      <c r="P205" s="7"/>
      <c r="Q205" s="7"/>
      <c r="S205">
        <v>1</v>
      </c>
    </row>
    <row r="206" spans="1:19" x14ac:dyDescent="0.25">
      <c r="A206">
        <f t="shared" si="3"/>
        <v>205</v>
      </c>
      <c r="B206" t="s">
        <v>762</v>
      </c>
      <c r="C206" t="s">
        <v>433</v>
      </c>
      <c r="D206" t="s">
        <v>432</v>
      </c>
      <c r="E206">
        <v>15893219</v>
      </c>
      <c r="F206">
        <v>45.707144869899999</v>
      </c>
      <c r="G206">
        <v>4.7506287605499997</v>
      </c>
      <c r="H206" s="7"/>
      <c r="I206" s="7"/>
      <c r="J206" s="7"/>
      <c r="K206" s="7"/>
      <c r="L206" s="7"/>
      <c r="M206" s="7"/>
      <c r="N206" s="7"/>
      <c r="O206" s="7"/>
      <c r="P206" s="7"/>
      <c r="Q206" s="7"/>
      <c r="S206">
        <v>1</v>
      </c>
    </row>
    <row r="207" spans="1:19" x14ac:dyDescent="0.25">
      <c r="A207">
        <f t="shared" si="3"/>
        <v>206</v>
      </c>
      <c r="B207" t="s">
        <v>762</v>
      </c>
      <c r="C207" t="s">
        <v>435</v>
      </c>
      <c r="D207" t="s">
        <v>434</v>
      </c>
      <c r="E207">
        <v>59308690</v>
      </c>
      <c r="F207">
        <v>25.0839009251</v>
      </c>
      <c r="G207">
        <v>-29.000340953399999</v>
      </c>
      <c r="H207" s="7"/>
      <c r="I207" s="7"/>
      <c r="J207" s="7"/>
      <c r="K207" s="7"/>
      <c r="L207" s="7"/>
      <c r="M207" s="7"/>
      <c r="N207" s="7"/>
      <c r="O207" s="7"/>
      <c r="P207" s="7"/>
      <c r="Q207" s="7"/>
      <c r="S207">
        <v>1</v>
      </c>
    </row>
    <row r="208" spans="1:19" x14ac:dyDescent="0.25">
      <c r="A208">
        <f t="shared" si="3"/>
        <v>207</v>
      </c>
      <c r="B208" t="s">
        <v>762</v>
      </c>
      <c r="C208" t="s">
        <v>437</v>
      </c>
      <c r="D208" t="s">
        <v>436</v>
      </c>
      <c r="E208" t="e">
        <v>#N/A</v>
      </c>
      <c r="F208">
        <v>-36.4331838823</v>
      </c>
      <c r="G208">
        <v>-54.464882480199996</v>
      </c>
      <c r="H208" s="7"/>
      <c r="I208" s="7"/>
      <c r="J208" s="7"/>
      <c r="K208" s="7"/>
      <c r="L208" s="7"/>
      <c r="M208" s="7"/>
      <c r="N208" s="7"/>
      <c r="O208" s="7"/>
      <c r="P208" s="7"/>
      <c r="Q208" s="7"/>
      <c r="S208">
        <v>1</v>
      </c>
    </row>
    <row r="209" spans="1:19" x14ac:dyDescent="0.25">
      <c r="A209">
        <f t="shared" si="3"/>
        <v>208</v>
      </c>
      <c r="B209" t="s">
        <v>762</v>
      </c>
      <c r="C209" t="s">
        <v>439</v>
      </c>
      <c r="D209" t="s">
        <v>438</v>
      </c>
      <c r="E209">
        <v>11193729</v>
      </c>
      <c r="F209">
        <v>30.247900018599999</v>
      </c>
      <c r="G209">
        <v>7.3087794492200002</v>
      </c>
      <c r="H209" s="7"/>
      <c r="I209" s="7"/>
      <c r="J209" s="7"/>
      <c r="K209" s="7"/>
      <c r="L209" s="7"/>
      <c r="M209" s="7"/>
      <c r="N209" s="7"/>
      <c r="O209" s="7"/>
      <c r="P209" s="7"/>
      <c r="Q209" s="7"/>
      <c r="S209">
        <v>1</v>
      </c>
    </row>
    <row r="210" spans="1:19" x14ac:dyDescent="0.25">
      <c r="A210">
        <f t="shared" si="3"/>
        <v>209</v>
      </c>
      <c r="B210" t="s">
        <v>762</v>
      </c>
      <c r="C210" t="s">
        <v>441</v>
      </c>
      <c r="D210" t="s">
        <v>440</v>
      </c>
      <c r="E210">
        <v>46754783</v>
      </c>
      <c r="F210">
        <v>-3.6475504732299999</v>
      </c>
      <c r="G210">
        <v>40.244486981100003</v>
      </c>
      <c r="H210" s="7"/>
      <c r="I210" s="7"/>
      <c r="J210" s="7"/>
      <c r="K210" s="7"/>
      <c r="L210" s="7"/>
      <c r="M210" s="7"/>
      <c r="N210" s="7"/>
      <c r="O210" s="7"/>
      <c r="P210" s="7"/>
      <c r="Q210" s="7"/>
      <c r="S210">
        <v>1</v>
      </c>
    </row>
    <row r="211" spans="1:19" x14ac:dyDescent="0.25">
      <c r="A211">
        <f t="shared" si="3"/>
        <v>210</v>
      </c>
      <c r="B211" t="s">
        <v>762</v>
      </c>
      <c r="C211" t="s">
        <v>443</v>
      </c>
      <c r="D211" t="s">
        <v>442</v>
      </c>
      <c r="E211">
        <v>21413250</v>
      </c>
      <c r="F211">
        <v>80.701082378199999</v>
      </c>
      <c r="G211">
        <v>7.6126650922400003</v>
      </c>
      <c r="H211" s="7"/>
      <c r="I211" s="7"/>
      <c r="J211" s="7"/>
      <c r="K211" s="7"/>
      <c r="L211" s="7"/>
      <c r="M211" s="7"/>
      <c r="N211" s="7"/>
      <c r="O211" s="7"/>
      <c r="P211" s="7"/>
      <c r="Q211" s="7"/>
      <c r="S211">
        <v>1</v>
      </c>
    </row>
    <row r="212" spans="1:19" x14ac:dyDescent="0.25">
      <c r="A212">
        <f t="shared" si="3"/>
        <v>211</v>
      </c>
      <c r="B212" t="s">
        <v>762</v>
      </c>
      <c r="C212" t="s">
        <v>446</v>
      </c>
      <c r="D212" t="s">
        <v>444</v>
      </c>
      <c r="E212">
        <v>43849269</v>
      </c>
      <c r="F212">
        <v>29.9404681199</v>
      </c>
      <c r="G212">
        <v>15.9903566856</v>
      </c>
      <c r="H212" s="7"/>
      <c r="I212" s="7"/>
      <c r="J212" s="7"/>
      <c r="K212" s="7"/>
      <c r="L212" s="7"/>
      <c r="M212" s="7"/>
      <c r="N212" s="7"/>
      <c r="O212" s="7"/>
      <c r="P212" s="7"/>
      <c r="Q212" s="7"/>
      <c r="S212">
        <v>1</v>
      </c>
    </row>
    <row r="213" spans="1:19" x14ac:dyDescent="0.25">
      <c r="A213">
        <f t="shared" si="3"/>
        <v>212</v>
      </c>
      <c r="B213" t="s">
        <v>762</v>
      </c>
      <c r="C213" t="s">
        <v>448</v>
      </c>
      <c r="D213" t="s">
        <v>447</v>
      </c>
      <c r="E213">
        <v>586634</v>
      </c>
      <c r="F213">
        <v>-55.912345695100001</v>
      </c>
      <c r="G213">
        <v>4.1305541299000001</v>
      </c>
      <c r="H213" s="7"/>
      <c r="I213" s="7"/>
      <c r="J213" s="7"/>
      <c r="K213" s="7"/>
      <c r="L213" s="7"/>
      <c r="M213" s="7"/>
      <c r="N213" s="7"/>
      <c r="O213" s="7"/>
      <c r="P213" s="7"/>
      <c r="Q213" s="7"/>
      <c r="S213">
        <v>1</v>
      </c>
    </row>
    <row r="214" spans="1:19" x14ac:dyDescent="0.25">
      <c r="A214">
        <f t="shared" si="3"/>
        <v>213</v>
      </c>
      <c r="B214" t="s">
        <v>762</v>
      </c>
      <c r="C214" t="s">
        <v>450</v>
      </c>
      <c r="D214" t="s">
        <v>449</v>
      </c>
      <c r="E214" t="e">
        <v>#N/A</v>
      </c>
      <c r="F214" t="e">
        <v>#N/A</v>
      </c>
      <c r="G214" t="e">
        <v>#N/A</v>
      </c>
      <c r="H214" s="7"/>
      <c r="I214" s="7"/>
      <c r="J214" s="7"/>
      <c r="K214" s="7"/>
      <c r="L214" s="7"/>
      <c r="M214" s="7"/>
      <c r="N214" s="7"/>
      <c r="O214" s="7"/>
      <c r="P214" s="7"/>
      <c r="Q214" s="7"/>
      <c r="S214">
        <v>1</v>
      </c>
    </row>
    <row r="215" spans="1:19" x14ac:dyDescent="0.25">
      <c r="A215">
        <f t="shared" si="3"/>
        <v>214</v>
      </c>
      <c r="B215" t="s">
        <v>762</v>
      </c>
      <c r="C215" t="s">
        <v>452</v>
      </c>
      <c r="D215" t="s">
        <v>451</v>
      </c>
      <c r="E215">
        <v>10099270</v>
      </c>
      <c r="F215">
        <v>16.7455804869</v>
      </c>
      <c r="G215">
        <v>62.779665193100001</v>
      </c>
      <c r="H215" s="7"/>
      <c r="I215" s="7"/>
      <c r="J215" s="7"/>
      <c r="K215" s="7"/>
      <c r="L215" s="7"/>
      <c r="M215" s="7"/>
      <c r="N215" s="7"/>
      <c r="O215" s="7"/>
      <c r="P215" s="7"/>
      <c r="Q215" s="7"/>
      <c r="S215">
        <v>1</v>
      </c>
    </row>
    <row r="216" spans="1:19" x14ac:dyDescent="0.25">
      <c r="A216">
        <f t="shared" si="3"/>
        <v>215</v>
      </c>
      <c r="B216" t="s">
        <v>762</v>
      </c>
      <c r="C216" t="s">
        <v>454</v>
      </c>
      <c r="D216" t="s">
        <v>453</v>
      </c>
      <c r="E216">
        <v>8654618</v>
      </c>
      <c r="F216">
        <v>8.2086747061499992</v>
      </c>
      <c r="G216">
        <v>46.797858783599999</v>
      </c>
      <c r="H216" s="7"/>
      <c r="I216" s="7"/>
      <c r="J216" s="7"/>
      <c r="K216" s="7"/>
      <c r="L216" s="7"/>
      <c r="M216" s="7"/>
      <c r="N216" s="7"/>
      <c r="O216" s="7"/>
      <c r="P216" s="7"/>
      <c r="Q216" s="7"/>
      <c r="S216">
        <v>1</v>
      </c>
    </row>
    <row r="217" spans="1:19" x14ac:dyDescent="0.25">
      <c r="A217">
        <f t="shared" si="3"/>
        <v>216</v>
      </c>
      <c r="B217" t="s">
        <v>762</v>
      </c>
      <c r="C217" t="s">
        <v>456</v>
      </c>
      <c r="D217" t="s">
        <v>455</v>
      </c>
      <c r="E217">
        <v>17500657</v>
      </c>
      <c r="F217">
        <v>38.5078820425</v>
      </c>
      <c r="G217">
        <v>35.025473894000001</v>
      </c>
      <c r="H217" s="7"/>
      <c r="I217" s="7"/>
      <c r="J217" s="7"/>
      <c r="K217" s="7"/>
      <c r="L217" s="7"/>
      <c r="M217" s="7"/>
      <c r="N217" s="7"/>
      <c r="O217" s="7"/>
      <c r="P217" s="7"/>
      <c r="Q217" s="7"/>
      <c r="S217">
        <v>1</v>
      </c>
    </row>
    <row r="218" spans="1:19" x14ac:dyDescent="0.25">
      <c r="A218">
        <f t="shared" si="3"/>
        <v>217</v>
      </c>
      <c r="B218" t="s">
        <v>762</v>
      </c>
      <c r="C218" t="s">
        <v>458</v>
      </c>
      <c r="D218" t="s">
        <v>457</v>
      </c>
      <c r="E218">
        <v>23816775</v>
      </c>
      <c r="F218">
        <v>120.95427281400001</v>
      </c>
      <c r="G218">
        <v>23.753992794999998</v>
      </c>
      <c r="H218" s="7"/>
      <c r="I218" s="7"/>
      <c r="J218" s="7"/>
      <c r="K218" s="7"/>
      <c r="L218" s="7"/>
      <c r="M218" s="7"/>
      <c r="N218" s="7"/>
      <c r="O218" s="7"/>
      <c r="P218" s="7"/>
      <c r="Q218" s="7"/>
      <c r="S218">
        <v>1</v>
      </c>
    </row>
    <row r="219" spans="1:19" x14ac:dyDescent="0.25">
      <c r="A219">
        <f t="shared" si="3"/>
        <v>218</v>
      </c>
      <c r="B219" t="s">
        <v>762</v>
      </c>
      <c r="C219" t="s">
        <v>460</v>
      </c>
      <c r="D219" t="s">
        <v>459</v>
      </c>
      <c r="E219">
        <v>9537642</v>
      </c>
      <c r="F219">
        <v>71.013626309100005</v>
      </c>
      <c r="G219">
        <v>38.530453896300003</v>
      </c>
      <c r="H219" s="7"/>
      <c r="I219" s="7"/>
      <c r="J219" s="7"/>
      <c r="K219" s="7"/>
      <c r="L219" s="7"/>
      <c r="M219" s="7"/>
      <c r="N219" s="7"/>
      <c r="O219" s="7"/>
      <c r="P219" s="7"/>
      <c r="Q219" s="7"/>
      <c r="S219">
        <v>1</v>
      </c>
    </row>
    <row r="220" spans="1:19" x14ac:dyDescent="0.25">
      <c r="A220">
        <f t="shared" si="3"/>
        <v>219</v>
      </c>
      <c r="B220" t="s">
        <v>762</v>
      </c>
      <c r="C220" t="s">
        <v>462</v>
      </c>
      <c r="D220" t="s">
        <v>461</v>
      </c>
      <c r="E220">
        <v>59734213</v>
      </c>
      <c r="F220">
        <v>34.813099809299999</v>
      </c>
      <c r="G220">
        <v>-6.2756540833200001</v>
      </c>
      <c r="H220" s="7"/>
      <c r="I220" s="7"/>
      <c r="J220" s="7"/>
      <c r="K220" s="7"/>
      <c r="L220" s="7"/>
      <c r="M220" s="7"/>
      <c r="N220" s="7"/>
      <c r="O220" s="7"/>
      <c r="P220" s="7"/>
      <c r="Q220" s="7"/>
      <c r="S220">
        <v>1</v>
      </c>
    </row>
    <row r="221" spans="1:19" x14ac:dyDescent="0.25">
      <c r="A221">
        <f t="shared" si="3"/>
        <v>220</v>
      </c>
      <c r="B221" t="s">
        <v>762</v>
      </c>
      <c r="C221" t="s">
        <v>464</v>
      </c>
      <c r="D221" t="s">
        <v>463</v>
      </c>
      <c r="E221">
        <v>69799978</v>
      </c>
      <c r="F221">
        <v>101.002881304</v>
      </c>
      <c r="G221">
        <v>15.1181579418</v>
      </c>
      <c r="H221" s="7"/>
      <c r="I221" s="7"/>
      <c r="J221" s="7"/>
      <c r="K221" s="7"/>
      <c r="L221" s="7"/>
      <c r="M221" s="7"/>
      <c r="N221" s="7"/>
      <c r="O221" s="7"/>
      <c r="P221" s="7"/>
      <c r="Q221" s="7"/>
      <c r="S221">
        <v>1</v>
      </c>
    </row>
    <row r="222" spans="1:19" x14ac:dyDescent="0.25">
      <c r="A222">
        <f t="shared" si="3"/>
        <v>221</v>
      </c>
      <c r="B222" t="s">
        <v>762</v>
      </c>
      <c r="C222" t="s">
        <v>466</v>
      </c>
      <c r="D222" t="s">
        <v>465</v>
      </c>
      <c r="E222">
        <v>1318442</v>
      </c>
      <c r="F222">
        <v>125.84438982099999</v>
      </c>
      <c r="G222">
        <v>-8.8288916204699994</v>
      </c>
      <c r="H222" s="7"/>
      <c r="I222" s="7"/>
      <c r="J222" s="7"/>
      <c r="K222" s="7"/>
      <c r="L222" s="7"/>
      <c r="M222" s="7"/>
      <c r="N222" s="7"/>
      <c r="O222" s="7"/>
      <c r="P222" s="7"/>
      <c r="Q222" s="7"/>
      <c r="S222">
        <v>1</v>
      </c>
    </row>
    <row r="223" spans="1:19" x14ac:dyDescent="0.25">
      <c r="A223">
        <f t="shared" si="3"/>
        <v>222</v>
      </c>
      <c r="B223" t="s">
        <v>762</v>
      </c>
      <c r="C223" t="s">
        <v>468</v>
      </c>
      <c r="D223" t="s">
        <v>467</v>
      </c>
      <c r="E223">
        <v>8278736.9999999991</v>
      </c>
      <c r="F223">
        <v>0.962328449769</v>
      </c>
      <c r="G223">
        <v>8.52531356141</v>
      </c>
      <c r="H223" s="7"/>
      <c r="I223" s="7"/>
      <c r="J223" s="7"/>
      <c r="K223" s="7"/>
      <c r="L223" s="7"/>
      <c r="M223" s="7"/>
      <c r="N223" s="7"/>
      <c r="O223" s="7"/>
      <c r="P223" s="7"/>
      <c r="Q223" s="7"/>
      <c r="S223">
        <v>1</v>
      </c>
    </row>
    <row r="224" spans="1:19" x14ac:dyDescent="0.25">
      <c r="A224">
        <f t="shared" si="3"/>
        <v>223</v>
      </c>
      <c r="B224" t="s">
        <v>762</v>
      </c>
      <c r="C224" t="s">
        <v>470</v>
      </c>
      <c r="D224" t="s">
        <v>469</v>
      </c>
      <c r="E224">
        <v>1350</v>
      </c>
      <c r="F224" t="e">
        <v>#N/A</v>
      </c>
      <c r="G224" t="e">
        <v>#N/A</v>
      </c>
      <c r="H224" s="7"/>
      <c r="I224" s="7"/>
      <c r="J224" s="7"/>
      <c r="K224" s="7"/>
      <c r="L224" s="7"/>
      <c r="M224" s="7"/>
      <c r="N224" s="7"/>
      <c r="O224" s="7"/>
      <c r="P224" s="7"/>
      <c r="Q224" s="7"/>
      <c r="S224">
        <v>1</v>
      </c>
    </row>
    <row r="225" spans="1:19" x14ac:dyDescent="0.25">
      <c r="A225">
        <f t="shared" si="3"/>
        <v>224</v>
      </c>
      <c r="B225" t="s">
        <v>762</v>
      </c>
      <c r="C225" t="s">
        <v>472</v>
      </c>
      <c r="D225" t="s">
        <v>471</v>
      </c>
      <c r="E225">
        <v>105697</v>
      </c>
      <c r="F225">
        <v>-174.80987340999999</v>
      </c>
      <c r="G225">
        <v>-20.428431742499999</v>
      </c>
      <c r="H225" s="7"/>
      <c r="I225" s="7"/>
      <c r="J225" s="7"/>
      <c r="K225" s="7"/>
      <c r="L225" s="7"/>
      <c r="M225" s="7"/>
      <c r="N225" s="7"/>
      <c r="O225" s="7"/>
      <c r="P225" s="7"/>
      <c r="Q225" s="7"/>
      <c r="S225">
        <v>1</v>
      </c>
    </row>
    <row r="226" spans="1:19" x14ac:dyDescent="0.25">
      <c r="A226">
        <f t="shared" si="3"/>
        <v>225</v>
      </c>
      <c r="B226" t="s">
        <v>762</v>
      </c>
      <c r="C226" t="s">
        <v>474</v>
      </c>
      <c r="D226" t="s">
        <v>473</v>
      </c>
      <c r="E226">
        <v>1399491</v>
      </c>
      <c r="F226">
        <v>-61.265679233500002</v>
      </c>
      <c r="G226">
        <v>10.457334081000001</v>
      </c>
      <c r="H226" s="7"/>
      <c r="I226" s="7"/>
      <c r="J226" s="7"/>
      <c r="K226" s="7"/>
      <c r="L226" s="7"/>
      <c r="M226" s="7"/>
      <c r="N226" s="7"/>
      <c r="O226" s="7"/>
      <c r="P226" s="7"/>
      <c r="Q226" s="7"/>
      <c r="S226">
        <v>1</v>
      </c>
    </row>
    <row r="227" spans="1:19" x14ac:dyDescent="0.25">
      <c r="A227">
        <f t="shared" si="3"/>
        <v>226</v>
      </c>
      <c r="B227" t="s">
        <v>762</v>
      </c>
      <c r="C227" t="s">
        <v>477</v>
      </c>
      <c r="D227" t="s">
        <v>475</v>
      </c>
      <c r="E227">
        <v>11818618</v>
      </c>
      <c r="F227">
        <v>9.5528835893299995</v>
      </c>
      <c r="G227">
        <v>34.1195624649</v>
      </c>
      <c r="H227" s="7"/>
      <c r="I227" s="7"/>
      <c r="J227" s="7"/>
      <c r="K227" s="7"/>
      <c r="L227" s="7"/>
      <c r="M227" s="7"/>
      <c r="N227" s="7"/>
      <c r="O227" s="7"/>
      <c r="P227" s="7"/>
      <c r="Q227" s="7"/>
      <c r="S227">
        <v>1</v>
      </c>
    </row>
    <row r="228" spans="1:19" x14ac:dyDescent="0.25">
      <c r="A228">
        <f t="shared" si="3"/>
        <v>227</v>
      </c>
      <c r="B228" t="s">
        <v>762</v>
      </c>
      <c r="C228" t="s">
        <v>479</v>
      </c>
      <c r="D228" t="s">
        <v>478</v>
      </c>
      <c r="E228">
        <v>84339067</v>
      </c>
      <c r="F228">
        <v>35.1689534649</v>
      </c>
      <c r="G228">
        <v>39.061602901299999</v>
      </c>
      <c r="H228" s="7"/>
      <c r="I228" s="7"/>
      <c r="J228" s="7"/>
      <c r="K228" s="7"/>
      <c r="L228" s="7"/>
      <c r="M228" s="7"/>
      <c r="N228" s="7"/>
      <c r="O228" s="7"/>
      <c r="P228" s="7"/>
      <c r="Q228" s="7"/>
      <c r="S228">
        <v>1</v>
      </c>
    </row>
    <row r="229" spans="1:19" x14ac:dyDescent="0.25">
      <c r="A229">
        <f t="shared" si="3"/>
        <v>228</v>
      </c>
      <c r="B229" t="s">
        <v>762</v>
      </c>
      <c r="C229" t="s">
        <v>481</v>
      </c>
      <c r="D229" t="s">
        <v>480</v>
      </c>
      <c r="E229">
        <v>6031187</v>
      </c>
      <c r="F229">
        <v>59.3710002061</v>
      </c>
      <c r="G229">
        <v>39.115541374199999</v>
      </c>
      <c r="H229" s="7"/>
      <c r="I229" s="7"/>
      <c r="J229" s="7"/>
      <c r="K229" s="7"/>
      <c r="L229" s="7"/>
      <c r="M229" s="7"/>
      <c r="N229" s="7"/>
      <c r="O229" s="7"/>
      <c r="P229" s="7"/>
      <c r="Q229" s="7"/>
      <c r="S229">
        <v>1</v>
      </c>
    </row>
    <row r="230" spans="1:19" x14ac:dyDescent="0.25">
      <c r="A230">
        <f t="shared" si="3"/>
        <v>229</v>
      </c>
      <c r="B230" t="s">
        <v>762</v>
      </c>
      <c r="C230" t="s">
        <v>483</v>
      </c>
      <c r="D230" t="s">
        <v>482</v>
      </c>
      <c r="E230">
        <v>38718</v>
      </c>
      <c r="F230">
        <v>-71.973878814399995</v>
      </c>
      <c r="G230">
        <v>21.830475717100001</v>
      </c>
      <c r="H230" s="7"/>
      <c r="I230" s="7"/>
      <c r="J230" s="7"/>
      <c r="K230" s="7"/>
      <c r="L230" s="7"/>
      <c r="M230" s="7"/>
      <c r="N230" s="7"/>
      <c r="O230" s="7"/>
      <c r="P230" s="7"/>
      <c r="Q230" s="7"/>
      <c r="S230">
        <v>1</v>
      </c>
    </row>
    <row r="231" spans="1:19" x14ac:dyDescent="0.25">
      <c r="A231">
        <f t="shared" si="3"/>
        <v>230</v>
      </c>
      <c r="B231" t="s">
        <v>762</v>
      </c>
      <c r="C231" t="s">
        <v>485</v>
      </c>
      <c r="D231" t="s">
        <v>484</v>
      </c>
      <c r="E231">
        <v>11792</v>
      </c>
      <c r="F231" t="e">
        <v>#N/A</v>
      </c>
      <c r="G231" t="e">
        <v>#N/A</v>
      </c>
      <c r="H231" s="7"/>
      <c r="I231" s="7"/>
      <c r="J231" s="7"/>
      <c r="K231" s="7"/>
      <c r="L231" s="7"/>
      <c r="M231" s="7"/>
      <c r="N231" s="7"/>
      <c r="O231" s="7"/>
      <c r="P231" s="7"/>
      <c r="Q231" s="7"/>
      <c r="S231">
        <v>1</v>
      </c>
    </row>
    <row r="232" spans="1:19" x14ac:dyDescent="0.25">
      <c r="A232">
        <f t="shared" si="3"/>
        <v>231</v>
      </c>
      <c r="B232" t="s">
        <v>762</v>
      </c>
      <c r="C232" t="s">
        <v>487</v>
      </c>
      <c r="D232" t="s">
        <v>486</v>
      </c>
      <c r="E232">
        <v>45741000</v>
      </c>
      <c r="F232">
        <v>32.369079713700003</v>
      </c>
      <c r="G232">
        <v>1.2746929873099999</v>
      </c>
      <c r="H232" s="7"/>
      <c r="I232" s="7"/>
      <c r="J232" s="7"/>
      <c r="K232" s="7"/>
      <c r="L232" s="7"/>
      <c r="M232" s="7"/>
      <c r="N232" s="7"/>
      <c r="O232" s="7"/>
      <c r="P232" s="7"/>
      <c r="Q232" s="7"/>
      <c r="S232">
        <v>1</v>
      </c>
    </row>
    <row r="233" spans="1:19" x14ac:dyDescent="0.25">
      <c r="A233">
        <f t="shared" si="3"/>
        <v>232</v>
      </c>
      <c r="B233" t="s">
        <v>762</v>
      </c>
      <c r="C233" t="s">
        <v>489</v>
      </c>
      <c r="D233" t="s">
        <v>488</v>
      </c>
      <c r="E233">
        <v>43733759</v>
      </c>
      <c r="F233">
        <v>31.383264686499999</v>
      </c>
      <c r="G233">
        <v>48.996566726499999</v>
      </c>
      <c r="H233" s="7"/>
      <c r="I233" s="7"/>
      <c r="J233" s="7"/>
      <c r="K233" s="7"/>
      <c r="L233" s="7"/>
      <c r="M233" s="7"/>
      <c r="N233" s="7"/>
      <c r="O233" s="7"/>
      <c r="P233" s="7"/>
      <c r="Q233" s="7"/>
      <c r="S233">
        <v>1</v>
      </c>
    </row>
    <row r="234" spans="1:19" x14ac:dyDescent="0.25">
      <c r="A234">
        <f t="shared" si="3"/>
        <v>233</v>
      </c>
      <c r="B234" t="s">
        <v>762</v>
      </c>
      <c r="C234" t="s">
        <v>491</v>
      </c>
      <c r="D234" t="s">
        <v>490</v>
      </c>
      <c r="E234">
        <v>9890400</v>
      </c>
      <c r="F234">
        <v>54.300167101600003</v>
      </c>
      <c r="G234">
        <v>23.905281878499999</v>
      </c>
      <c r="H234" s="7"/>
      <c r="I234" s="7"/>
      <c r="J234" s="7"/>
      <c r="K234" s="7"/>
      <c r="L234" s="7"/>
      <c r="M234" s="7"/>
      <c r="N234" s="7"/>
      <c r="O234" s="7"/>
      <c r="P234" s="7"/>
      <c r="Q234" s="7"/>
      <c r="S234">
        <v>1</v>
      </c>
    </row>
    <row r="235" spans="1:19" x14ac:dyDescent="0.25">
      <c r="A235">
        <f t="shared" si="3"/>
        <v>234</v>
      </c>
      <c r="B235" t="s">
        <v>762</v>
      </c>
      <c r="C235" t="s">
        <v>493</v>
      </c>
      <c r="D235" t="s">
        <v>492</v>
      </c>
      <c r="E235">
        <v>67886004</v>
      </c>
      <c r="F235">
        <v>-2.8656316408400002</v>
      </c>
      <c r="G235">
        <v>54.123871557699999</v>
      </c>
      <c r="H235" s="7"/>
      <c r="I235" s="7"/>
      <c r="J235" s="7"/>
      <c r="K235" s="7"/>
      <c r="L235" s="7"/>
      <c r="M235" s="7"/>
      <c r="N235" s="7"/>
      <c r="O235" s="7"/>
      <c r="P235" s="7"/>
      <c r="Q235" s="7"/>
      <c r="S235">
        <v>1</v>
      </c>
    </row>
    <row r="236" spans="1:19" x14ac:dyDescent="0.25">
      <c r="A236">
        <f t="shared" si="3"/>
        <v>235</v>
      </c>
      <c r="B236" t="s">
        <v>762</v>
      </c>
      <c r="C236" t="s">
        <v>495</v>
      </c>
      <c r="D236" t="s">
        <v>494</v>
      </c>
      <c r="E236" t="e">
        <v>#N/A</v>
      </c>
      <c r="F236" t="e">
        <v>#N/A</v>
      </c>
      <c r="G236" t="e">
        <v>#N/A</v>
      </c>
      <c r="H236" s="7"/>
      <c r="I236" s="7"/>
      <c r="J236" s="7"/>
      <c r="K236" s="7"/>
      <c r="L236" s="7"/>
      <c r="M236" s="7"/>
      <c r="N236" s="7"/>
      <c r="O236" s="7"/>
      <c r="P236" s="7"/>
      <c r="Q236" s="7"/>
      <c r="S236">
        <v>1</v>
      </c>
    </row>
    <row r="237" spans="1:19" x14ac:dyDescent="0.25">
      <c r="A237">
        <f t="shared" si="3"/>
        <v>236</v>
      </c>
      <c r="B237" t="s">
        <v>762</v>
      </c>
      <c r="C237" t="s">
        <v>496</v>
      </c>
      <c r="D237" t="s">
        <v>630</v>
      </c>
      <c r="E237">
        <v>331002647</v>
      </c>
      <c r="F237" s="4">
        <v>-95.712890999999999</v>
      </c>
      <c r="G237" s="4">
        <v>37.090240000000001</v>
      </c>
      <c r="H237" s="7"/>
      <c r="I237" s="7"/>
      <c r="J237" s="7"/>
      <c r="K237" s="7"/>
      <c r="L237" s="7"/>
      <c r="M237" s="7"/>
      <c r="N237" s="7"/>
      <c r="O237" s="7"/>
      <c r="P237" s="7"/>
      <c r="Q237" s="7"/>
      <c r="S237">
        <v>1</v>
      </c>
    </row>
    <row r="238" spans="1:19" x14ac:dyDescent="0.25">
      <c r="A238">
        <f t="shared" si="3"/>
        <v>237</v>
      </c>
      <c r="B238" t="s">
        <v>762</v>
      </c>
      <c r="C238" t="s">
        <v>498</v>
      </c>
      <c r="D238" t="s">
        <v>497</v>
      </c>
      <c r="E238">
        <v>3473727</v>
      </c>
      <c r="F238">
        <v>-56.018070531500001</v>
      </c>
      <c r="G238">
        <v>-32.7995153444</v>
      </c>
      <c r="H238" s="7"/>
      <c r="I238" s="7"/>
      <c r="J238" s="7"/>
      <c r="K238" s="7"/>
      <c r="L238" s="7"/>
      <c r="M238" s="7"/>
      <c r="N238" s="7"/>
      <c r="O238" s="7"/>
      <c r="P238" s="7"/>
      <c r="Q238" s="7"/>
      <c r="S238">
        <v>1</v>
      </c>
    </row>
    <row r="239" spans="1:19" x14ac:dyDescent="0.25">
      <c r="A239">
        <f t="shared" si="3"/>
        <v>238</v>
      </c>
      <c r="B239" t="s">
        <v>762</v>
      </c>
      <c r="C239" t="s">
        <v>500</v>
      </c>
      <c r="D239" t="s">
        <v>499</v>
      </c>
      <c r="E239">
        <v>33469199</v>
      </c>
      <c r="F239">
        <v>63.140015280500002</v>
      </c>
      <c r="G239">
        <v>41.755542252700003</v>
      </c>
      <c r="H239" s="7"/>
      <c r="I239" s="7"/>
      <c r="J239" s="7"/>
      <c r="K239" s="7"/>
      <c r="L239" s="7"/>
      <c r="M239" s="7"/>
      <c r="N239" s="7"/>
      <c r="O239" s="7"/>
      <c r="P239" s="7"/>
      <c r="Q239" s="7"/>
      <c r="S239">
        <v>1</v>
      </c>
    </row>
    <row r="240" spans="1:19" x14ac:dyDescent="0.25">
      <c r="A240">
        <f t="shared" si="3"/>
        <v>239</v>
      </c>
      <c r="B240" t="s">
        <v>762</v>
      </c>
      <c r="C240" t="s">
        <v>502</v>
      </c>
      <c r="D240" t="s">
        <v>501</v>
      </c>
      <c r="E240">
        <v>307150</v>
      </c>
      <c r="F240">
        <v>167.68644635699999</v>
      </c>
      <c r="G240">
        <v>-16.226409088400001</v>
      </c>
      <c r="H240" s="7"/>
      <c r="I240" s="7"/>
      <c r="J240" s="7"/>
      <c r="K240" s="7"/>
      <c r="L240" s="7"/>
      <c r="M240" s="7"/>
      <c r="N240" s="7"/>
      <c r="O240" s="7"/>
      <c r="P240" s="7"/>
      <c r="Q240" s="7"/>
      <c r="S240">
        <v>1</v>
      </c>
    </row>
    <row r="241" spans="1:19" x14ac:dyDescent="0.25">
      <c r="A241">
        <f t="shared" si="3"/>
        <v>240</v>
      </c>
      <c r="B241" t="s">
        <v>762</v>
      </c>
      <c r="C241" t="s">
        <v>504</v>
      </c>
      <c r="D241" t="s">
        <v>503</v>
      </c>
      <c r="E241">
        <v>28435943</v>
      </c>
      <c r="F241">
        <v>-66.181841231099995</v>
      </c>
      <c r="G241">
        <v>7.1242242127299997</v>
      </c>
      <c r="H241" s="7"/>
      <c r="I241" s="7"/>
      <c r="J241" s="7"/>
      <c r="K241" s="7"/>
      <c r="L241" s="7"/>
      <c r="M241" s="7"/>
      <c r="N241" s="7"/>
      <c r="O241" s="7"/>
      <c r="P241" s="7"/>
      <c r="Q241" s="7"/>
      <c r="S241">
        <v>1</v>
      </c>
    </row>
    <row r="242" spans="1:19" x14ac:dyDescent="0.25">
      <c r="A242">
        <f t="shared" si="3"/>
        <v>241</v>
      </c>
      <c r="B242" t="s">
        <v>762</v>
      </c>
      <c r="C242" t="s">
        <v>506</v>
      </c>
      <c r="D242" t="s">
        <v>505</v>
      </c>
      <c r="E242">
        <v>97338583</v>
      </c>
      <c r="F242">
        <v>106.299146978</v>
      </c>
      <c r="G242">
        <v>16.646016701899999</v>
      </c>
      <c r="H242" s="7"/>
      <c r="I242" s="7"/>
      <c r="J242" s="7"/>
      <c r="K242" s="7"/>
      <c r="L242" s="7"/>
      <c r="M242" s="7"/>
      <c r="N242" s="7"/>
      <c r="O242" s="7"/>
      <c r="P242" s="7"/>
      <c r="Q242" s="7"/>
      <c r="S242">
        <v>1</v>
      </c>
    </row>
    <row r="243" spans="1:19" x14ac:dyDescent="0.25">
      <c r="A243">
        <f t="shared" si="3"/>
        <v>242</v>
      </c>
      <c r="B243" t="s">
        <v>762</v>
      </c>
      <c r="C243" t="s">
        <v>508</v>
      </c>
      <c r="D243" t="s">
        <v>507</v>
      </c>
      <c r="E243">
        <v>30237</v>
      </c>
      <c r="F243">
        <v>-64.471469921999997</v>
      </c>
      <c r="G243">
        <v>18.525857545099999</v>
      </c>
      <c r="H243" s="7"/>
      <c r="I243" s="7"/>
      <c r="J243" s="7"/>
      <c r="K243" s="7"/>
      <c r="L243" s="7"/>
      <c r="M243" s="7"/>
      <c r="N243" s="7"/>
      <c r="O243" s="7"/>
      <c r="P243" s="7"/>
      <c r="Q243" s="7"/>
      <c r="S243">
        <v>1</v>
      </c>
    </row>
    <row r="244" spans="1:19" x14ac:dyDescent="0.25">
      <c r="A244">
        <f t="shared" si="3"/>
        <v>243</v>
      </c>
      <c r="B244" t="s">
        <v>762</v>
      </c>
      <c r="C244" t="s">
        <v>510</v>
      </c>
      <c r="D244" t="s">
        <v>509</v>
      </c>
      <c r="E244">
        <v>104423</v>
      </c>
      <c r="F244">
        <v>-64.803015375200005</v>
      </c>
      <c r="G244">
        <v>17.955006239399999</v>
      </c>
      <c r="H244" s="7"/>
      <c r="I244" s="7"/>
      <c r="J244" s="7"/>
      <c r="K244" s="7"/>
      <c r="L244" s="7"/>
      <c r="M244" s="7"/>
      <c r="N244" s="7"/>
      <c r="O244" s="7"/>
      <c r="P244" s="7"/>
      <c r="Q244" s="7"/>
      <c r="S244">
        <v>1</v>
      </c>
    </row>
    <row r="245" spans="1:19" x14ac:dyDescent="0.25">
      <c r="A245">
        <f t="shared" si="3"/>
        <v>244</v>
      </c>
      <c r="B245" t="s">
        <v>762</v>
      </c>
      <c r="C245" t="s">
        <v>512</v>
      </c>
      <c r="D245" t="s">
        <v>511</v>
      </c>
      <c r="E245">
        <v>11246</v>
      </c>
      <c r="F245">
        <v>-177.348348251</v>
      </c>
      <c r="G245">
        <v>-13.887370390299999</v>
      </c>
      <c r="H245" s="7"/>
      <c r="I245" s="7"/>
      <c r="J245" s="7"/>
      <c r="K245" s="7"/>
      <c r="L245" s="7"/>
      <c r="M245" s="7"/>
      <c r="N245" s="7"/>
      <c r="O245" s="7"/>
      <c r="P245" s="7"/>
      <c r="Q245" s="7"/>
      <c r="S245">
        <v>1</v>
      </c>
    </row>
    <row r="246" spans="1:19" x14ac:dyDescent="0.25">
      <c r="A246">
        <f t="shared" si="3"/>
        <v>245</v>
      </c>
      <c r="B246" t="s">
        <v>762</v>
      </c>
      <c r="C246" t="s">
        <v>514</v>
      </c>
      <c r="D246" t="s">
        <v>513</v>
      </c>
      <c r="E246">
        <v>597330</v>
      </c>
      <c r="F246">
        <v>-12.2198275485</v>
      </c>
      <c r="G246">
        <v>24.229567386500001</v>
      </c>
      <c r="H246" s="7"/>
      <c r="I246" s="7"/>
      <c r="J246" s="7"/>
      <c r="K246" s="7"/>
      <c r="L246" s="7"/>
      <c r="M246" s="7"/>
      <c r="N246" s="7"/>
      <c r="O246" s="7"/>
      <c r="P246" s="7"/>
      <c r="Q246" s="7"/>
      <c r="S246">
        <v>1</v>
      </c>
    </row>
    <row r="247" spans="1:19" x14ac:dyDescent="0.25">
      <c r="A247">
        <f t="shared" si="3"/>
        <v>246</v>
      </c>
      <c r="B247" t="s">
        <v>762</v>
      </c>
      <c r="C247" t="s">
        <v>516</v>
      </c>
      <c r="D247" t="s">
        <v>515</v>
      </c>
      <c r="E247">
        <v>29825968</v>
      </c>
      <c r="F247">
        <v>47.5867618877</v>
      </c>
      <c r="G247">
        <v>15.9092800505</v>
      </c>
      <c r="H247" s="7"/>
      <c r="I247" s="7"/>
      <c r="J247" s="7"/>
      <c r="K247" s="7"/>
      <c r="L247" s="7"/>
      <c r="M247" s="7"/>
      <c r="N247" s="7"/>
      <c r="O247" s="7"/>
      <c r="P247" s="7"/>
      <c r="Q247" s="7"/>
      <c r="S247">
        <v>1</v>
      </c>
    </row>
    <row r="248" spans="1:19" x14ac:dyDescent="0.25">
      <c r="A248">
        <f t="shared" si="3"/>
        <v>247</v>
      </c>
      <c r="B248" t="s">
        <v>762</v>
      </c>
      <c r="C248" t="s">
        <v>518</v>
      </c>
      <c r="D248" t="s">
        <v>517</v>
      </c>
      <c r="E248">
        <v>18383956</v>
      </c>
      <c r="F248">
        <v>27.774759463700001</v>
      </c>
      <c r="G248">
        <v>-13.4582415186</v>
      </c>
      <c r="H248" s="7"/>
      <c r="I248" s="7"/>
      <c r="J248" s="7"/>
      <c r="K248" s="7"/>
      <c r="L248" s="7"/>
      <c r="M248" s="7"/>
      <c r="N248" s="7"/>
      <c r="O248" s="7"/>
      <c r="P248" s="7"/>
      <c r="Q248" s="7"/>
      <c r="S248">
        <v>1</v>
      </c>
    </row>
    <row r="249" spans="1:19" x14ac:dyDescent="0.25">
      <c r="A249">
        <f t="shared" si="3"/>
        <v>248</v>
      </c>
      <c r="B249" t="s">
        <v>762</v>
      </c>
      <c r="C249" t="s">
        <v>520</v>
      </c>
      <c r="D249" t="s">
        <v>519</v>
      </c>
      <c r="E249">
        <v>14862927</v>
      </c>
      <c r="F249">
        <v>29.851441201899998</v>
      </c>
      <c r="G249">
        <v>-19.004204188199999</v>
      </c>
      <c r="H249" s="7"/>
      <c r="I249" s="7"/>
      <c r="J249" s="7"/>
      <c r="K249" s="7"/>
      <c r="L249" s="7"/>
      <c r="M249" s="7"/>
      <c r="N249" s="7"/>
      <c r="O249" s="7"/>
      <c r="P249" s="7"/>
      <c r="Q249" s="7"/>
      <c r="S249">
        <v>1</v>
      </c>
    </row>
    <row r="250" spans="1:19" x14ac:dyDescent="0.25">
      <c r="A250">
        <f t="shared" si="3"/>
        <v>249</v>
      </c>
      <c r="B250" t="s">
        <v>762</v>
      </c>
      <c r="C250" t="s">
        <v>522</v>
      </c>
      <c r="D250" t="s">
        <v>521</v>
      </c>
      <c r="E250" t="e">
        <v>#N/A</v>
      </c>
      <c r="F250">
        <v>19.953287675999999</v>
      </c>
      <c r="G250">
        <v>60.214886875600001</v>
      </c>
      <c r="H250" s="7"/>
      <c r="I250" s="7"/>
      <c r="J250" s="7"/>
      <c r="K250" s="7"/>
      <c r="L250" s="7"/>
      <c r="M250" s="7"/>
      <c r="N250" s="7"/>
      <c r="O250" s="7"/>
      <c r="P250" s="7"/>
      <c r="Q250" s="7"/>
      <c r="S250">
        <v>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85D9-70B8-4D68-B96D-286B48FCA0C4}">
  <dimension ref="A1:C4"/>
  <sheetViews>
    <sheetView workbookViewId="0">
      <pane ySplit="1" topLeftCell="A2" activePane="bottomLeft" state="frozen"/>
      <selection pane="bottomLeft" activeCell="C33" sqref="C33"/>
    </sheetView>
  </sheetViews>
  <sheetFormatPr defaultRowHeight="15" x14ac:dyDescent="0.25"/>
  <cols>
    <col min="1" max="1" width="23" bestFit="1" customWidth="1"/>
    <col min="2" max="2" width="44.7109375" customWidth="1"/>
    <col min="3" max="3" width="116.140625" bestFit="1" customWidth="1"/>
  </cols>
  <sheetData>
    <row r="1" spans="1:3" x14ac:dyDescent="0.25">
      <c r="A1" s="2" t="s">
        <v>692</v>
      </c>
      <c r="B1" s="2" t="s">
        <v>696</v>
      </c>
      <c r="C1" s="2" t="s">
        <v>695</v>
      </c>
    </row>
    <row r="2" spans="1:3" x14ac:dyDescent="0.25">
      <c r="A2" s="2" t="s">
        <v>694</v>
      </c>
      <c r="B2" t="s">
        <v>697</v>
      </c>
      <c r="C2" s="5" t="s">
        <v>659</v>
      </c>
    </row>
    <row r="3" spans="1:3" x14ac:dyDescent="0.25">
      <c r="A3" s="2" t="s">
        <v>693</v>
      </c>
      <c r="B3" t="s">
        <v>700</v>
      </c>
      <c r="C3" s="5" t="s">
        <v>699</v>
      </c>
    </row>
    <row r="4" spans="1:3" x14ac:dyDescent="0.25">
      <c r="A4" s="2" t="s">
        <v>701</v>
      </c>
      <c r="B4" t="s">
        <v>702</v>
      </c>
      <c r="C4" s="5" t="s">
        <v>698</v>
      </c>
    </row>
  </sheetData>
  <hyperlinks>
    <hyperlink ref="C2" r:id="rId1" xr:uid="{EC8634E6-E0E7-485F-A7D5-CAE819D1BD45}"/>
    <hyperlink ref="C4" r:id="rId2" xr:uid="{09A3B75B-1AF9-4234-8C1B-1A6388184B70}"/>
    <hyperlink ref="C3" r:id="rId3" xr:uid="{BD021A7B-F21F-4065-B2EA-D6AB01A3DF8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AF970-6A76-4064-AADE-E774449CC657}">
  <dimension ref="A1:B7"/>
  <sheetViews>
    <sheetView workbookViewId="0"/>
  </sheetViews>
  <sheetFormatPr defaultRowHeight="15" x14ac:dyDescent="0.25"/>
  <cols>
    <col min="2" max="2" width="11.42578125" bestFit="1" customWidth="1"/>
  </cols>
  <sheetData>
    <row r="1" spans="1:2" x14ac:dyDescent="0.25">
      <c r="A1" s="2" t="s">
        <v>829</v>
      </c>
      <c r="B1" s="2" t="s">
        <v>830</v>
      </c>
    </row>
    <row r="2" spans="1:2" x14ac:dyDescent="0.25">
      <c r="A2">
        <v>1</v>
      </c>
      <c r="B2" s="22" t="s">
        <v>814</v>
      </c>
    </row>
    <row r="3" spans="1:2" x14ac:dyDescent="0.25">
      <c r="A3">
        <v>2</v>
      </c>
      <c r="B3" s="22" t="s">
        <v>815</v>
      </c>
    </row>
    <row r="4" spans="1:2" x14ac:dyDescent="0.25">
      <c r="A4">
        <v>3</v>
      </c>
      <c r="B4" s="22" t="s">
        <v>816</v>
      </c>
    </row>
    <row r="5" spans="1:2" x14ac:dyDescent="0.25">
      <c r="A5">
        <v>4</v>
      </c>
      <c r="B5" s="22" t="s">
        <v>817</v>
      </c>
    </row>
    <row r="6" spans="1:2" x14ac:dyDescent="0.25">
      <c r="A6">
        <v>5</v>
      </c>
      <c r="B6" s="22" t="s">
        <v>818</v>
      </c>
    </row>
    <row r="7" spans="1:2" x14ac:dyDescent="0.25">
      <c r="A7">
        <v>6</v>
      </c>
      <c r="B7" s="22" t="s">
        <v>819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45DB6-84BB-4177-963A-5FE6EDE69D5E}">
  <dimension ref="A1:G12"/>
  <sheetViews>
    <sheetView zoomScale="160" zoomScaleNormal="160" workbookViewId="0">
      <selection activeCell="A11" sqref="A11"/>
    </sheetView>
  </sheetViews>
  <sheetFormatPr defaultColWidth="9.140625" defaultRowHeight="15" x14ac:dyDescent="0.25"/>
  <cols>
    <col min="1" max="1" width="19.5703125" style="20" bestFit="1" customWidth="1"/>
    <col min="2" max="2" width="10.5703125" style="20" bestFit="1" customWidth="1"/>
    <col min="3" max="3" width="6" style="20" bestFit="1" customWidth="1"/>
    <col min="4" max="4" width="6.85546875" style="20" bestFit="1" customWidth="1"/>
    <col min="5" max="5" width="11.5703125" style="20" bestFit="1" customWidth="1"/>
    <col min="6" max="6" width="10.5703125" style="20" bestFit="1" customWidth="1"/>
    <col min="7" max="7" width="6.140625" style="20" bestFit="1" customWidth="1"/>
    <col min="8" max="16384" width="9.140625" style="20"/>
  </cols>
  <sheetData>
    <row r="1" spans="1:7" x14ac:dyDescent="0.25">
      <c r="A1" s="2" t="s">
        <v>736</v>
      </c>
      <c r="B1" s="22" t="s">
        <v>814</v>
      </c>
      <c r="C1" s="22" t="s">
        <v>815</v>
      </c>
      <c r="D1" s="22" t="s">
        <v>816</v>
      </c>
      <c r="E1" s="22" t="s">
        <v>817</v>
      </c>
      <c r="F1" s="22" t="s">
        <v>818</v>
      </c>
      <c r="G1" s="22" t="s">
        <v>819</v>
      </c>
    </row>
    <row r="2" spans="1:7" x14ac:dyDescent="0.25">
      <c r="A2" s="6" t="s">
        <v>747</v>
      </c>
      <c r="B2" s="39">
        <v>0.4223790322580645</v>
      </c>
      <c r="C2" s="39">
        <v>2.6859504132231406E-2</v>
      </c>
      <c r="D2" s="39">
        <v>0.70070070070070067</v>
      </c>
      <c r="E2" s="39">
        <v>0.2152917505030181</v>
      </c>
      <c r="F2" s="39">
        <v>0.36656596173212486</v>
      </c>
      <c r="G2" s="39">
        <v>0.22492401215805471</v>
      </c>
    </row>
    <row r="3" spans="1:7" x14ac:dyDescent="0.25">
      <c r="A3" s="6" t="s">
        <v>748</v>
      </c>
      <c r="B3" s="39">
        <v>5.8467741935483875E-2</v>
      </c>
      <c r="C3" s="39">
        <v>9.0909090909090912E-2</v>
      </c>
      <c r="D3" s="39">
        <v>6.4064064064064064E-2</v>
      </c>
      <c r="E3" s="39">
        <v>5.5331991951710263E-2</v>
      </c>
      <c r="F3" s="39">
        <v>6.4451158106747231E-2</v>
      </c>
      <c r="G3" s="39">
        <v>6.6869300911854113E-2</v>
      </c>
    </row>
    <row r="4" spans="1:7" x14ac:dyDescent="0.25">
      <c r="A4" s="6" t="s">
        <v>749</v>
      </c>
      <c r="B4" s="39">
        <v>0.40725806451612906</v>
      </c>
      <c r="C4" s="39">
        <v>0.71177685950413216</v>
      </c>
      <c r="D4" s="39">
        <v>0.17717717717717718</v>
      </c>
      <c r="E4" s="39">
        <v>0.43561368209255535</v>
      </c>
      <c r="F4" s="39">
        <v>0.36958710976837866</v>
      </c>
      <c r="G4" s="39">
        <v>0.46909827760891593</v>
      </c>
    </row>
    <row r="5" spans="1:7" x14ac:dyDescent="0.25">
      <c r="A5" s="6" t="s">
        <v>750</v>
      </c>
      <c r="B5" s="39">
        <v>3.125E-2</v>
      </c>
      <c r="C5" s="39">
        <v>6.7148760330578511E-2</v>
      </c>
      <c r="D5" s="39">
        <v>1.5015015015015015E-2</v>
      </c>
      <c r="E5" s="39">
        <v>6.5392354124748489E-2</v>
      </c>
      <c r="F5" s="39">
        <v>4.7331319234642497E-2</v>
      </c>
      <c r="G5" s="39">
        <v>5.876393110435664E-2</v>
      </c>
    </row>
    <row r="6" spans="1:7" x14ac:dyDescent="0.25">
      <c r="A6" s="6" t="s">
        <v>751</v>
      </c>
      <c r="B6" s="39">
        <v>1.9153225806451613E-2</v>
      </c>
      <c r="C6" s="39">
        <v>1.5495867768595042E-2</v>
      </c>
      <c r="D6" s="39">
        <v>1.2012012012012012E-2</v>
      </c>
      <c r="E6" s="39">
        <v>7.6458752515090544E-2</v>
      </c>
      <c r="F6" s="39">
        <v>4.7331319234642497E-2</v>
      </c>
      <c r="G6" s="39">
        <v>5.5724417426545089E-2</v>
      </c>
    </row>
    <row r="7" spans="1:7" x14ac:dyDescent="0.25">
      <c r="A7" s="6" t="s">
        <v>752</v>
      </c>
      <c r="B7" s="39">
        <v>1.0080645161290322E-3</v>
      </c>
      <c r="C7" s="39">
        <v>0</v>
      </c>
      <c r="D7" s="39">
        <v>1.001001001001001E-3</v>
      </c>
      <c r="E7" s="39">
        <v>0</v>
      </c>
      <c r="F7" s="39">
        <v>1.0070493454179255E-3</v>
      </c>
      <c r="G7" s="39">
        <v>0</v>
      </c>
    </row>
    <row r="8" spans="1:7" x14ac:dyDescent="0.25">
      <c r="A8" s="6" t="s">
        <v>753</v>
      </c>
      <c r="B8" s="39">
        <v>0</v>
      </c>
      <c r="C8" s="39">
        <v>1.0330578512396695E-3</v>
      </c>
      <c r="D8" s="39">
        <v>0</v>
      </c>
      <c r="E8" s="39">
        <v>0</v>
      </c>
      <c r="F8" s="39">
        <v>0</v>
      </c>
      <c r="G8" s="39">
        <v>0</v>
      </c>
    </row>
    <row r="9" spans="1:7" x14ac:dyDescent="0.25">
      <c r="A9" s="6" t="s">
        <v>754</v>
      </c>
      <c r="B9" s="39">
        <v>2.5201612903225808E-2</v>
      </c>
      <c r="C9" s="39">
        <v>4.7520661157024795E-2</v>
      </c>
      <c r="D9" s="39">
        <v>1.001001001001001E-2</v>
      </c>
      <c r="E9" s="39">
        <v>2.8169014084507043E-2</v>
      </c>
      <c r="F9" s="39">
        <v>2.4169184290030211E-2</v>
      </c>
      <c r="G9" s="39">
        <v>3.0395136778115502E-2</v>
      </c>
    </row>
    <row r="10" spans="1:7" x14ac:dyDescent="0.25">
      <c r="A10" s="6" t="s">
        <v>755</v>
      </c>
      <c r="B10" s="39">
        <v>1.1088709677419354E-2</v>
      </c>
      <c r="C10" s="39">
        <v>2.4793388429752067E-2</v>
      </c>
      <c r="D10" s="39">
        <v>6.006006006006006E-3</v>
      </c>
      <c r="E10" s="39">
        <v>2.6156941649899394E-2</v>
      </c>
      <c r="F10" s="39">
        <v>1.8126888217522657E-2</v>
      </c>
      <c r="G10" s="39">
        <v>2.2289766970618033E-2</v>
      </c>
    </row>
    <row r="11" spans="1:7" x14ac:dyDescent="0.25">
      <c r="A11" s="6" t="s">
        <v>756</v>
      </c>
      <c r="B11" s="39">
        <v>2.3185483870967742E-2</v>
      </c>
      <c r="C11" s="39">
        <v>1.5495867768595042E-2</v>
      </c>
      <c r="D11" s="39">
        <v>1.5015015015015015E-2</v>
      </c>
      <c r="E11" s="39">
        <v>9.5573440643863181E-2</v>
      </c>
      <c r="F11" s="39">
        <v>6.1430010070493452E-2</v>
      </c>
      <c r="G11" s="39">
        <v>7.0921985815602842E-2</v>
      </c>
    </row>
    <row r="12" spans="1:7" x14ac:dyDescent="0.25">
      <c r="A12" t="s">
        <v>757</v>
      </c>
      <c r="B12" s="38">
        <v>0</v>
      </c>
      <c r="C12" s="38">
        <v>0</v>
      </c>
      <c r="D12" s="38">
        <v>0</v>
      </c>
      <c r="E12" s="38">
        <v>0</v>
      </c>
      <c r="F12" s="38">
        <v>0</v>
      </c>
      <c r="G12" s="38">
        <v>0</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0C3F6-B1CF-487B-B1E4-6196B4CCFAA4}">
  <dimension ref="A1:L12"/>
  <sheetViews>
    <sheetView zoomScale="160" zoomScaleNormal="160" workbookViewId="0"/>
  </sheetViews>
  <sheetFormatPr defaultColWidth="9.140625" defaultRowHeight="15" x14ac:dyDescent="0.25"/>
  <cols>
    <col min="1" max="1" width="19.5703125" style="20" bestFit="1" customWidth="1"/>
    <col min="2" max="2" width="12.7109375" style="20" bestFit="1" customWidth="1"/>
    <col min="3" max="5" width="13.85546875" style="20" bestFit="1" customWidth="1"/>
    <col min="6" max="6" width="13.140625" style="20" bestFit="1" customWidth="1"/>
    <col min="7" max="7" width="12.5703125" style="20" bestFit="1" customWidth="1"/>
    <col min="8" max="10" width="13.7109375" style="20" bestFit="1" customWidth="1"/>
    <col min="11" max="11" width="12.85546875" style="20" bestFit="1" customWidth="1"/>
    <col min="12" max="12" width="5.42578125" style="20" bestFit="1" customWidth="1"/>
    <col min="13" max="16384" width="9.140625" style="20"/>
  </cols>
  <sheetData>
    <row r="1" spans="1:12" x14ac:dyDescent="0.25">
      <c r="A1" s="2" t="s">
        <v>736</v>
      </c>
      <c r="B1" s="21" t="s">
        <v>747</v>
      </c>
      <c r="C1" s="21" t="s">
        <v>748</v>
      </c>
      <c r="D1" s="21" t="s">
        <v>749</v>
      </c>
      <c r="E1" s="21" t="s">
        <v>750</v>
      </c>
      <c r="F1" s="21" t="s">
        <v>751</v>
      </c>
      <c r="G1" s="21" t="s">
        <v>752</v>
      </c>
      <c r="H1" s="21" t="s">
        <v>753</v>
      </c>
      <c r="I1" s="21" t="s">
        <v>754</v>
      </c>
      <c r="J1" s="21" t="s">
        <v>755</v>
      </c>
      <c r="K1" s="21" t="s">
        <v>756</v>
      </c>
      <c r="L1" s="2" t="s">
        <v>757</v>
      </c>
    </row>
    <row r="2" spans="1:12" x14ac:dyDescent="0.25">
      <c r="A2" s="21" t="s">
        <v>747</v>
      </c>
      <c r="B2">
        <v>0.34274029022330976</v>
      </c>
      <c r="C2">
        <v>7.7910196395122644E-2</v>
      </c>
      <c r="D2">
        <v>0.43126933919399923</v>
      </c>
      <c r="E2">
        <v>4.7188193392803925E-2</v>
      </c>
      <c r="F2">
        <v>2.4111595089693325E-2</v>
      </c>
      <c r="G2">
        <v>3.2298318716375151E-4</v>
      </c>
      <c r="H2">
        <v>0</v>
      </c>
      <c r="I2">
        <v>2.3947728496737819E-2</v>
      </c>
      <c r="J2">
        <v>1.7762168911544356E-2</v>
      </c>
      <c r="K2">
        <v>2.9247505109625177E-2</v>
      </c>
      <c r="L2">
        <v>0</v>
      </c>
    </row>
    <row r="3" spans="1:12" x14ac:dyDescent="0.25">
      <c r="A3" s="21" t="s">
        <v>748</v>
      </c>
      <c r="B3">
        <v>9.7030648605825512E-2</v>
      </c>
      <c r="C3">
        <v>0.44460983193235504</v>
      </c>
      <c r="D3">
        <v>0.31480203856638928</v>
      </c>
      <c r="E3">
        <v>6.1862441492832793E-2</v>
      </c>
      <c r="F3">
        <v>1.0677768361733873E-2</v>
      </c>
      <c r="G3">
        <v>6.5197250558595769E-5</v>
      </c>
      <c r="H3">
        <v>5.0000000000000001E-4</v>
      </c>
      <c r="I3">
        <v>2.8255458557265391E-2</v>
      </c>
      <c r="J3">
        <v>2.2257120568698205E-2</v>
      </c>
      <c r="K3">
        <v>1.1939494664341401E-2</v>
      </c>
      <c r="L3">
        <v>0</v>
      </c>
    </row>
    <row r="4" spans="1:12" x14ac:dyDescent="0.25">
      <c r="A4" s="21" t="s">
        <v>749</v>
      </c>
      <c r="B4">
        <v>0.21061134629411393</v>
      </c>
      <c r="C4">
        <v>0.10840670538909124</v>
      </c>
      <c r="D4">
        <v>0.47153204663616088</v>
      </c>
      <c r="E4">
        <v>7.6541718174066575E-2</v>
      </c>
      <c r="F4">
        <v>2.8954230851188516E-2</v>
      </c>
      <c r="G4">
        <v>2.7176035524978636E-4</v>
      </c>
      <c r="H4">
        <v>0</v>
      </c>
      <c r="I4">
        <v>3.2404779415698692E-2</v>
      </c>
      <c r="J4">
        <v>2.8277797399644408E-2</v>
      </c>
      <c r="K4">
        <v>3.4499615484785966E-2</v>
      </c>
      <c r="L4">
        <v>0</v>
      </c>
    </row>
    <row r="5" spans="1:12" x14ac:dyDescent="0.25">
      <c r="A5" s="21" t="s">
        <v>750</v>
      </c>
      <c r="B5">
        <v>9.9365615103032892E-2</v>
      </c>
      <c r="C5">
        <v>8.2818630927099693E-2</v>
      </c>
      <c r="D5">
        <v>0.12041468190937743</v>
      </c>
      <c r="E5">
        <v>0.38881121820221476</v>
      </c>
      <c r="F5">
        <v>7.2187898601540706E-2</v>
      </c>
      <c r="G5">
        <v>1.2459280235954927E-4</v>
      </c>
      <c r="H5">
        <v>0</v>
      </c>
      <c r="I5">
        <v>1.1286292150060821E-2</v>
      </c>
      <c r="J5">
        <v>0.15226141645798658</v>
      </c>
      <c r="K5">
        <v>6.7729653846327537E-2</v>
      </c>
      <c r="L5">
        <v>0</v>
      </c>
    </row>
    <row r="6" spans="1:12" x14ac:dyDescent="0.25">
      <c r="A6" s="21" t="s">
        <v>751</v>
      </c>
      <c r="B6">
        <v>0.160062780115687</v>
      </c>
      <c r="C6">
        <v>4.7980758478825644E-2</v>
      </c>
      <c r="D6">
        <v>0.1461724909130156</v>
      </c>
      <c r="E6">
        <v>7.4817004228696637E-2</v>
      </c>
      <c r="F6">
        <v>0.23081127161371262</v>
      </c>
      <c r="G6">
        <v>1.9868568307015229E-4</v>
      </c>
      <c r="H6">
        <v>0</v>
      </c>
      <c r="I6">
        <v>1.0995484907554306E-2</v>
      </c>
      <c r="J6">
        <v>2.8358858753789198E-2</v>
      </c>
      <c r="K6">
        <v>0.29810266530564877</v>
      </c>
      <c r="L6">
        <v>0</v>
      </c>
    </row>
    <row r="7" spans="1:12" x14ac:dyDescent="0.25">
      <c r="A7" s="21" t="s">
        <v>752</v>
      </c>
      <c r="B7">
        <v>0.32124029022330974</v>
      </c>
      <c r="C7">
        <v>7.6910196395122643E-2</v>
      </c>
      <c r="D7">
        <v>0.44026933919399924</v>
      </c>
      <c r="E7">
        <v>4.9188193392803926E-2</v>
      </c>
      <c r="F7">
        <v>2.6111595089693324E-2</v>
      </c>
      <c r="G7">
        <v>3.2298318716375151E-4</v>
      </c>
      <c r="H7">
        <v>0</v>
      </c>
      <c r="I7">
        <v>2.9947728496737817E-2</v>
      </c>
      <c r="J7">
        <v>1.8262168911544356E-2</v>
      </c>
      <c r="K7">
        <v>3.0747505109625175E-2</v>
      </c>
      <c r="L7">
        <v>0</v>
      </c>
    </row>
    <row r="8" spans="1:12" x14ac:dyDescent="0.25">
      <c r="A8" s="21" t="s">
        <v>753</v>
      </c>
      <c r="B8">
        <v>0.1010306486058255</v>
      </c>
      <c r="C8">
        <v>0.44110983193235498</v>
      </c>
      <c r="D8">
        <v>0.29880203856638926</v>
      </c>
      <c r="E8">
        <v>7.0362441492832786E-2</v>
      </c>
      <c r="F8">
        <v>1.3677768361733874E-2</v>
      </c>
      <c r="G8">
        <v>5.6519725055859582E-4</v>
      </c>
      <c r="H8">
        <v>5.0000000000000001E-4</v>
      </c>
      <c r="I8">
        <v>2.7755458557265394E-2</v>
      </c>
      <c r="J8">
        <v>2.4257120568698207E-2</v>
      </c>
      <c r="K8">
        <v>1.0439494664341402E-2</v>
      </c>
      <c r="L8">
        <v>0</v>
      </c>
    </row>
    <row r="9" spans="1:12" x14ac:dyDescent="0.25">
      <c r="A9" s="21" t="s">
        <v>754</v>
      </c>
      <c r="B9">
        <v>0.19961134629411392</v>
      </c>
      <c r="C9">
        <v>0.10240670538909125</v>
      </c>
      <c r="D9">
        <v>0.44803204663616092</v>
      </c>
      <c r="E9">
        <v>9.6041718174066565E-2</v>
      </c>
      <c r="F9">
        <v>3.1454230851188515E-2</v>
      </c>
      <c r="G9">
        <v>2.7176035524978636E-4</v>
      </c>
      <c r="H9">
        <v>0</v>
      </c>
      <c r="I9">
        <v>4.1404779415698693E-2</v>
      </c>
      <c r="J9">
        <v>3.3277797399644413E-2</v>
      </c>
      <c r="K9">
        <v>3.7499615484785961E-2</v>
      </c>
      <c r="L9">
        <v>0</v>
      </c>
    </row>
    <row r="10" spans="1:12" x14ac:dyDescent="0.25">
      <c r="A10" s="21" t="s">
        <v>755</v>
      </c>
      <c r="B10">
        <v>0.10036561510303289</v>
      </c>
      <c r="C10">
        <v>8.3318630927099693E-2</v>
      </c>
      <c r="D10">
        <v>0.11541468190937743</v>
      </c>
      <c r="E10">
        <v>0.38281121820221475</v>
      </c>
      <c r="F10">
        <v>8.0187898601540714E-2</v>
      </c>
      <c r="G10">
        <v>1.2459280235954927E-4</v>
      </c>
      <c r="H10">
        <v>0</v>
      </c>
      <c r="I10">
        <v>1.0286292150060822E-2</v>
      </c>
      <c r="J10">
        <v>0.14776141645798657</v>
      </c>
      <c r="K10">
        <v>7.5229653846327543E-2</v>
      </c>
      <c r="L10">
        <v>0</v>
      </c>
    </row>
    <row r="11" spans="1:12" x14ac:dyDescent="0.25">
      <c r="A11" s="21" t="s">
        <v>756</v>
      </c>
      <c r="B11">
        <v>0.159062780115687</v>
      </c>
      <c r="C11">
        <v>4.8480758478825645E-2</v>
      </c>
      <c r="D11">
        <v>0.15867249091301561</v>
      </c>
      <c r="E11">
        <v>8.0817004228696643E-2</v>
      </c>
      <c r="F11">
        <v>0.21131127161371266</v>
      </c>
      <c r="G11">
        <v>1.9868568307015229E-4</v>
      </c>
      <c r="H11">
        <v>0</v>
      </c>
      <c r="I11">
        <v>1.2995484907554308E-2</v>
      </c>
      <c r="J11">
        <v>3.1358858753789201E-2</v>
      </c>
      <c r="K11">
        <v>0.29460266530564883</v>
      </c>
      <c r="L11">
        <v>0</v>
      </c>
    </row>
    <row r="12" spans="1:12" x14ac:dyDescent="0.25">
      <c r="A12" s="2" t="s">
        <v>757</v>
      </c>
      <c r="B12">
        <v>0</v>
      </c>
      <c r="C12">
        <v>0</v>
      </c>
      <c r="D12">
        <v>0</v>
      </c>
      <c r="E12">
        <v>0</v>
      </c>
      <c r="F12">
        <v>0</v>
      </c>
      <c r="G12">
        <v>0</v>
      </c>
      <c r="H12">
        <v>0</v>
      </c>
      <c r="I12">
        <v>0</v>
      </c>
      <c r="J12">
        <v>0</v>
      </c>
      <c r="K12">
        <v>0</v>
      </c>
      <c r="L12">
        <v>0</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92A4-F169-46C7-B96E-1B03AB42B8B4}">
  <dimension ref="A1:L12"/>
  <sheetViews>
    <sheetView workbookViewId="0">
      <selection activeCell="F13" sqref="F13"/>
    </sheetView>
  </sheetViews>
  <sheetFormatPr defaultColWidth="9.140625" defaultRowHeight="15" x14ac:dyDescent="0.25"/>
  <cols>
    <col min="1" max="1" width="19.5703125" style="20" bestFit="1" customWidth="1"/>
    <col min="2" max="2" width="12.7109375" style="20" bestFit="1" customWidth="1"/>
    <col min="3" max="5" width="13.85546875" style="20" bestFit="1" customWidth="1"/>
    <col min="6" max="6" width="13.140625" style="20" bestFit="1" customWidth="1"/>
    <col min="7" max="7" width="12.5703125" style="20" bestFit="1" customWidth="1"/>
    <col min="8" max="10" width="13.7109375" style="20" bestFit="1" customWidth="1"/>
    <col min="11" max="11" width="12.85546875" style="20" bestFit="1" customWidth="1"/>
    <col min="12" max="12" width="5.42578125" style="20" bestFit="1" customWidth="1"/>
    <col min="13" max="16384" width="9.140625" style="20"/>
  </cols>
  <sheetData>
    <row r="1" spans="1:12" x14ac:dyDescent="0.25">
      <c r="A1" s="2" t="s">
        <v>736</v>
      </c>
      <c r="B1" s="21" t="s">
        <v>747</v>
      </c>
      <c r="C1" s="21" t="s">
        <v>748</v>
      </c>
      <c r="D1" s="21" t="s">
        <v>749</v>
      </c>
      <c r="E1" s="21" t="s">
        <v>750</v>
      </c>
      <c r="F1" s="21" t="s">
        <v>751</v>
      </c>
      <c r="G1" s="21" t="s">
        <v>752</v>
      </c>
      <c r="H1" s="21" t="s">
        <v>753</v>
      </c>
      <c r="I1" s="21" t="s">
        <v>754</v>
      </c>
      <c r="J1" s="21" t="s">
        <v>755</v>
      </c>
      <c r="K1" s="21" t="s">
        <v>756</v>
      </c>
      <c r="L1" s="2" t="s">
        <v>757</v>
      </c>
    </row>
    <row r="2" spans="1:12" x14ac:dyDescent="0.25">
      <c r="A2" s="21" t="s">
        <v>747</v>
      </c>
      <c r="B2">
        <v>0.10711201504983846</v>
      </c>
      <c r="C2">
        <v>0.27226307060046995</v>
      </c>
      <c r="D2">
        <v>0.47353335904241445</v>
      </c>
      <c r="E2">
        <v>6.5093761097555602E-2</v>
      </c>
      <c r="F2">
        <v>7.5035633568781178E-3</v>
      </c>
      <c r="G2">
        <v>0</v>
      </c>
      <c r="H2">
        <v>3.1325067129467049E-3</v>
      </c>
      <c r="I2">
        <v>3.0823286775352871E-2</v>
      </c>
      <c r="J2">
        <v>2.3534619482174376E-2</v>
      </c>
      <c r="K2">
        <v>8.0038178823694135E-3</v>
      </c>
      <c r="L2">
        <v>0</v>
      </c>
    </row>
    <row r="3" spans="1:12" x14ac:dyDescent="0.25">
      <c r="A3" s="21" t="s">
        <v>748</v>
      </c>
      <c r="B3">
        <v>5.5464282966238905E-2</v>
      </c>
      <c r="C3">
        <v>0.29710939063109026</v>
      </c>
      <c r="D3">
        <v>0.50465168661012916</v>
      </c>
      <c r="E3">
        <v>6.0021249141637686E-2</v>
      </c>
      <c r="F3">
        <v>7.5033472817970827E-3</v>
      </c>
      <c r="G3">
        <v>0</v>
      </c>
      <c r="H3">
        <v>3.4483457721304739E-3</v>
      </c>
      <c r="I3">
        <v>3.3636419232863868E-2</v>
      </c>
      <c r="J3">
        <v>2.2161691990758528E-2</v>
      </c>
      <c r="K3">
        <v>8.0035863733540179E-3</v>
      </c>
      <c r="L3">
        <v>0</v>
      </c>
    </row>
    <row r="4" spans="1:12" x14ac:dyDescent="0.25">
      <c r="A4" s="21" t="s">
        <v>749</v>
      </c>
      <c r="B4">
        <v>3.6930315372747761E-2</v>
      </c>
      <c r="C4">
        <v>0.19982328438977948</v>
      </c>
      <c r="D4">
        <v>0.58294277320337551</v>
      </c>
      <c r="E4">
        <v>8.5695636172149217E-2</v>
      </c>
      <c r="F4">
        <v>7.5040534440025588E-3</v>
      </c>
      <c r="G4">
        <v>0</v>
      </c>
      <c r="H4">
        <v>2.3096856987032876E-3</v>
      </c>
      <c r="I4">
        <v>3.8833058464577755E-2</v>
      </c>
      <c r="J4">
        <v>3.1456850278947401E-2</v>
      </c>
      <c r="K4">
        <v>8.0043429757170274E-3</v>
      </c>
      <c r="L4">
        <v>0</v>
      </c>
    </row>
    <row r="5" spans="1:12" x14ac:dyDescent="0.25">
      <c r="A5" s="21" t="s">
        <v>750</v>
      </c>
      <c r="B5">
        <v>3.8133908515594173E-2</v>
      </c>
      <c r="C5">
        <v>0.16141362985114788</v>
      </c>
      <c r="D5">
        <v>0.57483044074317413</v>
      </c>
      <c r="E5">
        <v>0.11915405363978632</v>
      </c>
      <c r="F5">
        <v>7.5091497461121101E-3</v>
      </c>
      <c r="G5">
        <v>0</v>
      </c>
      <c r="H5">
        <v>1.8578074100135044E-3</v>
      </c>
      <c r="I5">
        <v>3.7780479296998813E-2</v>
      </c>
      <c r="J5">
        <v>4.3810727497767252E-2</v>
      </c>
      <c r="K5">
        <v>8.0098032994058328E-3</v>
      </c>
      <c r="L5">
        <v>0</v>
      </c>
    </row>
    <row r="6" spans="1:12" x14ac:dyDescent="0.25">
      <c r="A6" s="21" t="s">
        <v>751</v>
      </c>
      <c r="B6">
        <v>3.7539961504506683E-2</v>
      </c>
      <c r="C6">
        <v>0.17192243230987497</v>
      </c>
      <c r="D6">
        <v>0.50318130601536981</v>
      </c>
      <c r="E6">
        <v>0.11475287381416334</v>
      </c>
      <c r="F6">
        <v>4.2488269557813173E-2</v>
      </c>
      <c r="G6">
        <v>0</v>
      </c>
      <c r="H6">
        <v>1.9755580271749998E-3</v>
      </c>
      <c r="I6">
        <v>3.3002204902496203E-2</v>
      </c>
      <c r="J6">
        <v>4.1685676485229542E-2</v>
      </c>
      <c r="K6">
        <v>4.445171738337126E-2</v>
      </c>
      <c r="L6">
        <v>0</v>
      </c>
    </row>
    <row r="7" spans="1:12" x14ac:dyDescent="0.25">
      <c r="A7" s="21" t="s">
        <v>752</v>
      </c>
      <c r="B7">
        <v>0.11361201504983845</v>
      </c>
      <c r="C7">
        <v>0.28026307060046995</v>
      </c>
      <c r="D7">
        <v>0.45603335904241449</v>
      </c>
      <c r="E7">
        <v>6.3593761097555601E-2</v>
      </c>
      <c r="F7">
        <v>8.0035633568781191E-3</v>
      </c>
      <c r="G7">
        <v>0</v>
      </c>
      <c r="H7">
        <v>2.6325067129467049E-3</v>
      </c>
      <c r="I7">
        <v>2.8823286775352872E-2</v>
      </c>
      <c r="J7">
        <v>2.0034619482174373E-2</v>
      </c>
      <c r="K7">
        <v>8.0038178823694135E-3</v>
      </c>
      <c r="L7">
        <v>0</v>
      </c>
    </row>
    <row r="8" spans="1:12" x14ac:dyDescent="0.25">
      <c r="A8" s="21" t="s">
        <v>753</v>
      </c>
      <c r="B8">
        <v>5.4964282966238905E-2</v>
      </c>
      <c r="C8">
        <v>0.29910939063109027</v>
      </c>
      <c r="D8">
        <v>0.50465168661012916</v>
      </c>
      <c r="E8">
        <v>6.1021249141637687E-2</v>
      </c>
      <c r="F8">
        <v>6.5033472817970827E-3</v>
      </c>
      <c r="G8">
        <v>0</v>
      </c>
      <c r="H8">
        <v>3.4483457721304739E-3</v>
      </c>
      <c r="I8">
        <v>3.2136419232863866E-2</v>
      </c>
      <c r="J8">
        <v>2.3161691990758529E-2</v>
      </c>
      <c r="K8">
        <v>7.5035863733540166E-3</v>
      </c>
      <c r="L8">
        <v>0</v>
      </c>
    </row>
    <row r="9" spans="1:12" x14ac:dyDescent="0.25">
      <c r="A9" s="21" t="s">
        <v>754</v>
      </c>
      <c r="B9">
        <v>3.6930315372747761E-2</v>
      </c>
      <c r="C9">
        <v>0.19982328438977948</v>
      </c>
      <c r="D9">
        <v>0.58344277320337545</v>
      </c>
      <c r="E9">
        <v>8.5695636172149217E-2</v>
      </c>
      <c r="F9">
        <v>7.5040534440025588E-3</v>
      </c>
      <c r="G9">
        <v>0</v>
      </c>
      <c r="H9">
        <v>2.3096856987032876E-3</v>
      </c>
      <c r="I9">
        <v>3.8833058464577755E-2</v>
      </c>
      <c r="J9">
        <v>3.1456850278947401E-2</v>
      </c>
      <c r="K9">
        <v>7.5043429757170278E-3</v>
      </c>
      <c r="L9">
        <v>0</v>
      </c>
    </row>
    <row r="10" spans="1:12" x14ac:dyDescent="0.25">
      <c r="A10" s="21" t="s">
        <v>755</v>
      </c>
      <c r="B10">
        <v>3.8133908515594173E-2</v>
      </c>
      <c r="C10">
        <v>0.16091362985114788</v>
      </c>
      <c r="D10">
        <v>0.57383044074317402</v>
      </c>
      <c r="E10">
        <v>0.11965405363978632</v>
      </c>
      <c r="F10">
        <v>7.5091497461121101E-3</v>
      </c>
      <c r="G10">
        <v>0</v>
      </c>
      <c r="H10">
        <v>1.8578074100135044E-3</v>
      </c>
      <c r="I10">
        <v>3.8280479296998814E-2</v>
      </c>
      <c r="J10">
        <v>4.3810727497767252E-2</v>
      </c>
      <c r="K10">
        <v>8.0098032994058328E-3</v>
      </c>
      <c r="L10">
        <v>0</v>
      </c>
    </row>
    <row r="11" spans="1:12" x14ac:dyDescent="0.25">
      <c r="A11" s="21" t="s">
        <v>756</v>
      </c>
      <c r="B11">
        <v>3.7539961504506683E-2</v>
      </c>
      <c r="C11">
        <v>0.17142243230987497</v>
      </c>
      <c r="D11">
        <v>0.50168130601536975</v>
      </c>
      <c r="E11">
        <v>0.11425287381416334</v>
      </c>
      <c r="F11">
        <v>4.1988269557813172E-2</v>
      </c>
      <c r="G11">
        <v>0</v>
      </c>
      <c r="H11">
        <v>1.9755580271749998E-3</v>
      </c>
      <c r="I11">
        <v>3.3002204902496203E-2</v>
      </c>
      <c r="J11">
        <v>4.2185676485229542E-2</v>
      </c>
      <c r="K11">
        <v>4.495171738337126E-2</v>
      </c>
      <c r="L11">
        <v>0</v>
      </c>
    </row>
    <row r="12" spans="1:12" x14ac:dyDescent="0.25">
      <c r="A12" s="2" t="s">
        <v>757</v>
      </c>
      <c r="B12">
        <v>0</v>
      </c>
      <c r="C12">
        <v>0</v>
      </c>
      <c r="D12">
        <v>0</v>
      </c>
      <c r="E12">
        <v>0</v>
      </c>
      <c r="F12">
        <v>0</v>
      </c>
      <c r="G12">
        <v>0</v>
      </c>
      <c r="H12">
        <v>0</v>
      </c>
      <c r="I12">
        <v>0</v>
      </c>
      <c r="J12">
        <v>0</v>
      </c>
      <c r="K12">
        <v>0</v>
      </c>
      <c r="L12">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3CBC5-50B5-4053-9F70-E969E2466DC7}">
  <dimension ref="A1:L12"/>
  <sheetViews>
    <sheetView workbookViewId="0">
      <selection activeCell="B2" sqref="B2:L12"/>
    </sheetView>
  </sheetViews>
  <sheetFormatPr defaultColWidth="9.140625" defaultRowHeight="15" x14ac:dyDescent="0.25"/>
  <cols>
    <col min="1" max="1" width="19.5703125" style="20" bestFit="1" customWidth="1"/>
    <col min="2" max="16384" width="9.140625" style="20"/>
  </cols>
  <sheetData>
    <row r="1" spans="1:12" x14ac:dyDescent="0.25">
      <c r="A1" s="2" t="s">
        <v>736</v>
      </c>
      <c r="B1" s="21" t="s">
        <v>747</v>
      </c>
      <c r="C1" s="21" t="s">
        <v>748</v>
      </c>
      <c r="D1" s="21" t="s">
        <v>749</v>
      </c>
      <c r="E1" s="21" t="s">
        <v>750</v>
      </c>
      <c r="F1" s="21" t="s">
        <v>751</v>
      </c>
      <c r="G1" s="21" t="s">
        <v>752</v>
      </c>
      <c r="H1" s="21" t="s">
        <v>753</v>
      </c>
      <c r="I1" s="21" t="s">
        <v>754</v>
      </c>
      <c r="J1" s="21" t="s">
        <v>755</v>
      </c>
      <c r="K1" s="21" t="s">
        <v>756</v>
      </c>
      <c r="L1" s="2" t="s">
        <v>757</v>
      </c>
    </row>
    <row r="2" spans="1:12" x14ac:dyDescent="0.25">
      <c r="A2" s="21" t="s">
        <v>747</v>
      </c>
      <c r="B2">
        <v>0.84271519534372474</v>
      </c>
      <c r="C2">
        <v>4.3105673929099426E-2</v>
      </c>
      <c r="D2">
        <v>6.2355563271459954E-2</v>
      </c>
      <c r="E2">
        <v>3.0073603598073893E-2</v>
      </c>
      <c r="F2">
        <v>2.1446536398994666E-3</v>
      </c>
      <c r="G2">
        <v>1.0510365149909054E-3</v>
      </c>
      <c r="H2">
        <v>0</v>
      </c>
      <c r="I2">
        <v>3.4457591182046206E-3</v>
      </c>
      <c r="J2">
        <v>1.2229441439229556E-2</v>
      </c>
      <c r="K2">
        <v>2.8790731453174545E-3</v>
      </c>
      <c r="L2">
        <v>0</v>
      </c>
    </row>
    <row r="3" spans="1:12" x14ac:dyDescent="0.25">
      <c r="A3" s="21" t="s">
        <v>748</v>
      </c>
      <c r="B3">
        <v>0.2061503955348194</v>
      </c>
      <c r="C3">
        <v>0.43013105978453015</v>
      </c>
      <c r="D3">
        <v>0.27136260042071458</v>
      </c>
      <c r="E3">
        <v>2.679625679377854E-2</v>
      </c>
      <c r="F3">
        <v>1.5759870697625234E-2</v>
      </c>
      <c r="G3">
        <v>6.5818897903597022E-4</v>
      </c>
      <c r="H3">
        <v>5.0000000000000001E-4</v>
      </c>
      <c r="I3">
        <v>1.5268755938859464E-2</v>
      </c>
      <c r="J3">
        <v>1.1018502717511416E-2</v>
      </c>
      <c r="K3">
        <v>2.2354369133125319E-2</v>
      </c>
      <c r="L3">
        <v>0</v>
      </c>
    </row>
    <row r="4" spans="1:12" x14ac:dyDescent="0.25">
      <c r="A4" s="21" t="s">
        <v>749</v>
      </c>
      <c r="B4">
        <v>0.40007739818981586</v>
      </c>
      <c r="C4">
        <v>0.16169456302051952</v>
      </c>
      <c r="D4">
        <v>0.30531902168542563</v>
      </c>
      <c r="E4">
        <v>5.1059905332730748E-2</v>
      </c>
      <c r="F4">
        <v>1.78431399987188E-2</v>
      </c>
      <c r="G4">
        <v>9.001121712895882E-4</v>
      </c>
      <c r="H4">
        <v>5.0000000000000001E-4</v>
      </c>
      <c r="I4">
        <v>1.7104888379245602E-2</v>
      </c>
      <c r="J4">
        <v>2.0623962133092304E-2</v>
      </c>
      <c r="K4">
        <v>2.4377009089162002E-2</v>
      </c>
      <c r="L4">
        <v>0</v>
      </c>
    </row>
    <row r="5" spans="1:12" x14ac:dyDescent="0.25">
      <c r="A5" s="21" t="s">
        <v>750</v>
      </c>
      <c r="B5">
        <v>0.42575490861565002</v>
      </c>
      <c r="C5">
        <v>0.1119097425308359</v>
      </c>
      <c r="D5">
        <v>0.29662513472218383</v>
      </c>
      <c r="E5">
        <v>6.7038946099586008E-2</v>
      </c>
      <c r="F5">
        <v>2.2312123800811608E-2</v>
      </c>
      <c r="G5">
        <v>9.8732595451543484E-4</v>
      </c>
      <c r="H5">
        <v>5.0000000000000001E-4</v>
      </c>
      <c r="I5">
        <v>1.6348798290021622E-2</v>
      </c>
      <c r="J5">
        <v>2.6915578439834408E-2</v>
      </c>
      <c r="K5">
        <v>3.0607441546561281E-2</v>
      </c>
      <c r="L5">
        <v>0</v>
      </c>
    </row>
    <row r="6" spans="1:12" x14ac:dyDescent="0.25">
      <c r="A6" s="21" t="s">
        <v>751</v>
      </c>
      <c r="B6">
        <v>0.19941109769309673</v>
      </c>
      <c r="C6">
        <v>0.10099467308288312</v>
      </c>
      <c r="D6">
        <v>0.31642563753657271</v>
      </c>
      <c r="E6">
        <v>0.11371161651241002</v>
      </c>
      <c r="F6">
        <v>8.5367140933250263E-2</v>
      </c>
      <c r="G6">
        <v>6.6436390970014026E-4</v>
      </c>
      <c r="H6">
        <v>5.0000000000000001E-4</v>
      </c>
      <c r="I6">
        <v>1.843108609087258E-2</v>
      </c>
      <c r="J6">
        <v>4.5584646604964009E-2</v>
      </c>
      <c r="K6">
        <v>0.11790973763625037</v>
      </c>
      <c r="L6">
        <v>0</v>
      </c>
    </row>
    <row r="7" spans="1:12" x14ac:dyDescent="0.25">
      <c r="A7" s="21" t="s">
        <v>752</v>
      </c>
      <c r="B7">
        <v>0.78521519534372475</v>
      </c>
      <c r="C7">
        <v>5.5605673929099431E-2</v>
      </c>
      <c r="D7">
        <v>9.9855563271459946E-2</v>
      </c>
      <c r="E7">
        <v>3.2073603598073888E-2</v>
      </c>
      <c r="F7">
        <v>3.1446536398994666E-3</v>
      </c>
      <c r="G7">
        <v>5.5103651499090547E-4</v>
      </c>
      <c r="H7">
        <v>0</v>
      </c>
      <c r="I7">
        <v>4.9457591182046207E-3</v>
      </c>
      <c r="J7">
        <v>1.3229441439229557E-2</v>
      </c>
      <c r="K7">
        <v>4.8790731453174545E-3</v>
      </c>
      <c r="L7">
        <v>0</v>
      </c>
    </row>
    <row r="8" spans="1:12" x14ac:dyDescent="0.25">
      <c r="A8" s="21" t="s">
        <v>753</v>
      </c>
      <c r="B8">
        <v>0.21515039553481941</v>
      </c>
      <c r="C8">
        <v>0.43463105978453009</v>
      </c>
      <c r="D8">
        <v>0.25436260042071457</v>
      </c>
      <c r="E8">
        <v>2.4796256793778539E-2</v>
      </c>
      <c r="F8">
        <v>1.4259870697625235E-2</v>
      </c>
      <c r="G8">
        <v>1.5818897903597018E-4</v>
      </c>
      <c r="H8">
        <v>5.0000000000000001E-4</v>
      </c>
      <c r="I8">
        <v>1.9768755938859465E-2</v>
      </c>
      <c r="J8">
        <v>1.0518502717511416E-2</v>
      </c>
      <c r="K8">
        <v>2.5354369133125321E-2</v>
      </c>
      <c r="L8">
        <v>0</v>
      </c>
    </row>
    <row r="9" spans="1:12" x14ac:dyDescent="0.25">
      <c r="A9" s="21" t="s">
        <v>754</v>
      </c>
      <c r="B9">
        <v>0.39857739818981586</v>
      </c>
      <c r="C9">
        <v>0.16219456302051952</v>
      </c>
      <c r="D9">
        <v>0.30731902168542563</v>
      </c>
      <c r="E9">
        <v>5.0559905332730748E-2</v>
      </c>
      <c r="F9">
        <v>1.78431399987188E-2</v>
      </c>
      <c r="G9">
        <v>9.001121712895882E-4</v>
      </c>
      <c r="H9">
        <v>5.0000000000000001E-4</v>
      </c>
      <c r="I9">
        <v>1.7104888379245602E-2</v>
      </c>
      <c r="J9">
        <v>2.0623962133092304E-2</v>
      </c>
      <c r="K9">
        <v>2.3877009089162002E-2</v>
      </c>
      <c r="L9">
        <v>0</v>
      </c>
    </row>
    <row r="10" spans="1:12" x14ac:dyDescent="0.25">
      <c r="A10" s="21" t="s">
        <v>755</v>
      </c>
      <c r="B10">
        <v>0.42325490861564996</v>
      </c>
      <c r="C10">
        <v>0.1114097425308359</v>
      </c>
      <c r="D10">
        <v>0.29612513472218382</v>
      </c>
      <c r="E10">
        <v>6.8538946099586009E-2</v>
      </c>
      <c r="F10">
        <v>2.3312123800811609E-2</v>
      </c>
      <c r="G10">
        <v>9.8732595451543484E-4</v>
      </c>
      <c r="H10">
        <v>1E-3</v>
      </c>
      <c r="I10">
        <v>1.8348798290021624E-2</v>
      </c>
      <c r="J10">
        <v>2.6915578439834408E-2</v>
      </c>
      <c r="K10">
        <v>2.9607441546561284E-2</v>
      </c>
      <c r="L10">
        <v>0</v>
      </c>
    </row>
    <row r="11" spans="1:12" x14ac:dyDescent="0.25">
      <c r="A11" s="21" t="s">
        <v>756</v>
      </c>
      <c r="B11">
        <v>0.19791109769309675</v>
      </c>
      <c r="C11">
        <v>9.9994673082883137E-2</v>
      </c>
      <c r="D11">
        <v>0.31842563753657271</v>
      </c>
      <c r="E11">
        <v>0.11471161651241002</v>
      </c>
      <c r="F11">
        <v>8.6367140933250264E-2</v>
      </c>
      <c r="G11">
        <v>6.6436390970014026E-4</v>
      </c>
      <c r="H11">
        <v>5.0000000000000001E-4</v>
      </c>
      <c r="I11">
        <v>1.7931086090872579E-2</v>
      </c>
      <c r="J11">
        <v>4.5584646604964009E-2</v>
      </c>
      <c r="K11">
        <v>0.11790973763625037</v>
      </c>
      <c r="L11">
        <v>0</v>
      </c>
    </row>
    <row r="12" spans="1:12" x14ac:dyDescent="0.25">
      <c r="A12" s="2" t="s">
        <v>757</v>
      </c>
      <c r="B12">
        <v>0</v>
      </c>
      <c r="C12">
        <v>0</v>
      </c>
      <c r="D12">
        <v>0</v>
      </c>
      <c r="E12">
        <v>0</v>
      </c>
      <c r="F12">
        <v>0</v>
      </c>
      <c r="G12">
        <v>0</v>
      </c>
      <c r="H12">
        <v>0</v>
      </c>
      <c r="I12">
        <v>0</v>
      </c>
      <c r="J12">
        <v>0</v>
      </c>
      <c r="K12">
        <v>0</v>
      </c>
      <c r="L12">
        <v>0</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9E16-068D-42F4-84FC-7901E53104D7}">
  <dimension ref="A1:L12"/>
  <sheetViews>
    <sheetView workbookViewId="0">
      <selection activeCell="B2" sqref="B2:L12"/>
    </sheetView>
  </sheetViews>
  <sheetFormatPr defaultColWidth="9.140625" defaultRowHeight="15" x14ac:dyDescent="0.25"/>
  <cols>
    <col min="1" max="1" width="19.5703125" style="20" bestFit="1" customWidth="1"/>
    <col min="2" max="16384" width="9.140625" style="20"/>
  </cols>
  <sheetData>
    <row r="1" spans="1:12" x14ac:dyDescent="0.25">
      <c r="A1" s="2" t="s">
        <v>736</v>
      </c>
      <c r="B1" s="21" t="s">
        <v>747</v>
      </c>
      <c r="C1" s="21" t="s">
        <v>748</v>
      </c>
      <c r="D1" s="21" t="s">
        <v>749</v>
      </c>
      <c r="E1" s="21" t="s">
        <v>750</v>
      </c>
      <c r="F1" s="21" t="s">
        <v>751</v>
      </c>
      <c r="G1" s="21" t="s">
        <v>752</v>
      </c>
      <c r="H1" s="21" t="s">
        <v>753</v>
      </c>
      <c r="I1" s="21" t="s">
        <v>754</v>
      </c>
      <c r="J1" s="21" t="s">
        <v>755</v>
      </c>
      <c r="K1" s="21" t="s">
        <v>756</v>
      </c>
      <c r="L1" s="2" t="s">
        <v>757</v>
      </c>
    </row>
    <row r="2" spans="1:12" x14ac:dyDescent="0.25">
      <c r="A2" s="21" t="s">
        <v>747</v>
      </c>
      <c r="B2">
        <v>0.37155687942842636</v>
      </c>
      <c r="C2">
        <v>0.15421103190782282</v>
      </c>
      <c r="D2">
        <v>0.27860835247563542</v>
      </c>
      <c r="E2">
        <v>5.5437537481163451E-2</v>
      </c>
      <c r="F2">
        <v>4.2666596156269172E-2</v>
      </c>
      <c r="G2">
        <v>0</v>
      </c>
      <c r="H2">
        <v>0</v>
      </c>
      <c r="I2">
        <v>1.8739106821718032E-2</v>
      </c>
      <c r="J2">
        <v>2.1118484134762482E-2</v>
      </c>
      <c r="K2">
        <v>5.516201159420224E-2</v>
      </c>
      <c r="L2">
        <v>0</v>
      </c>
    </row>
    <row r="3" spans="1:12" x14ac:dyDescent="0.25">
      <c r="A3" s="21" t="s">
        <v>748</v>
      </c>
      <c r="B3">
        <v>0.17319713912244555</v>
      </c>
      <c r="C3">
        <v>0.35682894662642617</v>
      </c>
      <c r="D3">
        <v>0.2775809642873362</v>
      </c>
      <c r="E3">
        <v>5.2732220926357494E-2</v>
      </c>
      <c r="F3">
        <v>4.2876870180757767E-2</v>
      </c>
      <c r="G3">
        <v>0</v>
      </c>
      <c r="H3">
        <v>0</v>
      </c>
      <c r="I3">
        <v>1.8271625983073591E-2</v>
      </c>
      <c r="J3">
        <v>2.0235903330730408E-2</v>
      </c>
      <c r="K3">
        <v>5.3776329542872807E-2</v>
      </c>
      <c r="L3">
        <v>0</v>
      </c>
    </row>
    <row r="4" spans="1:12" x14ac:dyDescent="0.25">
      <c r="A4" s="21" t="s">
        <v>749</v>
      </c>
      <c r="B4">
        <v>0.17825013633650877</v>
      </c>
      <c r="C4">
        <v>0.16684661037820334</v>
      </c>
      <c r="D4">
        <v>0.35674642774631793</v>
      </c>
      <c r="E4">
        <v>0.10205483948960513</v>
      </c>
      <c r="F4">
        <v>5.7450872343351875E-2</v>
      </c>
      <c r="G4">
        <v>0</v>
      </c>
      <c r="H4">
        <v>0</v>
      </c>
      <c r="I4">
        <v>2.3684387230251236E-2</v>
      </c>
      <c r="J4">
        <v>3.845329831701684E-2</v>
      </c>
      <c r="K4">
        <v>7.3013428158744842E-2</v>
      </c>
      <c r="L4">
        <v>0</v>
      </c>
    </row>
    <row r="5" spans="1:12" x14ac:dyDescent="0.25">
      <c r="A5" s="21" t="s">
        <v>750</v>
      </c>
      <c r="B5">
        <v>0.14717711590508137</v>
      </c>
      <c r="C5">
        <v>0.10327384662231803</v>
      </c>
      <c r="D5">
        <v>0.3260750821720983</v>
      </c>
      <c r="E5">
        <v>0.16066108370734977</v>
      </c>
      <c r="F5">
        <v>7.8343222596448436E-2</v>
      </c>
      <c r="G5">
        <v>0</v>
      </c>
      <c r="H5">
        <v>0</v>
      </c>
      <c r="I5">
        <v>2.1849202901749885E-2</v>
      </c>
      <c r="J5">
        <v>6.0448165562443951E-2</v>
      </c>
      <c r="K5">
        <v>9.9172280532510343E-2</v>
      </c>
      <c r="L5">
        <v>0</v>
      </c>
    </row>
    <row r="6" spans="1:12" x14ac:dyDescent="0.25">
      <c r="A6" s="21" t="s">
        <v>751</v>
      </c>
      <c r="B6">
        <v>0.14082644591255758</v>
      </c>
      <c r="C6">
        <v>8.8328283902435842E-2</v>
      </c>
      <c r="D6">
        <v>0.30874270673629334</v>
      </c>
      <c r="E6">
        <v>0.14544546536306413</v>
      </c>
      <c r="F6">
        <v>0.10615435079574731</v>
      </c>
      <c r="G6">
        <v>0</v>
      </c>
      <c r="H6">
        <v>0</v>
      </c>
      <c r="I6">
        <v>2.0294222940570643E-2</v>
      </c>
      <c r="J6">
        <v>5.4397561702635877E-2</v>
      </c>
      <c r="K6">
        <v>0.13381096264669523</v>
      </c>
      <c r="L6">
        <v>0</v>
      </c>
    </row>
    <row r="7" spans="1:12" x14ac:dyDescent="0.25">
      <c r="A7" s="21" t="s">
        <v>752</v>
      </c>
      <c r="B7">
        <v>0.38055687942842636</v>
      </c>
      <c r="C7">
        <v>0.15321103190782281</v>
      </c>
      <c r="D7">
        <v>0.27160835247563542</v>
      </c>
      <c r="E7">
        <v>6.2937537481163444E-2</v>
      </c>
      <c r="F7">
        <v>3.7166596156269167E-2</v>
      </c>
      <c r="G7">
        <v>0</v>
      </c>
      <c r="H7">
        <v>0</v>
      </c>
      <c r="I7">
        <v>1.5239106821718033E-2</v>
      </c>
      <c r="J7">
        <v>1.9118484134762484E-2</v>
      </c>
      <c r="K7">
        <v>5.7662011594202242E-2</v>
      </c>
      <c r="L7">
        <v>0</v>
      </c>
    </row>
    <row r="8" spans="1:12" x14ac:dyDescent="0.25">
      <c r="A8" s="21" t="s">
        <v>753</v>
      </c>
      <c r="B8">
        <v>0.18719713912244554</v>
      </c>
      <c r="C8">
        <v>0.34982894662642622</v>
      </c>
      <c r="D8">
        <v>0.2825809642873362</v>
      </c>
      <c r="E8">
        <v>5.3232220926357494E-2</v>
      </c>
      <c r="F8">
        <v>4.587687018075777E-2</v>
      </c>
      <c r="G8">
        <v>0</v>
      </c>
      <c r="H8">
        <v>0</v>
      </c>
      <c r="I8">
        <v>2.2271625983073591E-2</v>
      </c>
      <c r="J8">
        <v>1.1735903330730409E-2</v>
      </c>
      <c r="K8">
        <v>4.5276329542872806E-2</v>
      </c>
      <c r="L8">
        <v>0</v>
      </c>
    </row>
    <row r="9" spans="1:12" x14ac:dyDescent="0.25">
      <c r="A9" s="21" t="s">
        <v>754</v>
      </c>
      <c r="B9">
        <v>0.17825013633650877</v>
      </c>
      <c r="C9">
        <v>0.16634661037820334</v>
      </c>
      <c r="D9">
        <v>0.35674642774631793</v>
      </c>
      <c r="E9">
        <v>0.10205483948960513</v>
      </c>
      <c r="F9">
        <v>5.6950872343351874E-2</v>
      </c>
      <c r="G9">
        <v>0</v>
      </c>
      <c r="H9">
        <v>0</v>
      </c>
      <c r="I9">
        <v>2.3684387230251236E-2</v>
      </c>
      <c r="J9">
        <v>3.845329831701684E-2</v>
      </c>
      <c r="K9">
        <v>7.4513428158744843E-2</v>
      </c>
      <c r="L9">
        <v>0</v>
      </c>
    </row>
    <row r="10" spans="1:12" x14ac:dyDescent="0.25">
      <c r="A10" s="21" t="s">
        <v>755</v>
      </c>
      <c r="B10">
        <v>0.14567711590508137</v>
      </c>
      <c r="C10">
        <v>0.10327384662231803</v>
      </c>
      <c r="D10">
        <v>0.3260750821720983</v>
      </c>
      <c r="E10">
        <v>0.16166108370734977</v>
      </c>
      <c r="F10">
        <v>7.7343222596448435E-2</v>
      </c>
      <c r="G10">
        <v>0</v>
      </c>
      <c r="H10">
        <v>0</v>
      </c>
      <c r="I10">
        <v>2.1849202901749885E-2</v>
      </c>
      <c r="J10">
        <v>6.0948165562443951E-2</v>
      </c>
      <c r="K10">
        <v>0.10067228053251034</v>
      </c>
      <c r="L10">
        <v>0</v>
      </c>
    </row>
    <row r="11" spans="1:12" x14ac:dyDescent="0.25">
      <c r="A11" s="21" t="s">
        <v>756</v>
      </c>
      <c r="B11">
        <v>0.14032644591255758</v>
      </c>
      <c r="C11">
        <v>8.682828390243584E-2</v>
      </c>
      <c r="D11">
        <v>0.30824270673629334</v>
      </c>
      <c r="E11">
        <v>0.14594546536306413</v>
      </c>
      <c r="F11">
        <v>0.10665435079574731</v>
      </c>
      <c r="G11">
        <v>0</v>
      </c>
      <c r="H11">
        <v>0</v>
      </c>
      <c r="I11">
        <v>2.0294222940570643E-2</v>
      </c>
      <c r="J11">
        <v>5.4897561702635878E-2</v>
      </c>
      <c r="K11">
        <v>0.13431096264669523</v>
      </c>
      <c r="L11">
        <v>0</v>
      </c>
    </row>
    <row r="12" spans="1:12" x14ac:dyDescent="0.25">
      <c r="A12" s="2" t="s">
        <v>757</v>
      </c>
      <c r="B12">
        <v>0</v>
      </c>
      <c r="C12">
        <v>0</v>
      </c>
      <c r="D12">
        <v>0</v>
      </c>
      <c r="E12">
        <v>0</v>
      </c>
      <c r="F12">
        <v>0</v>
      </c>
      <c r="G12">
        <v>0</v>
      </c>
      <c r="H12">
        <v>0</v>
      </c>
      <c r="I12">
        <v>0</v>
      </c>
      <c r="J12">
        <v>0</v>
      </c>
      <c r="K12">
        <v>0</v>
      </c>
      <c r="L12">
        <v>0</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1FFDF-0103-4077-BBE6-8ECFCB78743F}">
  <dimension ref="A1:L12"/>
  <sheetViews>
    <sheetView workbookViewId="0">
      <selection activeCell="B2" sqref="B2:L12"/>
    </sheetView>
  </sheetViews>
  <sheetFormatPr defaultColWidth="9.140625" defaultRowHeight="15" x14ac:dyDescent="0.25"/>
  <cols>
    <col min="1" max="1" width="19.5703125" style="20" bestFit="1" customWidth="1"/>
    <col min="2" max="16384" width="9.140625" style="20"/>
  </cols>
  <sheetData>
    <row r="1" spans="1:12" x14ac:dyDescent="0.25">
      <c r="A1" s="2" t="s">
        <v>736</v>
      </c>
      <c r="B1" s="21" t="s">
        <v>747</v>
      </c>
      <c r="C1" s="21" t="s">
        <v>748</v>
      </c>
      <c r="D1" s="21" t="s">
        <v>749</v>
      </c>
      <c r="E1" s="21" t="s">
        <v>750</v>
      </c>
      <c r="F1" s="21" t="s">
        <v>751</v>
      </c>
      <c r="G1" s="21" t="s">
        <v>752</v>
      </c>
      <c r="H1" s="21" t="s">
        <v>753</v>
      </c>
      <c r="I1" s="21" t="s">
        <v>754</v>
      </c>
      <c r="J1" s="21" t="s">
        <v>755</v>
      </c>
      <c r="K1" s="21" t="s">
        <v>756</v>
      </c>
      <c r="L1" s="2" t="s">
        <v>757</v>
      </c>
    </row>
    <row r="2" spans="1:12" x14ac:dyDescent="0.25">
      <c r="A2" s="21" t="s">
        <v>747</v>
      </c>
      <c r="B2">
        <v>0.42690975159066658</v>
      </c>
      <c r="C2">
        <v>0.15821103190782282</v>
      </c>
      <c r="D2">
        <v>0.25325423885454501</v>
      </c>
      <c r="E2">
        <v>4.7968586868518522E-2</v>
      </c>
      <c r="F2">
        <v>3.262458741020742E-2</v>
      </c>
      <c r="G2">
        <v>6.4712783775986522E-4</v>
      </c>
      <c r="H2">
        <v>0</v>
      </c>
      <c r="I2">
        <v>1.6093220442808458E-2</v>
      </c>
      <c r="J2">
        <v>1.9087434747407407E-2</v>
      </c>
      <c r="K2">
        <v>4.0704020340263991E-2</v>
      </c>
      <c r="L2">
        <v>0</v>
      </c>
    </row>
    <row r="3" spans="1:12" x14ac:dyDescent="0.25">
      <c r="A3" s="21" t="s">
        <v>748</v>
      </c>
      <c r="B3">
        <v>0.22603207093369571</v>
      </c>
      <c r="C3">
        <v>0.36282894662642617</v>
      </c>
      <c r="D3">
        <v>0.25872796979414109</v>
      </c>
      <c r="E3">
        <v>4.5334374469348501E-2</v>
      </c>
      <c r="F3">
        <v>2.9847407878397455E-2</v>
      </c>
      <c r="G3">
        <v>1.6506818874986316E-4</v>
      </c>
      <c r="H3">
        <v>0</v>
      </c>
      <c r="I3">
        <v>1.6124620476268718E-2</v>
      </c>
      <c r="J3">
        <v>1.7633749787739399E-2</v>
      </c>
      <c r="K3">
        <v>3.8805791845233126E-2</v>
      </c>
      <c r="L3">
        <v>0</v>
      </c>
    </row>
    <row r="4" spans="1:12" x14ac:dyDescent="0.25">
      <c r="A4" s="21" t="s">
        <v>749</v>
      </c>
      <c r="B4">
        <v>0.23706985961204519</v>
      </c>
      <c r="C4">
        <v>0.17184661037820334</v>
      </c>
      <c r="D4">
        <v>0.33657971026180944</v>
      </c>
      <c r="E4">
        <v>9.2220098433301395E-2</v>
      </c>
      <c r="F4">
        <v>4.4844292220922552E-2</v>
      </c>
      <c r="G4">
        <v>1.8027672446358983E-4</v>
      </c>
      <c r="H4">
        <v>0</v>
      </c>
      <c r="I4">
        <v>2.1351104714759706E-2</v>
      </c>
      <c r="J4">
        <v>3.6288039373320556E-2</v>
      </c>
      <c r="K4">
        <v>5.5120008281174152E-2</v>
      </c>
      <c r="L4">
        <v>0</v>
      </c>
    </row>
    <row r="5" spans="1:12" x14ac:dyDescent="0.25">
      <c r="A5" s="21" t="s">
        <v>750</v>
      </c>
      <c r="B5">
        <v>0.20705983671939021</v>
      </c>
      <c r="C5">
        <v>0.10877384662231804</v>
      </c>
      <c r="D5">
        <v>0.30884520789358194</v>
      </c>
      <c r="E5">
        <v>0.15072089233556693</v>
      </c>
      <c r="F5">
        <v>6.164682137674185E-2</v>
      </c>
      <c r="G5">
        <v>1.1727918569115923E-4</v>
      </c>
      <c r="H5">
        <v>5.0000000000000001E-4</v>
      </c>
      <c r="I5">
        <v>1.9079077180266239E-2</v>
      </c>
      <c r="J5">
        <v>5.9388356934226776E-2</v>
      </c>
      <c r="K5">
        <v>7.9868681752216897E-2</v>
      </c>
      <c r="L5">
        <v>0</v>
      </c>
    </row>
    <row r="6" spans="1:12" x14ac:dyDescent="0.25">
      <c r="A6" s="21" t="s">
        <v>751</v>
      </c>
      <c r="B6">
        <v>0.19971256037006371</v>
      </c>
      <c r="C6">
        <v>9.2828283902435832E-2</v>
      </c>
      <c r="D6">
        <v>0.29247652594019408</v>
      </c>
      <c r="E6">
        <v>0.13481644790407143</v>
      </c>
      <c r="F6">
        <v>9.0324737914674713E-2</v>
      </c>
      <c r="G6">
        <v>1.1388554249386328E-4</v>
      </c>
      <c r="H6">
        <v>0</v>
      </c>
      <c r="I6">
        <v>1.9060403736669923E-2</v>
      </c>
      <c r="J6">
        <v>5.3526579161628576E-2</v>
      </c>
      <c r="K6">
        <v>0.11314057552776779</v>
      </c>
      <c r="L6">
        <v>0</v>
      </c>
    </row>
    <row r="7" spans="1:12" x14ac:dyDescent="0.25">
      <c r="A7" s="21" t="s">
        <v>752</v>
      </c>
      <c r="B7">
        <v>0.41990975159066657</v>
      </c>
      <c r="C7">
        <v>0.16421103190782282</v>
      </c>
      <c r="D7">
        <v>0.25075423885454501</v>
      </c>
      <c r="E7">
        <v>4.6968586868518521E-2</v>
      </c>
      <c r="F7">
        <v>3.212458741020742E-2</v>
      </c>
      <c r="G7">
        <v>6.4712783775986522E-4</v>
      </c>
      <c r="H7">
        <v>0</v>
      </c>
      <c r="I7">
        <v>2.1093220442808459E-2</v>
      </c>
      <c r="J7">
        <v>2.208743474740741E-2</v>
      </c>
      <c r="K7">
        <v>3.8704020340263989E-2</v>
      </c>
      <c r="L7">
        <v>0</v>
      </c>
    </row>
    <row r="8" spans="1:12" x14ac:dyDescent="0.25">
      <c r="A8" s="21" t="s">
        <v>753</v>
      </c>
      <c r="B8">
        <v>0.20753207093369569</v>
      </c>
      <c r="C8">
        <v>0.35682894662642617</v>
      </c>
      <c r="D8">
        <v>0.27172796979414104</v>
      </c>
      <c r="E8">
        <v>4.5834374469348502E-2</v>
      </c>
      <c r="F8">
        <v>3.2847407878397454E-2</v>
      </c>
      <c r="G8">
        <v>1.6506818874986316E-4</v>
      </c>
      <c r="H8">
        <v>0</v>
      </c>
      <c r="I8">
        <v>1.4624620476268717E-2</v>
      </c>
      <c r="J8">
        <v>1.6633749787739398E-2</v>
      </c>
      <c r="K8">
        <v>4.7305791845233126E-2</v>
      </c>
      <c r="L8">
        <v>0</v>
      </c>
    </row>
    <row r="9" spans="1:12" x14ac:dyDescent="0.25">
      <c r="A9" s="21" t="s">
        <v>754</v>
      </c>
      <c r="B9">
        <v>0.23456985961204518</v>
      </c>
      <c r="C9">
        <v>0.17134661037820334</v>
      </c>
      <c r="D9">
        <v>0.3370797102618095</v>
      </c>
      <c r="E9">
        <v>9.4220098433301397E-2</v>
      </c>
      <c r="F9">
        <v>4.4844292220922552E-2</v>
      </c>
      <c r="G9">
        <v>1.8027672446358983E-4</v>
      </c>
      <c r="H9">
        <v>0</v>
      </c>
      <c r="I9">
        <v>2.1851104714759706E-2</v>
      </c>
      <c r="J9">
        <v>3.6288039373320556E-2</v>
      </c>
      <c r="K9">
        <v>5.7120008281174153E-2</v>
      </c>
      <c r="L9">
        <v>0</v>
      </c>
    </row>
    <row r="10" spans="1:12" x14ac:dyDescent="0.25">
      <c r="A10" s="21" t="s">
        <v>755</v>
      </c>
      <c r="B10">
        <v>0.20505983671939021</v>
      </c>
      <c r="C10">
        <v>0.10777384662231804</v>
      </c>
      <c r="D10">
        <v>0.31034520789358194</v>
      </c>
      <c r="E10">
        <v>0.15222089233556693</v>
      </c>
      <c r="F10">
        <v>6.3646821376741852E-2</v>
      </c>
      <c r="G10">
        <v>1.1727918569115923E-4</v>
      </c>
      <c r="H10">
        <v>5.0000000000000001E-4</v>
      </c>
      <c r="I10">
        <v>2.007907718026624E-2</v>
      </c>
      <c r="J10">
        <v>5.9388356934226776E-2</v>
      </c>
      <c r="K10">
        <v>7.7368681752216895E-2</v>
      </c>
      <c r="L10">
        <v>0</v>
      </c>
    </row>
    <row r="11" spans="1:12" x14ac:dyDescent="0.25">
      <c r="A11" s="21" t="s">
        <v>756</v>
      </c>
      <c r="B11">
        <v>0.20171256037006371</v>
      </c>
      <c r="C11">
        <v>9.3328283902435832E-2</v>
      </c>
      <c r="D11">
        <v>0.28747652594019407</v>
      </c>
      <c r="E11">
        <v>0.13481644790407143</v>
      </c>
      <c r="F11">
        <v>9.1324737914674714E-2</v>
      </c>
      <c r="G11">
        <v>1.1388554249386328E-4</v>
      </c>
      <c r="H11">
        <v>0</v>
      </c>
      <c r="I11">
        <v>1.8560403736669923E-2</v>
      </c>
      <c r="J11">
        <v>5.4026579161628577E-2</v>
      </c>
      <c r="K11">
        <v>0.1141405755277678</v>
      </c>
      <c r="L11">
        <v>0</v>
      </c>
    </row>
    <row r="12" spans="1:12" x14ac:dyDescent="0.25">
      <c r="A12" s="2" t="s">
        <v>757</v>
      </c>
      <c r="B12">
        <v>0</v>
      </c>
      <c r="C12">
        <v>0</v>
      </c>
      <c r="D12">
        <v>0</v>
      </c>
      <c r="E12">
        <v>0</v>
      </c>
      <c r="F12">
        <v>0</v>
      </c>
      <c r="G12">
        <v>0</v>
      </c>
      <c r="H12">
        <v>0</v>
      </c>
      <c r="I12">
        <v>0</v>
      </c>
      <c r="J12">
        <v>0</v>
      </c>
      <c r="K12">
        <v>0</v>
      </c>
      <c r="L1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95255-DFC7-4126-ACFB-34FC063ACE7C}">
  <dimension ref="A1:L12"/>
  <sheetViews>
    <sheetView workbookViewId="0">
      <selection activeCell="B1" sqref="B1"/>
    </sheetView>
  </sheetViews>
  <sheetFormatPr defaultColWidth="9.140625" defaultRowHeight="15" x14ac:dyDescent="0.25"/>
  <cols>
    <col min="1" max="1" width="19.5703125" style="20" bestFit="1" customWidth="1"/>
    <col min="2" max="16384" width="9.140625" style="20"/>
  </cols>
  <sheetData>
    <row r="1" spans="1:12" x14ac:dyDescent="0.25">
      <c r="A1" s="2" t="s">
        <v>736</v>
      </c>
      <c r="B1" s="21" t="s">
        <v>747</v>
      </c>
      <c r="C1" s="21" t="s">
        <v>748</v>
      </c>
      <c r="D1" s="21" t="s">
        <v>749</v>
      </c>
      <c r="E1" s="21" t="s">
        <v>750</v>
      </c>
      <c r="F1" s="21" t="s">
        <v>751</v>
      </c>
      <c r="G1" s="21" t="s">
        <v>752</v>
      </c>
      <c r="H1" s="21" t="s">
        <v>753</v>
      </c>
      <c r="I1" s="21" t="s">
        <v>754</v>
      </c>
      <c r="J1" s="21" t="s">
        <v>755</v>
      </c>
      <c r="K1" s="21" t="s">
        <v>756</v>
      </c>
      <c r="L1" s="2" t="s">
        <v>757</v>
      </c>
    </row>
    <row r="2" spans="1:12" x14ac:dyDescent="0.25">
      <c r="A2" s="21" t="s">
        <v>747</v>
      </c>
      <c r="B2">
        <v>0.38855687942842637</v>
      </c>
      <c r="C2">
        <v>0.15871103190782282</v>
      </c>
      <c r="D2">
        <v>0.27924001544254778</v>
      </c>
      <c r="E2">
        <v>5.2053186548238484E-2</v>
      </c>
      <c r="F2">
        <v>3.4686076018354259E-2</v>
      </c>
      <c r="G2">
        <v>0</v>
      </c>
      <c r="H2">
        <v>0</v>
      </c>
      <c r="I2">
        <v>1.8107443854805672E-2</v>
      </c>
      <c r="J2">
        <v>1.9502835067687446E-2</v>
      </c>
      <c r="K2">
        <v>4.4142531732117157E-2</v>
      </c>
      <c r="L2">
        <v>0</v>
      </c>
    </row>
    <row r="3" spans="1:12" x14ac:dyDescent="0.25">
      <c r="A3" s="21" t="s">
        <v>748</v>
      </c>
      <c r="B3">
        <v>0.18519713912244554</v>
      </c>
      <c r="C3">
        <v>0.36182894662642617</v>
      </c>
      <c r="D3">
        <v>0.28621363727108601</v>
      </c>
      <c r="E3">
        <v>4.8830334822259444E-2</v>
      </c>
      <c r="F3">
        <v>3.2890532135481307E-2</v>
      </c>
      <c r="G3">
        <v>0</v>
      </c>
      <c r="H3">
        <v>0</v>
      </c>
      <c r="I3">
        <v>1.8638952999323808E-2</v>
      </c>
      <c r="J3">
        <v>1.8137789434828463E-2</v>
      </c>
      <c r="K3">
        <v>4.1762667588149283E-2</v>
      </c>
      <c r="L3">
        <v>0</v>
      </c>
    </row>
    <row r="4" spans="1:12" x14ac:dyDescent="0.25">
      <c r="A4" s="21" t="s">
        <v>749</v>
      </c>
      <c r="B4">
        <v>0.19175013633650875</v>
      </c>
      <c r="C4">
        <v>0.17184661037820334</v>
      </c>
      <c r="D4">
        <v>0.36554721638153953</v>
      </c>
      <c r="E4">
        <v>9.7884003273138023E-2</v>
      </c>
      <c r="F4">
        <v>4.6500294577542893E-2</v>
      </c>
      <c r="G4">
        <v>0</v>
      </c>
      <c r="H4">
        <v>0</v>
      </c>
      <c r="I4">
        <v>2.3883598595029656E-2</v>
      </c>
      <c r="J4">
        <v>3.612413453348394E-2</v>
      </c>
      <c r="K4">
        <v>5.8964005924553822E-2</v>
      </c>
      <c r="L4">
        <v>0</v>
      </c>
    </row>
    <row r="5" spans="1:12" x14ac:dyDescent="0.25">
      <c r="A5" s="21" t="s">
        <v>750</v>
      </c>
      <c r="B5">
        <v>0.16417711590508136</v>
      </c>
      <c r="C5">
        <v>0.10977384662231804</v>
      </c>
      <c r="D5">
        <v>0.33831887157996293</v>
      </c>
      <c r="E5">
        <v>0.15626286531936126</v>
      </c>
      <c r="F5">
        <v>6.3434295742683319E-2</v>
      </c>
      <c r="G5">
        <v>0</v>
      </c>
      <c r="H5">
        <v>0</v>
      </c>
      <c r="I5">
        <v>2.2105413493885267E-2</v>
      </c>
      <c r="J5">
        <v>5.7846383950432456E-2</v>
      </c>
      <c r="K5">
        <v>8.1081207386275445E-2</v>
      </c>
      <c r="L5">
        <v>0</v>
      </c>
    </row>
    <row r="6" spans="1:12" x14ac:dyDescent="0.25">
      <c r="A6" s="21" t="s">
        <v>751</v>
      </c>
      <c r="B6">
        <v>0.1623264459125576</v>
      </c>
      <c r="C6">
        <v>9.4828283902435834E-2</v>
      </c>
      <c r="D6">
        <v>0.32045372938512978</v>
      </c>
      <c r="E6">
        <v>0.13997050760904881</v>
      </c>
      <c r="F6">
        <v>8.9807195478502744E-2</v>
      </c>
      <c r="G6">
        <v>0</v>
      </c>
      <c r="H6">
        <v>0</v>
      </c>
      <c r="I6">
        <v>2.1083200291734206E-2</v>
      </c>
      <c r="J6">
        <v>5.1872519456651223E-2</v>
      </c>
      <c r="K6">
        <v>0.11315811796393979</v>
      </c>
      <c r="L6">
        <v>0</v>
      </c>
    </row>
    <row r="7" spans="1:12" x14ac:dyDescent="0.25">
      <c r="A7" s="21" t="s">
        <v>752</v>
      </c>
      <c r="B7">
        <v>0.39405687942842638</v>
      </c>
      <c r="C7">
        <v>0.15571103190782282</v>
      </c>
      <c r="D7">
        <v>0.28224001544254779</v>
      </c>
      <c r="E7">
        <v>4.9553186548238488E-2</v>
      </c>
      <c r="F7">
        <v>2.9186076018354254E-2</v>
      </c>
      <c r="G7">
        <v>0</v>
      </c>
      <c r="H7">
        <v>0</v>
      </c>
      <c r="I7">
        <v>2.2107443854805672E-2</v>
      </c>
      <c r="J7">
        <v>2.1502835067687444E-2</v>
      </c>
      <c r="K7">
        <v>4.1642531732117155E-2</v>
      </c>
      <c r="L7">
        <v>0</v>
      </c>
    </row>
    <row r="8" spans="1:12" x14ac:dyDescent="0.25">
      <c r="A8" s="21" t="s">
        <v>753</v>
      </c>
      <c r="B8">
        <v>0.19019713912244554</v>
      </c>
      <c r="C8">
        <v>0.35832894662642623</v>
      </c>
      <c r="D8">
        <v>0.28321363727108601</v>
      </c>
      <c r="E8">
        <v>4.6330334822259442E-2</v>
      </c>
      <c r="F8">
        <v>3.2390532135481306E-2</v>
      </c>
      <c r="G8">
        <v>0</v>
      </c>
      <c r="H8">
        <v>0</v>
      </c>
      <c r="I8">
        <v>2.1138952999323807E-2</v>
      </c>
      <c r="J8">
        <v>1.863778943482846E-2</v>
      </c>
      <c r="K8">
        <v>4.376266758814927E-2</v>
      </c>
      <c r="L8">
        <v>0</v>
      </c>
    </row>
    <row r="9" spans="1:12" x14ac:dyDescent="0.25">
      <c r="A9" s="21" t="s">
        <v>754</v>
      </c>
      <c r="B9">
        <v>0.19025013633650875</v>
      </c>
      <c r="C9">
        <v>0.17134661037820334</v>
      </c>
      <c r="D9">
        <v>0.36754721638153953</v>
      </c>
      <c r="E9">
        <v>9.7884003273138023E-2</v>
      </c>
      <c r="F9">
        <v>4.6500294577542893E-2</v>
      </c>
      <c r="G9">
        <v>0</v>
      </c>
      <c r="H9">
        <v>0</v>
      </c>
      <c r="I9">
        <v>2.3883598595029656E-2</v>
      </c>
      <c r="J9">
        <v>3.662413453348394E-2</v>
      </c>
      <c r="K9">
        <v>5.9464005924553823E-2</v>
      </c>
      <c r="L9">
        <v>0</v>
      </c>
    </row>
    <row r="10" spans="1:12" x14ac:dyDescent="0.25">
      <c r="A10" s="21" t="s">
        <v>755</v>
      </c>
      <c r="B10">
        <v>0.16617711590508136</v>
      </c>
      <c r="C10">
        <v>0.10927384662231804</v>
      </c>
      <c r="D10">
        <v>0.33831887157996293</v>
      </c>
      <c r="E10">
        <v>0.15626286531936126</v>
      </c>
      <c r="F10">
        <v>6.3434295742683319E-2</v>
      </c>
      <c r="G10">
        <v>0</v>
      </c>
      <c r="H10">
        <v>0</v>
      </c>
      <c r="I10">
        <v>2.2605413493885267E-2</v>
      </c>
      <c r="J10">
        <v>5.7346383950432463E-2</v>
      </c>
      <c r="K10">
        <v>8.0581207386275444E-2</v>
      </c>
      <c r="L10">
        <v>0</v>
      </c>
    </row>
    <row r="11" spans="1:12" x14ac:dyDescent="0.25">
      <c r="A11" s="21" t="s">
        <v>756</v>
      </c>
      <c r="B11">
        <v>0.1623264459125576</v>
      </c>
      <c r="C11">
        <v>9.4328283902435833E-2</v>
      </c>
      <c r="D11">
        <v>0.32045372938512978</v>
      </c>
      <c r="E11">
        <v>0.14047050760904881</v>
      </c>
      <c r="F11">
        <v>8.9807195478502744E-2</v>
      </c>
      <c r="G11">
        <v>0</v>
      </c>
      <c r="H11">
        <v>0</v>
      </c>
      <c r="I11">
        <v>2.1083200291734206E-2</v>
      </c>
      <c r="J11">
        <v>5.1872519456651223E-2</v>
      </c>
      <c r="K11">
        <v>0.11315811796393979</v>
      </c>
      <c r="L11">
        <v>0</v>
      </c>
    </row>
    <row r="12" spans="1:12" x14ac:dyDescent="0.25">
      <c r="A12" s="2" t="s">
        <v>757</v>
      </c>
      <c r="B12">
        <v>0</v>
      </c>
      <c r="C12">
        <v>0</v>
      </c>
      <c r="D12">
        <v>0</v>
      </c>
      <c r="E12">
        <v>0</v>
      </c>
      <c r="F12">
        <v>0</v>
      </c>
      <c r="G12">
        <v>0</v>
      </c>
      <c r="H12">
        <v>0</v>
      </c>
      <c r="I12">
        <v>0</v>
      </c>
      <c r="J12">
        <v>0</v>
      </c>
      <c r="K12">
        <v>0</v>
      </c>
      <c r="L12">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FFBBA-1607-4E0A-A416-E1C57860E143}">
  <dimension ref="A1:O250"/>
  <sheetViews>
    <sheetView zoomScale="85" zoomScaleNormal="85" workbookViewId="0">
      <selection activeCell="A2" sqref="A2"/>
    </sheetView>
  </sheetViews>
  <sheetFormatPr defaultRowHeight="15" x14ac:dyDescent="0.25"/>
  <cols>
    <col min="1" max="1" width="11.5703125" customWidth="1"/>
    <col min="2" max="2" width="57" bestFit="1" customWidth="1"/>
    <col min="3" max="3" width="20.140625" customWidth="1"/>
    <col min="4" max="4" width="14.7109375" customWidth="1"/>
    <col min="5" max="5" width="18.85546875" customWidth="1"/>
    <col min="6" max="6" width="14.140625" customWidth="1"/>
    <col min="7" max="7" width="12.7109375" bestFit="1" customWidth="1"/>
    <col min="8" max="8" width="25.7109375" bestFit="1" customWidth="1"/>
    <col min="9" max="10" width="21.140625" bestFit="1" customWidth="1"/>
    <col min="11" max="11" width="31.28515625" bestFit="1" customWidth="1"/>
    <col min="12" max="12" width="16.7109375" bestFit="1" customWidth="1"/>
    <col min="13" max="13" width="26.85546875" bestFit="1" customWidth="1"/>
    <col min="14" max="14" width="15.7109375" bestFit="1" customWidth="1"/>
    <col min="15" max="15" width="12.7109375" bestFit="1" customWidth="1"/>
  </cols>
  <sheetData>
    <row r="1" spans="1:15" ht="19.5" customHeight="1" x14ac:dyDescent="0.25">
      <c r="A1" s="8" t="s">
        <v>763</v>
      </c>
      <c r="B1" s="8" t="s">
        <v>856</v>
      </c>
      <c r="C1" s="8" t="s">
        <v>859</v>
      </c>
      <c r="D1" s="8" t="s">
        <v>857</v>
      </c>
      <c r="E1" s="8" t="s">
        <v>858</v>
      </c>
      <c r="F1" s="8"/>
      <c r="G1" s="8"/>
      <c r="H1" s="8"/>
      <c r="I1" s="8"/>
      <c r="J1" s="8"/>
      <c r="K1" s="8"/>
      <c r="L1" s="8"/>
      <c r="M1" s="8"/>
      <c r="N1" s="8"/>
      <c r="O1" s="8"/>
    </row>
    <row r="2" spans="1:15" x14ac:dyDescent="0.25">
      <c r="A2">
        <v>1</v>
      </c>
      <c r="B2" t="str">
        <f>VLOOKUP(A2,country!A1:D250,4,FALSE)</f>
        <v>Afghanistan</v>
      </c>
      <c r="F2" s="7"/>
      <c r="G2" s="7"/>
      <c r="H2" s="7"/>
      <c r="I2" s="7"/>
      <c r="J2" s="7"/>
      <c r="K2" s="7"/>
      <c r="L2" s="7"/>
      <c r="M2" s="7"/>
      <c r="N2" s="7"/>
      <c r="O2" s="7"/>
    </row>
    <row r="3" spans="1:15" x14ac:dyDescent="0.25">
      <c r="A3">
        <f>A2+1</f>
        <v>2</v>
      </c>
      <c r="B3" t="str">
        <f>VLOOKUP(A3,country!A2:D251,4,FALSE)</f>
        <v>Albania</v>
      </c>
      <c r="F3" s="7"/>
      <c r="G3" s="7"/>
      <c r="H3" s="7"/>
      <c r="I3" s="7"/>
      <c r="J3" s="7"/>
      <c r="K3" s="7"/>
      <c r="L3" s="7"/>
      <c r="M3" s="7"/>
      <c r="N3" s="7"/>
      <c r="O3" s="7"/>
    </row>
    <row r="4" spans="1:15" x14ac:dyDescent="0.25">
      <c r="A4">
        <f t="shared" ref="A4:A67" si="0">A3+1</f>
        <v>3</v>
      </c>
      <c r="B4" t="str">
        <f>VLOOKUP(A4,country!A3:D252,4,FALSE)</f>
        <v>Algeria</v>
      </c>
      <c r="F4" s="7"/>
      <c r="G4" s="7"/>
      <c r="H4" s="7"/>
      <c r="I4" s="7"/>
      <c r="J4" s="7"/>
      <c r="K4" s="7"/>
      <c r="L4" s="7"/>
      <c r="M4" s="7"/>
      <c r="N4" s="7"/>
      <c r="O4" s="7"/>
    </row>
    <row r="5" spans="1:15" x14ac:dyDescent="0.25">
      <c r="A5">
        <f t="shared" si="0"/>
        <v>4</v>
      </c>
      <c r="B5" t="str">
        <f>VLOOKUP(A5,country!A4:D253,4,FALSE)</f>
        <v>American Samoa</v>
      </c>
      <c r="F5" s="7"/>
      <c r="G5" s="7"/>
      <c r="H5" s="7"/>
      <c r="I5" s="7"/>
      <c r="J5" s="7"/>
      <c r="K5" s="7"/>
      <c r="L5" s="7"/>
      <c r="M5" s="7"/>
      <c r="N5" s="7"/>
      <c r="O5" s="7"/>
    </row>
    <row r="6" spans="1:15" x14ac:dyDescent="0.25">
      <c r="A6">
        <f t="shared" si="0"/>
        <v>5</v>
      </c>
      <c r="B6" t="str">
        <f>VLOOKUP(A6,country!A5:D254,4,FALSE)</f>
        <v>Andorra</v>
      </c>
      <c r="F6" s="7"/>
      <c r="G6" s="7"/>
      <c r="H6" s="7"/>
      <c r="I6" s="7"/>
      <c r="J6" s="7"/>
      <c r="K6" s="7"/>
      <c r="L6" s="7"/>
      <c r="M6" s="7"/>
      <c r="N6" s="7"/>
      <c r="O6" s="7"/>
    </row>
    <row r="7" spans="1:15" x14ac:dyDescent="0.25">
      <c r="A7">
        <f t="shared" si="0"/>
        <v>6</v>
      </c>
      <c r="B7" t="str">
        <f>VLOOKUP(A7,country!A6:D255,4,FALSE)</f>
        <v>Angola</v>
      </c>
      <c r="F7" s="7"/>
      <c r="G7" s="7"/>
      <c r="H7" s="7"/>
      <c r="I7" s="7"/>
      <c r="J7" s="7"/>
      <c r="K7" s="7"/>
      <c r="L7" s="7"/>
      <c r="M7" s="7"/>
      <c r="N7" s="7"/>
      <c r="O7" s="7"/>
    </row>
    <row r="8" spans="1:15" x14ac:dyDescent="0.25">
      <c r="A8">
        <f t="shared" si="0"/>
        <v>7</v>
      </c>
      <c r="B8" t="str">
        <f>VLOOKUP(A8,country!A7:D256,4,FALSE)</f>
        <v>Anguilla</v>
      </c>
      <c r="F8" s="7"/>
      <c r="G8" s="7"/>
      <c r="H8" s="7"/>
      <c r="I8" s="7"/>
      <c r="J8" s="7"/>
      <c r="K8" s="7"/>
      <c r="L8" s="7"/>
      <c r="M8" s="7"/>
      <c r="N8" s="7"/>
      <c r="O8" s="7"/>
    </row>
    <row r="9" spans="1:15" x14ac:dyDescent="0.25">
      <c r="A9">
        <f t="shared" si="0"/>
        <v>8</v>
      </c>
      <c r="B9" t="str">
        <f>VLOOKUP(A9,country!A8:D257,4,FALSE)</f>
        <v>Antarctica</v>
      </c>
      <c r="F9" s="7"/>
      <c r="G9" s="7"/>
      <c r="H9" s="7"/>
      <c r="I9" s="7"/>
      <c r="J9" s="7"/>
      <c r="K9" s="7"/>
      <c r="L9" s="7"/>
      <c r="M9" s="7"/>
      <c r="N9" s="7"/>
      <c r="O9" s="7"/>
    </row>
    <row r="10" spans="1:15" x14ac:dyDescent="0.25">
      <c r="A10">
        <f t="shared" si="0"/>
        <v>9</v>
      </c>
      <c r="B10" t="str">
        <f>VLOOKUP(A10,country!A9:D258,4,FALSE)</f>
        <v>Antigua and Barbuda</v>
      </c>
      <c r="F10" s="7"/>
      <c r="G10" s="7"/>
      <c r="H10" s="7"/>
      <c r="I10" s="7"/>
      <c r="J10" s="7"/>
      <c r="K10" s="7"/>
      <c r="L10" s="7"/>
      <c r="M10" s="7"/>
      <c r="N10" s="7"/>
      <c r="O10" s="7"/>
    </row>
    <row r="11" spans="1:15" x14ac:dyDescent="0.25">
      <c r="A11">
        <f t="shared" si="0"/>
        <v>10</v>
      </c>
      <c r="B11" t="str">
        <f>VLOOKUP(A11,country!A10:D259,4,FALSE)</f>
        <v>Argentina</v>
      </c>
      <c r="F11" s="7"/>
      <c r="G11" s="7"/>
      <c r="H11" s="7"/>
      <c r="I11" s="7"/>
      <c r="J11" s="7"/>
      <c r="K11" s="7"/>
      <c r="L11" s="7"/>
      <c r="M11" s="7"/>
      <c r="N11" s="7"/>
      <c r="O11" s="7"/>
    </row>
    <row r="12" spans="1:15" x14ac:dyDescent="0.25">
      <c r="A12">
        <f t="shared" si="0"/>
        <v>11</v>
      </c>
      <c r="B12" t="str">
        <f>VLOOKUP(A12,country!A11:D260,4,FALSE)</f>
        <v>Armenia</v>
      </c>
      <c r="F12" s="7"/>
      <c r="G12" s="7"/>
      <c r="H12" s="7"/>
      <c r="I12" s="7"/>
      <c r="J12" s="7"/>
      <c r="K12" s="7"/>
      <c r="L12" s="7"/>
      <c r="M12" s="7"/>
      <c r="N12" s="7"/>
      <c r="O12" s="7"/>
    </row>
    <row r="13" spans="1:15" x14ac:dyDescent="0.25">
      <c r="A13">
        <f t="shared" si="0"/>
        <v>12</v>
      </c>
      <c r="B13" t="str">
        <f>VLOOKUP(A13,country!A12:D261,4,FALSE)</f>
        <v>Aruba</v>
      </c>
      <c r="F13" s="7"/>
      <c r="G13" s="7"/>
      <c r="H13" s="7"/>
      <c r="I13" s="7"/>
      <c r="J13" s="7"/>
      <c r="K13" s="7"/>
      <c r="L13" s="7"/>
      <c r="M13" s="7"/>
      <c r="N13" s="7"/>
      <c r="O13" s="7"/>
    </row>
    <row r="14" spans="1:15" x14ac:dyDescent="0.25">
      <c r="A14">
        <f t="shared" si="0"/>
        <v>13</v>
      </c>
      <c r="B14" t="str">
        <f>VLOOKUP(A14,country!A13:D262,4,FALSE)</f>
        <v>Australia</v>
      </c>
      <c r="F14" s="7"/>
      <c r="G14" s="7"/>
      <c r="H14" s="7"/>
      <c r="I14" s="7"/>
      <c r="J14" s="7"/>
      <c r="K14" s="7"/>
      <c r="L14" s="7"/>
      <c r="M14" s="7"/>
      <c r="N14" s="7"/>
      <c r="O14" s="7"/>
    </row>
    <row r="15" spans="1:15" x14ac:dyDescent="0.25">
      <c r="A15">
        <f t="shared" si="0"/>
        <v>14</v>
      </c>
      <c r="B15" t="str">
        <f>VLOOKUP(A15,country!A14:D263,4,FALSE)</f>
        <v>Austria</v>
      </c>
      <c r="F15" s="7"/>
      <c r="G15" s="7"/>
      <c r="H15" s="7"/>
      <c r="I15" s="7"/>
      <c r="J15" s="7"/>
      <c r="K15" s="7"/>
      <c r="L15" s="7"/>
      <c r="M15" s="7"/>
      <c r="N15" s="7"/>
      <c r="O15" s="7"/>
    </row>
    <row r="16" spans="1:15" x14ac:dyDescent="0.25">
      <c r="A16">
        <f t="shared" si="0"/>
        <v>15</v>
      </c>
      <c r="B16" t="str">
        <f>VLOOKUP(A16,country!A15:D264,4,FALSE)</f>
        <v>Azerbaijan</v>
      </c>
      <c r="F16" s="7"/>
      <c r="G16" s="7"/>
      <c r="H16" s="7"/>
      <c r="I16" s="7"/>
      <c r="J16" s="7"/>
      <c r="K16" s="7"/>
      <c r="L16" s="7"/>
      <c r="M16" s="7"/>
      <c r="N16" s="7"/>
      <c r="O16" s="7"/>
    </row>
    <row r="17" spans="1:15" x14ac:dyDescent="0.25">
      <c r="A17">
        <f t="shared" si="0"/>
        <v>16</v>
      </c>
      <c r="B17" t="str">
        <f>VLOOKUP(A17,country!A16:D265,4,FALSE)</f>
        <v>Bahamas (the)</v>
      </c>
      <c r="F17" s="7"/>
      <c r="G17" s="7"/>
      <c r="H17" s="7"/>
      <c r="I17" s="7"/>
      <c r="J17" s="7"/>
      <c r="K17" s="7"/>
      <c r="L17" s="7"/>
      <c r="M17" s="7"/>
      <c r="N17" s="7"/>
      <c r="O17" s="7"/>
    </row>
    <row r="18" spans="1:15" x14ac:dyDescent="0.25">
      <c r="A18">
        <f t="shared" si="0"/>
        <v>17</v>
      </c>
      <c r="B18" t="str">
        <f>VLOOKUP(A18,country!A17:D266,4,FALSE)</f>
        <v>Bahrain</v>
      </c>
      <c r="F18" s="7"/>
      <c r="G18" s="7"/>
      <c r="H18" s="7"/>
      <c r="I18" s="7"/>
      <c r="J18" s="7"/>
      <c r="K18" s="7"/>
      <c r="L18" s="7"/>
      <c r="M18" s="7"/>
      <c r="N18" s="7"/>
      <c r="O18" s="7"/>
    </row>
    <row r="19" spans="1:15" x14ac:dyDescent="0.25">
      <c r="A19">
        <f t="shared" si="0"/>
        <v>18</v>
      </c>
      <c r="B19" t="str">
        <f>VLOOKUP(A19,country!A18:D267,4,FALSE)</f>
        <v>Bangladesh</v>
      </c>
      <c r="F19" s="7"/>
      <c r="G19" s="7"/>
      <c r="H19" s="7"/>
      <c r="I19" s="7"/>
      <c r="J19" s="7"/>
      <c r="K19" s="7"/>
      <c r="L19" s="7"/>
      <c r="M19" s="7"/>
      <c r="N19" s="7"/>
      <c r="O19" s="7"/>
    </row>
    <row r="20" spans="1:15" x14ac:dyDescent="0.25">
      <c r="A20">
        <f t="shared" si="0"/>
        <v>19</v>
      </c>
      <c r="B20" t="str">
        <f>VLOOKUP(A20,country!A19:D268,4,FALSE)</f>
        <v>Barbados</v>
      </c>
      <c r="F20" s="7"/>
      <c r="G20" s="7"/>
      <c r="H20" s="7"/>
      <c r="I20" s="7"/>
      <c r="J20" s="7"/>
      <c r="K20" s="7"/>
      <c r="L20" s="7"/>
      <c r="M20" s="7"/>
      <c r="N20" s="7"/>
      <c r="O20" s="7"/>
    </row>
    <row r="21" spans="1:15" x14ac:dyDescent="0.25">
      <c r="A21">
        <f t="shared" si="0"/>
        <v>20</v>
      </c>
      <c r="B21" t="str">
        <f>VLOOKUP(A21,country!A20:D269,4,FALSE)</f>
        <v>Belarus</v>
      </c>
      <c r="F21" s="7"/>
      <c r="G21" s="7"/>
      <c r="H21" s="7"/>
      <c r="I21" s="7"/>
      <c r="J21" s="7"/>
      <c r="K21" s="7"/>
      <c r="L21" s="7"/>
      <c r="M21" s="7"/>
      <c r="N21" s="7"/>
      <c r="O21" s="7"/>
    </row>
    <row r="22" spans="1:15" x14ac:dyDescent="0.25">
      <c r="A22">
        <f t="shared" si="0"/>
        <v>21</v>
      </c>
      <c r="B22" t="str">
        <f>VLOOKUP(A22,country!A21:D270,4,FALSE)</f>
        <v>Belgium</v>
      </c>
      <c r="F22" s="7"/>
      <c r="G22" s="7"/>
      <c r="H22" s="7"/>
      <c r="I22" s="7"/>
      <c r="J22" s="7"/>
      <c r="K22" s="7"/>
      <c r="L22" s="7"/>
      <c r="M22" s="7"/>
      <c r="N22" s="7"/>
      <c r="O22" s="7"/>
    </row>
    <row r="23" spans="1:15" x14ac:dyDescent="0.25">
      <c r="A23">
        <f t="shared" si="0"/>
        <v>22</v>
      </c>
      <c r="B23" t="str">
        <f>VLOOKUP(A23,country!A22:D271,4,FALSE)</f>
        <v>Belize</v>
      </c>
      <c r="F23" s="7"/>
      <c r="G23" s="7"/>
      <c r="H23" s="7"/>
      <c r="I23" s="7"/>
      <c r="J23" s="7"/>
      <c r="K23" s="7"/>
      <c r="L23" s="7"/>
      <c r="M23" s="7"/>
      <c r="N23" s="7"/>
      <c r="O23" s="7"/>
    </row>
    <row r="24" spans="1:15" x14ac:dyDescent="0.25">
      <c r="A24">
        <f t="shared" si="0"/>
        <v>23</v>
      </c>
      <c r="B24" t="str">
        <f>VLOOKUP(A24,country!A23:D272,4,FALSE)</f>
        <v>Benin</v>
      </c>
      <c r="F24" s="7"/>
      <c r="G24" s="7"/>
      <c r="H24" s="7"/>
      <c r="I24" s="7"/>
      <c r="J24" s="7"/>
      <c r="K24" s="7"/>
      <c r="L24" s="7"/>
      <c r="M24" s="7"/>
      <c r="N24" s="7"/>
      <c r="O24" s="7"/>
    </row>
    <row r="25" spans="1:15" x14ac:dyDescent="0.25">
      <c r="A25">
        <f t="shared" si="0"/>
        <v>24</v>
      </c>
      <c r="B25" t="str">
        <f>VLOOKUP(A25,country!A24:D273,4,FALSE)</f>
        <v>Bermuda</v>
      </c>
      <c r="F25" s="7"/>
      <c r="G25" s="7"/>
      <c r="H25" s="7"/>
      <c r="I25" s="7"/>
      <c r="J25" s="7"/>
      <c r="K25" s="7"/>
      <c r="L25" s="7"/>
      <c r="M25" s="7"/>
      <c r="N25" s="7"/>
      <c r="O25" s="7"/>
    </row>
    <row r="26" spans="1:15" x14ac:dyDescent="0.25">
      <c r="A26">
        <f t="shared" si="0"/>
        <v>25</v>
      </c>
      <c r="B26" t="str">
        <f>VLOOKUP(A26,country!A25:D274,4,FALSE)</f>
        <v>Bhutan</v>
      </c>
      <c r="F26" s="7"/>
      <c r="G26" s="7"/>
      <c r="H26" s="7"/>
      <c r="I26" s="7"/>
      <c r="J26" s="7"/>
      <c r="K26" s="7"/>
      <c r="L26" s="7"/>
      <c r="M26" s="7"/>
      <c r="N26" s="7"/>
      <c r="O26" s="7"/>
    </row>
    <row r="27" spans="1:15" x14ac:dyDescent="0.25">
      <c r="A27">
        <f t="shared" si="0"/>
        <v>26</v>
      </c>
      <c r="B27" t="str">
        <f>VLOOKUP(A27,country!A26:D275,4,FALSE)</f>
        <v>Bolivia (Plurinational State of)</v>
      </c>
      <c r="F27" s="7"/>
      <c r="G27" s="7"/>
      <c r="H27" s="7"/>
      <c r="I27" s="7"/>
      <c r="J27" s="7"/>
      <c r="K27" s="7"/>
      <c r="L27" s="7"/>
      <c r="M27" s="7"/>
      <c r="N27" s="7"/>
      <c r="O27" s="7"/>
    </row>
    <row r="28" spans="1:15" x14ac:dyDescent="0.25">
      <c r="A28">
        <f t="shared" si="0"/>
        <v>27</v>
      </c>
      <c r="B28" t="str">
        <f>VLOOKUP(A28,country!A27:D276,4,FALSE)</f>
        <v>Bonaire, Sint Eustatius and Saba</v>
      </c>
      <c r="F28" s="7"/>
      <c r="G28" s="7"/>
      <c r="H28" s="7"/>
      <c r="I28" s="7"/>
      <c r="J28" s="7"/>
      <c r="K28" s="7"/>
      <c r="L28" s="7"/>
      <c r="M28" s="7"/>
      <c r="N28" s="7"/>
      <c r="O28" s="7"/>
    </row>
    <row r="29" spans="1:15" x14ac:dyDescent="0.25">
      <c r="A29">
        <f t="shared" si="0"/>
        <v>28</v>
      </c>
      <c r="B29" t="str">
        <f>VLOOKUP(A29,country!A28:D277,4,FALSE)</f>
        <v>Bosnia and Herzegovina</v>
      </c>
      <c r="F29" s="7"/>
      <c r="G29" s="7"/>
      <c r="H29" s="7"/>
      <c r="I29" s="7"/>
      <c r="J29" s="7"/>
      <c r="K29" s="7"/>
      <c r="L29" s="7"/>
      <c r="M29" s="7"/>
      <c r="N29" s="7"/>
      <c r="O29" s="7"/>
    </row>
    <row r="30" spans="1:15" x14ac:dyDescent="0.25">
      <c r="A30">
        <f t="shared" si="0"/>
        <v>29</v>
      </c>
      <c r="B30" t="str">
        <f>VLOOKUP(A30,country!A29:D278,4,FALSE)</f>
        <v>Botswana</v>
      </c>
      <c r="F30" s="7"/>
      <c r="G30" s="7"/>
      <c r="H30" s="7"/>
      <c r="I30" s="7"/>
      <c r="J30" s="7"/>
      <c r="K30" s="7"/>
      <c r="L30" s="7"/>
      <c r="M30" s="7"/>
      <c r="N30" s="7"/>
      <c r="O30" s="7"/>
    </row>
    <row r="31" spans="1:15" x14ac:dyDescent="0.25">
      <c r="A31">
        <f t="shared" si="0"/>
        <v>30</v>
      </c>
      <c r="B31" t="str">
        <f>VLOOKUP(A31,country!A30:D279,4,FALSE)</f>
        <v>Bouvet Island</v>
      </c>
      <c r="F31" s="7"/>
      <c r="G31" s="7"/>
      <c r="H31" s="7"/>
      <c r="I31" s="7"/>
      <c r="J31" s="7"/>
      <c r="K31" s="7"/>
      <c r="L31" s="7"/>
      <c r="M31" s="7"/>
      <c r="N31" s="7"/>
      <c r="O31" s="7"/>
    </row>
    <row r="32" spans="1:15" x14ac:dyDescent="0.25">
      <c r="A32">
        <f t="shared" si="0"/>
        <v>31</v>
      </c>
      <c r="B32" t="str">
        <f>VLOOKUP(A32,country!A31:D280,4,FALSE)</f>
        <v>Brazil</v>
      </c>
      <c r="F32" s="7"/>
      <c r="G32" s="7"/>
      <c r="H32" s="7"/>
      <c r="I32" s="7"/>
      <c r="J32" s="7"/>
      <c r="K32" s="7"/>
      <c r="L32" s="7"/>
      <c r="M32" s="7"/>
      <c r="N32" s="7"/>
      <c r="O32" s="7"/>
    </row>
    <row r="33" spans="1:15" x14ac:dyDescent="0.25">
      <c r="A33">
        <f t="shared" si="0"/>
        <v>32</v>
      </c>
      <c r="B33" t="str">
        <f>VLOOKUP(A33,country!A32:D281,4,FALSE)</f>
        <v>British Indian Ocean Territory (the)</v>
      </c>
      <c r="F33" s="7"/>
      <c r="G33" s="7"/>
      <c r="H33" s="7"/>
      <c r="I33" s="7"/>
      <c r="J33" s="7"/>
      <c r="K33" s="7"/>
      <c r="L33" s="7"/>
      <c r="M33" s="7"/>
      <c r="N33" s="7"/>
      <c r="O33" s="7"/>
    </row>
    <row r="34" spans="1:15" x14ac:dyDescent="0.25">
      <c r="A34">
        <f t="shared" si="0"/>
        <v>33</v>
      </c>
      <c r="B34" t="str">
        <f>VLOOKUP(A34,country!A33:D282,4,FALSE)</f>
        <v>Brunei Darussalam</v>
      </c>
      <c r="F34" s="7"/>
      <c r="G34" s="7"/>
      <c r="H34" s="7"/>
      <c r="I34" s="7"/>
      <c r="J34" s="7"/>
      <c r="K34" s="7"/>
      <c r="L34" s="7"/>
      <c r="M34" s="7"/>
      <c r="N34" s="7"/>
      <c r="O34" s="7"/>
    </row>
    <row r="35" spans="1:15" x14ac:dyDescent="0.25">
      <c r="A35">
        <f t="shared" si="0"/>
        <v>34</v>
      </c>
      <c r="B35" t="str">
        <f>VLOOKUP(A35,country!A34:D283,4,FALSE)</f>
        <v>Bulgaria</v>
      </c>
      <c r="F35" s="7"/>
      <c r="G35" s="7"/>
      <c r="H35" s="7"/>
      <c r="I35" s="7"/>
      <c r="J35" s="7"/>
      <c r="K35" s="7"/>
      <c r="L35" s="7"/>
      <c r="M35" s="7"/>
      <c r="N35" s="7"/>
      <c r="O35" s="7"/>
    </row>
    <row r="36" spans="1:15" x14ac:dyDescent="0.25">
      <c r="A36">
        <f t="shared" si="0"/>
        <v>35</v>
      </c>
      <c r="B36" t="str">
        <f>VLOOKUP(A36,country!A35:D284,4,FALSE)</f>
        <v>Burkina Faso</v>
      </c>
      <c r="F36" s="7"/>
      <c r="G36" s="7"/>
      <c r="H36" s="7"/>
      <c r="I36" s="7"/>
      <c r="J36" s="7"/>
      <c r="K36" s="7"/>
      <c r="L36" s="7"/>
      <c r="M36" s="7"/>
      <c r="N36" s="7"/>
      <c r="O36" s="7"/>
    </row>
    <row r="37" spans="1:15" x14ac:dyDescent="0.25">
      <c r="A37">
        <f t="shared" si="0"/>
        <v>36</v>
      </c>
      <c r="B37" t="str">
        <f>VLOOKUP(A37,country!A36:D285,4,FALSE)</f>
        <v>Burundi</v>
      </c>
      <c r="F37" s="7"/>
      <c r="G37" s="7"/>
      <c r="H37" s="7"/>
      <c r="I37" s="7"/>
      <c r="J37" s="7"/>
      <c r="K37" s="7"/>
      <c r="L37" s="7"/>
      <c r="M37" s="7"/>
      <c r="N37" s="7"/>
      <c r="O37" s="7"/>
    </row>
    <row r="38" spans="1:15" x14ac:dyDescent="0.25">
      <c r="A38">
        <f t="shared" si="0"/>
        <v>37</v>
      </c>
      <c r="B38" t="str">
        <f>VLOOKUP(A38,country!A37:D286,4,FALSE)</f>
        <v>Cabo Verde</v>
      </c>
      <c r="F38" s="7"/>
      <c r="G38" s="7"/>
      <c r="H38" s="7"/>
      <c r="I38" s="7"/>
      <c r="J38" s="7"/>
      <c r="K38" s="7"/>
      <c r="L38" s="7"/>
      <c r="M38" s="7"/>
      <c r="N38" s="7"/>
      <c r="O38" s="7"/>
    </row>
    <row r="39" spans="1:15" x14ac:dyDescent="0.25">
      <c r="A39">
        <f t="shared" si="0"/>
        <v>38</v>
      </c>
      <c r="B39" t="str">
        <f>VLOOKUP(A39,country!A38:D287,4,FALSE)</f>
        <v>Cambodia</v>
      </c>
      <c r="F39" s="7"/>
      <c r="G39" s="7"/>
      <c r="H39" s="7"/>
      <c r="I39" s="7"/>
      <c r="J39" s="7"/>
      <c r="K39" s="7"/>
      <c r="L39" s="7"/>
      <c r="M39" s="7"/>
      <c r="N39" s="7"/>
      <c r="O39" s="7"/>
    </row>
    <row r="40" spans="1:15" x14ac:dyDescent="0.25">
      <c r="A40">
        <f t="shared" si="0"/>
        <v>39</v>
      </c>
      <c r="B40" t="str">
        <f>VLOOKUP(A40,country!A39:D288,4,FALSE)</f>
        <v>Cameroon</v>
      </c>
      <c r="F40" s="7"/>
      <c r="G40" s="7"/>
      <c r="H40" s="7"/>
      <c r="I40" s="7"/>
      <c r="J40" s="7"/>
      <c r="K40" s="7"/>
      <c r="L40" s="7"/>
      <c r="M40" s="7"/>
      <c r="N40" s="7"/>
      <c r="O40" s="7"/>
    </row>
    <row r="41" spans="1:15" x14ac:dyDescent="0.25">
      <c r="A41">
        <f t="shared" si="0"/>
        <v>40</v>
      </c>
      <c r="B41" t="str">
        <f>VLOOKUP(A41,country!A40:D289,4,FALSE)</f>
        <v>Canada</v>
      </c>
      <c r="F41" s="7"/>
      <c r="G41" s="7"/>
      <c r="H41" s="7"/>
      <c r="I41" s="7"/>
      <c r="J41" s="7"/>
      <c r="K41" s="7"/>
      <c r="L41" s="7"/>
      <c r="M41" s="7"/>
      <c r="N41" s="7"/>
      <c r="O41" s="7"/>
    </row>
    <row r="42" spans="1:15" x14ac:dyDescent="0.25">
      <c r="A42">
        <f t="shared" si="0"/>
        <v>41</v>
      </c>
      <c r="B42" t="str">
        <f>VLOOKUP(A42,country!A41:D290,4,FALSE)</f>
        <v>Cayman Islands (the)</v>
      </c>
      <c r="F42" s="7"/>
      <c r="G42" s="7"/>
      <c r="H42" s="7"/>
      <c r="I42" s="7"/>
      <c r="J42" s="7"/>
      <c r="K42" s="7"/>
      <c r="L42" s="7"/>
      <c r="M42" s="7"/>
      <c r="N42" s="7"/>
      <c r="O42" s="7"/>
    </row>
    <row r="43" spans="1:15" x14ac:dyDescent="0.25">
      <c r="A43">
        <f t="shared" si="0"/>
        <v>42</v>
      </c>
      <c r="B43" t="str">
        <f>VLOOKUP(A43,country!A42:D291,4,FALSE)</f>
        <v>Central African Republic (the)</v>
      </c>
      <c r="F43" s="7"/>
      <c r="G43" s="7"/>
      <c r="H43" s="7"/>
      <c r="I43" s="7"/>
      <c r="J43" s="7"/>
      <c r="K43" s="7"/>
      <c r="L43" s="7"/>
      <c r="M43" s="7"/>
      <c r="N43" s="7"/>
      <c r="O43" s="7"/>
    </row>
    <row r="44" spans="1:15" x14ac:dyDescent="0.25">
      <c r="A44">
        <f t="shared" si="0"/>
        <v>43</v>
      </c>
      <c r="B44" t="str">
        <f>VLOOKUP(A44,country!A43:D292,4,FALSE)</f>
        <v>Chad</v>
      </c>
      <c r="F44" s="7"/>
      <c r="G44" s="7"/>
      <c r="H44" s="7"/>
      <c r="I44" s="7"/>
      <c r="J44" s="7"/>
      <c r="K44" s="7"/>
      <c r="L44" s="7"/>
      <c r="M44" s="7"/>
      <c r="N44" s="7"/>
      <c r="O44" s="7"/>
    </row>
    <row r="45" spans="1:15" x14ac:dyDescent="0.25">
      <c r="A45">
        <f t="shared" si="0"/>
        <v>44</v>
      </c>
      <c r="B45" t="str">
        <f>VLOOKUP(A45,country!A44:D293,4,FALSE)</f>
        <v>Chile</v>
      </c>
      <c r="F45" s="7"/>
      <c r="G45" s="7"/>
      <c r="H45" s="7"/>
      <c r="I45" s="7"/>
      <c r="J45" s="7"/>
      <c r="K45" s="7"/>
      <c r="L45" s="7"/>
      <c r="M45" s="7"/>
      <c r="N45" s="7"/>
      <c r="O45" s="7"/>
    </row>
    <row r="46" spans="1:15" x14ac:dyDescent="0.25">
      <c r="A46">
        <f t="shared" si="0"/>
        <v>45</v>
      </c>
      <c r="B46" t="str">
        <f>VLOOKUP(A46,country!A45:D294,4,FALSE)</f>
        <v>China</v>
      </c>
      <c r="F46" s="7"/>
      <c r="G46" s="7"/>
      <c r="H46" s="7"/>
      <c r="I46" s="7"/>
      <c r="J46" s="7"/>
      <c r="K46" s="7"/>
      <c r="L46" s="7"/>
      <c r="M46" s="7"/>
      <c r="N46" s="7"/>
      <c r="O46" s="7"/>
    </row>
    <row r="47" spans="1:15" x14ac:dyDescent="0.25">
      <c r="A47">
        <f t="shared" si="0"/>
        <v>46</v>
      </c>
      <c r="B47" t="str">
        <f>VLOOKUP(A47,country!A46:D295,4,FALSE)</f>
        <v>Christmas Island</v>
      </c>
      <c r="F47" s="7"/>
      <c r="G47" s="7"/>
      <c r="H47" s="7"/>
      <c r="I47" s="7"/>
      <c r="J47" s="7"/>
      <c r="K47" s="7"/>
      <c r="L47" s="7"/>
      <c r="M47" s="7"/>
      <c r="N47" s="7"/>
      <c r="O47" s="7"/>
    </row>
    <row r="48" spans="1:15" x14ac:dyDescent="0.25">
      <c r="A48">
        <f t="shared" si="0"/>
        <v>47</v>
      </c>
      <c r="B48" t="str">
        <f>VLOOKUP(A48,country!A47:D296,4,FALSE)</f>
        <v>Cocos (Keeling) Islands (the)</v>
      </c>
      <c r="F48" s="7"/>
      <c r="G48" s="7"/>
      <c r="H48" s="7"/>
      <c r="I48" s="7"/>
      <c r="J48" s="7"/>
      <c r="K48" s="7"/>
      <c r="L48" s="7"/>
      <c r="M48" s="7"/>
      <c r="N48" s="7"/>
      <c r="O48" s="7"/>
    </row>
    <row r="49" spans="1:15" x14ac:dyDescent="0.25">
      <c r="A49">
        <f t="shared" si="0"/>
        <v>48</v>
      </c>
      <c r="B49" t="str">
        <f>VLOOKUP(A49,country!A48:D297,4,FALSE)</f>
        <v>Colombia</v>
      </c>
      <c r="F49" s="7"/>
      <c r="G49" s="7"/>
      <c r="H49" s="7"/>
      <c r="I49" s="7"/>
      <c r="J49" s="7"/>
      <c r="K49" s="7"/>
      <c r="L49" s="7"/>
      <c r="M49" s="7"/>
      <c r="N49" s="7"/>
      <c r="O49" s="7"/>
    </row>
    <row r="50" spans="1:15" x14ac:dyDescent="0.25">
      <c r="A50">
        <f t="shared" si="0"/>
        <v>49</v>
      </c>
      <c r="B50" t="str">
        <f>VLOOKUP(A50,country!A49:D298,4,FALSE)</f>
        <v>Comoros (the)</v>
      </c>
      <c r="F50" s="7"/>
      <c r="G50" s="7"/>
      <c r="H50" s="7"/>
      <c r="I50" s="7"/>
      <c r="J50" s="7"/>
      <c r="K50" s="7"/>
      <c r="L50" s="7"/>
      <c r="M50" s="7"/>
      <c r="N50" s="7"/>
      <c r="O50" s="7"/>
    </row>
    <row r="51" spans="1:15" x14ac:dyDescent="0.25">
      <c r="A51">
        <f t="shared" si="0"/>
        <v>50</v>
      </c>
      <c r="B51" t="str">
        <f>VLOOKUP(A51,country!A50:D299,4,FALSE)</f>
        <v>Congo (the Democratic Republic of the)</v>
      </c>
      <c r="F51" s="7"/>
      <c r="G51" s="7"/>
      <c r="H51" s="7"/>
      <c r="I51" s="7"/>
      <c r="J51" s="7"/>
      <c r="K51" s="7"/>
      <c r="L51" s="7"/>
      <c r="M51" s="7"/>
      <c r="N51" s="7"/>
      <c r="O51" s="7"/>
    </row>
    <row r="52" spans="1:15" x14ac:dyDescent="0.25">
      <c r="A52">
        <f t="shared" si="0"/>
        <v>51</v>
      </c>
      <c r="B52" t="str">
        <f>VLOOKUP(A52,country!A51:D300,4,FALSE)</f>
        <v>Congo (the)</v>
      </c>
      <c r="F52" s="7"/>
      <c r="G52" s="7"/>
      <c r="H52" s="7"/>
      <c r="I52" s="7"/>
      <c r="J52" s="7"/>
      <c r="K52" s="7"/>
      <c r="L52" s="7"/>
      <c r="M52" s="7"/>
      <c r="N52" s="7"/>
      <c r="O52" s="7"/>
    </row>
    <row r="53" spans="1:15" x14ac:dyDescent="0.25">
      <c r="A53">
        <f t="shared" si="0"/>
        <v>52</v>
      </c>
      <c r="B53" t="str">
        <f>VLOOKUP(A53,country!A52:D301,4,FALSE)</f>
        <v>Cook Islands (the)</v>
      </c>
      <c r="F53" s="7"/>
      <c r="G53" s="7"/>
      <c r="H53" s="7"/>
      <c r="I53" s="7"/>
      <c r="J53" s="7"/>
      <c r="K53" s="7"/>
      <c r="L53" s="7"/>
      <c r="M53" s="7"/>
      <c r="N53" s="7"/>
      <c r="O53" s="7"/>
    </row>
    <row r="54" spans="1:15" x14ac:dyDescent="0.25">
      <c r="A54">
        <f t="shared" si="0"/>
        <v>53</v>
      </c>
      <c r="B54" t="str">
        <f>VLOOKUP(A54,country!A53:D302,4,FALSE)</f>
        <v>Costa Rica</v>
      </c>
      <c r="F54" s="7"/>
      <c r="G54" s="7"/>
      <c r="H54" s="7"/>
      <c r="I54" s="7"/>
      <c r="J54" s="7"/>
      <c r="K54" s="7"/>
      <c r="L54" s="7"/>
      <c r="M54" s="7"/>
      <c r="N54" s="7"/>
      <c r="O54" s="7"/>
    </row>
    <row r="55" spans="1:15" x14ac:dyDescent="0.25">
      <c r="A55">
        <f t="shared" si="0"/>
        <v>54</v>
      </c>
      <c r="B55" t="str">
        <f>VLOOKUP(A55,country!A54:D303,4,FALSE)</f>
        <v>Croatia</v>
      </c>
      <c r="F55" s="7"/>
      <c r="G55" s="7"/>
      <c r="H55" s="7"/>
      <c r="I55" s="7"/>
      <c r="J55" s="7"/>
      <c r="K55" s="7"/>
      <c r="L55" s="7"/>
      <c r="M55" s="7"/>
      <c r="N55" s="7"/>
      <c r="O55" s="7"/>
    </row>
    <row r="56" spans="1:15" x14ac:dyDescent="0.25">
      <c r="A56">
        <f t="shared" si="0"/>
        <v>55</v>
      </c>
      <c r="B56" t="str">
        <f>VLOOKUP(A56,country!A55:D304,4,FALSE)</f>
        <v>Cuba</v>
      </c>
      <c r="F56" s="7"/>
      <c r="G56" s="7"/>
      <c r="H56" s="7"/>
      <c r="I56" s="7"/>
      <c r="J56" s="7"/>
      <c r="K56" s="7"/>
      <c r="L56" s="7"/>
      <c r="M56" s="7"/>
      <c r="N56" s="7"/>
      <c r="O56" s="7"/>
    </row>
    <row r="57" spans="1:15" x14ac:dyDescent="0.25">
      <c r="A57">
        <f t="shared" si="0"/>
        <v>56</v>
      </c>
      <c r="B57" t="str">
        <f>VLOOKUP(A57,country!A56:D305,4,FALSE)</f>
        <v>Curaçao</v>
      </c>
      <c r="F57" s="7"/>
      <c r="G57" s="7"/>
      <c r="H57" s="7"/>
      <c r="I57" s="7"/>
      <c r="J57" s="7"/>
      <c r="K57" s="7"/>
      <c r="L57" s="7"/>
      <c r="M57" s="7"/>
      <c r="N57" s="7"/>
      <c r="O57" s="7"/>
    </row>
    <row r="58" spans="1:15" x14ac:dyDescent="0.25">
      <c r="A58">
        <f t="shared" si="0"/>
        <v>57</v>
      </c>
      <c r="B58" t="str">
        <f>VLOOKUP(A58,country!A57:D306,4,FALSE)</f>
        <v>Cyprus</v>
      </c>
      <c r="F58" s="7"/>
      <c r="G58" s="7"/>
      <c r="H58" s="7"/>
      <c r="I58" s="7"/>
      <c r="J58" s="7"/>
      <c r="K58" s="7"/>
      <c r="L58" s="7"/>
      <c r="M58" s="7"/>
      <c r="N58" s="7"/>
      <c r="O58" s="7"/>
    </row>
    <row r="59" spans="1:15" x14ac:dyDescent="0.25">
      <c r="A59">
        <f t="shared" si="0"/>
        <v>58</v>
      </c>
      <c r="B59" t="str">
        <f>VLOOKUP(A59,country!A58:D307,4,FALSE)</f>
        <v>Czechia</v>
      </c>
      <c r="F59" s="7"/>
      <c r="G59" s="7"/>
      <c r="H59" s="7"/>
      <c r="I59" s="7"/>
      <c r="J59" s="7"/>
      <c r="K59" s="7"/>
      <c r="L59" s="7"/>
      <c r="M59" s="7"/>
      <c r="N59" s="7"/>
      <c r="O59" s="7"/>
    </row>
    <row r="60" spans="1:15" x14ac:dyDescent="0.25">
      <c r="A60">
        <f t="shared" si="0"/>
        <v>59</v>
      </c>
      <c r="B60" t="str">
        <f>VLOOKUP(A60,country!A59:D308,4,FALSE)</f>
        <v>Côte d'Ivoire</v>
      </c>
      <c r="F60" s="7"/>
      <c r="G60" s="7"/>
      <c r="H60" s="7"/>
      <c r="I60" s="7"/>
      <c r="J60" s="7"/>
      <c r="K60" s="7"/>
      <c r="L60" s="7"/>
      <c r="M60" s="7"/>
      <c r="N60" s="7"/>
      <c r="O60" s="7"/>
    </row>
    <row r="61" spans="1:15" x14ac:dyDescent="0.25">
      <c r="A61">
        <f t="shared" si="0"/>
        <v>60</v>
      </c>
      <c r="B61" t="str">
        <f>VLOOKUP(A61,country!A60:D309,4,FALSE)</f>
        <v>Denmark</v>
      </c>
      <c r="F61" s="7"/>
      <c r="G61" s="7"/>
      <c r="H61" s="7"/>
      <c r="I61" s="7"/>
      <c r="J61" s="7"/>
      <c r="K61" s="7"/>
      <c r="L61" s="7"/>
      <c r="M61" s="7"/>
      <c r="N61" s="7"/>
      <c r="O61" s="7"/>
    </row>
    <row r="62" spans="1:15" x14ac:dyDescent="0.25">
      <c r="A62">
        <f t="shared" si="0"/>
        <v>61</v>
      </c>
      <c r="B62" t="str">
        <f>VLOOKUP(A62,country!A61:D310,4,FALSE)</f>
        <v>Djibouti</v>
      </c>
      <c r="F62" s="7"/>
      <c r="G62" s="7"/>
      <c r="H62" s="7"/>
      <c r="I62" s="7"/>
      <c r="J62" s="7"/>
      <c r="K62" s="7"/>
      <c r="L62" s="7"/>
      <c r="M62" s="7"/>
      <c r="N62" s="7"/>
      <c r="O62" s="7"/>
    </row>
    <row r="63" spans="1:15" x14ac:dyDescent="0.25">
      <c r="A63">
        <f t="shared" si="0"/>
        <v>62</v>
      </c>
      <c r="B63" t="str">
        <f>VLOOKUP(A63,country!A62:D311,4,FALSE)</f>
        <v>Dominica</v>
      </c>
      <c r="F63" s="7"/>
      <c r="G63" s="7"/>
      <c r="H63" s="7"/>
      <c r="I63" s="7"/>
      <c r="J63" s="7"/>
      <c r="K63" s="7"/>
      <c r="L63" s="7"/>
      <c r="M63" s="7"/>
      <c r="N63" s="7"/>
      <c r="O63" s="7"/>
    </row>
    <row r="64" spans="1:15" x14ac:dyDescent="0.25">
      <c r="A64">
        <f t="shared" si="0"/>
        <v>63</v>
      </c>
      <c r="B64" t="str">
        <f>VLOOKUP(A64,country!A63:D312,4,FALSE)</f>
        <v>Dominican Republic (the)</v>
      </c>
      <c r="F64" s="7"/>
      <c r="G64" s="7"/>
      <c r="H64" s="7"/>
      <c r="I64" s="7"/>
      <c r="J64" s="7"/>
      <c r="K64" s="7"/>
      <c r="L64" s="7"/>
      <c r="M64" s="7"/>
      <c r="N64" s="7"/>
      <c r="O64" s="7"/>
    </row>
    <row r="65" spans="1:15" x14ac:dyDescent="0.25">
      <c r="A65">
        <f t="shared" si="0"/>
        <v>64</v>
      </c>
      <c r="B65" t="str">
        <f>VLOOKUP(A65,country!A64:D313,4,FALSE)</f>
        <v>Ecuador</v>
      </c>
      <c r="F65" s="7"/>
      <c r="G65" s="7"/>
      <c r="H65" s="7"/>
      <c r="I65" s="7"/>
      <c r="J65" s="7"/>
      <c r="K65" s="7"/>
      <c r="L65" s="7"/>
      <c r="M65" s="7"/>
      <c r="N65" s="7"/>
      <c r="O65" s="7"/>
    </row>
    <row r="66" spans="1:15" x14ac:dyDescent="0.25">
      <c r="A66">
        <f t="shared" si="0"/>
        <v>65</v>
      </c>
      <c r="B66" t="str">
        <f>VLOOKUP(A66,country!A65:D314,4,FALSE)</f>
        <v>Egypt</v>
      </c>
      <c r="F66" s="7"/>
      <c r="G66" s="7"/>
      <c r="H66" s="7"/>
      <c r="I66" s="7"/>
      <c r="J66" s="7"/>
      <c r="K66" s="7"/>
      <c r="L66" s="7"/>
      <c r="M66" s="7"/>
      <c r="N66" s="7"/>
      <c r="O66" s="7"/>
    </row>
    <row r="67" spans="1:15" x14ac:dyDescent="0.25">
      <c r="A67">
        <f t="shared" si="0"/>
        <v>66</v>
      </c>
      <c r="B67" t="str">
        <f>VLOOKUP(A67,country!A66:D315,4,FALSE)</f>
        <v>El Salvador</v>
      </c>
      <c r="F67" s="7"/>
      <c r="G67" s="7"/>
      <c r="H67" s="7"/>
      <c r="I67" s="7"/>
      <c r="J67" s="7"/>
      <c r="K67" s="7"/>
      <c r="L67" s="7"/>
      <c r="M67" s="7"/>
      <c r="N67" s="7"/>
      <c r="O67" s="7"/>
    </row>
    <row r="68" spans="1:15" x14ac:dyDescent="0.25">
      <c r="A68">
        <f t="shared" ref="A68:A131" si="1">A67+1</f>
        <v>67</v>
      </c>
      <c r="B68" t="str">
        <f>VLOOKUP(A68,country!A67:D316,4,FALSE)</f>
        <v>Equatorial Guinea</v>
      </c>
      <c r="F68" s="7"/>
      <c r="G68" s="7"/>
      <c r="H68" s="7"/>
      <c r="I68" s="7"/>
      <c r="J68" s="7"/>
      <c r="K68" s="7"/>
      <c r="L68" s="7"/>
      <c r="M68" s="7"/>
      <c r="N68" s="7"/>
      <c r="O68" s="7"/>
    </row>
    <row r="69" spans="1:15" x14ac:dyDescent="0.25">
      <c r="A69">
        <f t="shared" si="1"/>
        <v>68</v>
      </c>
      <c r="B69" t="str">
        <f>VLOOKUP(A69,country!A68:D317,4,FALSE)</f>
        <v>Eritrea</v>
      </c>
      <c r="F69" s="7"/>
      <c r="G69" s="7"/>
      <c r="H69" s="7"/>
      <c r="I69" s="7"/>
      <c r="J69" s="7"/>
      <c r="K69" s="7"/>
      <c r="L69" s="7"/>
      <c r="M69" s="7"/>
      <c r="N69" s="7"/>
      <c r="O69" s="7"/>
    </row>
    <row r="70" spans="1:15" x14ac:dyDescent="0.25">
      <c r="A70">
        <f t="shared" si="1"/>
        <v>69</v>
      </c>
      <c r="B70" t="str">
        <f>VLOOKUP(A70,country!A69:D318,4,FALSE)</f>
        <v>Estonia</v>
      </c>
      <c r="F70" s="7"/>
      <c r="G70" s="7"/>
      <c r="H70" s="7"/>
      <c r="I70" s="7"/>
      <c r="J70" s="7"/>
      <c r="K70" s="7"/>
      <c r="L70" s="7"/>
      <c r="M70" s="7"/>
      <c r="N70" s="7"/>
      <c r="O70" s="7"/>
    </row>
    <row r="71" spans="1:15" x14ac:dyDescent="0.25">
      <c r="A71">
        <f t="shared" si="1"/>
        <v>70</v>
      </c>
      <c r="B71" t="str">
        <f>VLOOKUP(A71,country!A70:D319,4,FALSE)</f>
        <v>Eswatini</v>
      </c>
      <c r="F71" s="7"/>
      <c r="G71" s="7"/>
      <c r="H71" s="7"/>
      <c r="I71" s="7"/>
      <c r="J71" s="7"/>
      <c r="K71" s="7"/>
      <c r="L71" s="7"/>
      <c r="M71" s="7"/>
      <c r="N71" s="7"/>
      <c r="O71" s="7"/>
    </row>
    <row r="72" spans="1:15" x14ac:dyDescent="0.25">
      <c r="A72">
        <f t="shared" si="1"/>
        <v>71</v>
      </c>
      <c r="B72" t="str">
        <f>VLOOKUP(A72,country!A71:D320,4,FALSE)</f>
        <v>Ethiopia</v>
      </c>
      <c r="F72" s="7"/>
      <c r="G72" s="7"/>
      <c r="H72" s="7"/>
      <c r="I72" s="7"/>
      <c r="J72" s="7"/>
      <c r="K72" s="7"/>
      <c r="L72" s="7"/>
      <c r="M72" s="7"/>
      <c r="N72" s="7"/>
      <c r="O72" s="7"/>
    </row>
    <row r="73" spans="1:15" x14ac:dyDescent="0.25">
      <c r="A73">
        <f t="shared" si="1"/>
        <v>72</v>
      </c>
      <c r="B73" t="str">
        <f>VLOOKUP(A73,country!A72:D321,4,FALSE)</f>
        <v>Falkland Islands (the) [Malvinas]</v>
      </c>
      <c r="F73" s="7"/>
      <c r="G73" s="7"/>
      <c r="H73" s="7"/>
      <c r="I73" s="7"/>
      <c r="J73" s="7"/>
      <c r="K73" s="7"/>
      <c r="L73" s="7"/>
      <c r="M73" s="7"/>
      <c r="N73" s="7"/>
      <c r="O73" s="7"/>
    </row>
    <row r="74" spans="1:15" x14ac:dyDescent="0.25">
      <c r="A74">
        <f t="shared" si="1"/>
        <v>73</v>
      </c>
      <c r="B74" t="str">
        <f>VLOOKUP(A74,country!A73:D322,4,FALSE)</f>
        <v>Faroe Islands (the)</v>
      </c>
      <c r="F74" s="7"/>
      <c r="G74" s="7"/>
      <c r="H74" s="7"/>
      <c r="I74" s="7"/>
      <c r="J74" s="7"/>
      <c r="K74" s="7"/>
      <c r="L74" s="7"/>
      <c r="M74" s="7"/>
      <c r="N74" s="7"/>
      <c r="O74" s="7"/>
    </row>
    <row r="75" spans="1:15" x14ac:dyDescent="0.25">
      <c r="A75">
        <f t="shared" si="1"/>
        <v>74</v>
      </c>
      <c r="B75" t="str">
        <f>VLOOKUP(A75,country!A74:D323,4,FALSE)</f>
        <v>Fiji</v>
      </c>
      <c r="F75" s="7"/>
      <c r="G75" s="7"/>
      <c r="H75" s="7"/>
      <c r="I75" s="7"/>
      <c r="J75" s="7"/>
      <c r="K75" s="7"/>
      <c r="L75" s="7"/>
      <c r="M75" s="7"/>
      <c r="N75" s="7"/>
      <c r="O75" s="7"/>
    </row>
    <row r="76" spans="1:15" x14ac:dyDescent="0.25">
      <c r="A76">
        <f t="shared" si="1"/>
        <v>75</v>
      </c>
      <c r="B76" t="str">
        <f>VLOOKUP(A76,country!A75:D324,4,FALSE)</f>
        <v>Finland</v>
      </c>
      <c r="F76" s="7"/>
      <c r="G76" s="7"/>
      <c r="H76" s="7"/>
      <c r="I76" s="7"/>
      <c r="J76" s="7"/>
      <c r="K76" s="7"/>
      <c r="L76" s="7"/>
      <c r="M76" s="7"/>
      <c r="N76" s="7"/>
      <c r="O76" s="7"/>
    </row>
    <row r="77" spans="1:15" x14ac:dyDescent="0.25">
      <c r="A77">
        <f t="shared" si="1"/>
        <v>76</v>
      </c>
      <c r="B77" t="str">
        <f>VLOOKUP(A77,country!A76:D325,4,FALSE)</f>
        <v>France</v>
      </c>
      <c r="F77" s="7"/>
      <c r="G77" s="7"/>
      <c r="H77" s="7"/>
      <c r="I77" s="7"/>
      <c r="J77" s="7"/>
      <c r="K77" s="7"/>
      <c r="L77" s="7"/>
      <c r="M77" s="7"/>
      <c r="N77" s="7"/>
      <c r="O77" s="7"/>
    </row>
    <row r="78" spans="1:15" x14ac:dyDescent="0.25">
      <c r="A78">
        <f t="shared" si="1"/>
        <v>77</v>
      </c>
      <c r="B78" t="str">
        <f>VLOOKUP(A78,country!A77:D326,4,FALSE)</f>
        <v>French Guiana</v>
      </c>
      <c r="F78" s="7"/>
      <c r="G78" s="7"/>
      <c r="H78" s="7"/>
      <c r="I78" s="7"/>
      <c r="J78" s="7"/>
      <c r="K78" s="7"/>
      <c r="L78" s="7"/>
      <c r="M78" s="7"/>
      <c r="N78" s="7"/>
      <c r="O78" s="7"/>
    </row>
    <row r="79" spans="1:15" x14ac:dyDescent="0.25">
      <c r="A79">
        <f t="shared" si="1"/>
        <v>78</v>
      </c>
      <c r="B79" t="str">
        <f>VLOOKUP(A79,country!A78:D327,4,FALSE)</f>
        <v>French Polynesia</v>
      </c>
      <c r="F79" s="7"/>
      <c r="G79" s="7"/>
      <c r="H79" s="7"/>
      <c r="I79" s="7"/>
      <c r="J79" s="7"/>
      <c r="K79" s="7"/>
      <c r="L79" s="7"/>
      <c r="M79" s="7"/>
      <c r="N79" s="7"/>
      <c r="O79" s="7"/>
    </row>
    <row r="80" spans="1:15" x14ac:dyDescent="0.25">
      <c r="A80">
        <f t="shared" si="1"/>
        <v>79</v>
      </c>
      <c r="B80" t="str">
        <f>VLOOKUP(A80,country!A79:D328,4,FALSE)</f>
        <v>French Southern Territories (the)</v>
      </c>
      <c r="F80" s="7"/>
      <c r="G80" s="7"/>
      <c r="H80" s="7"/>
      <c r="I80" s="7"/>
      <c r="J80" s="7"/>
      <c r="K80" s="7"/>
      <c r="L80" s="7"/>
      <c r="M80" s="7"/>
      <c r="N80" s="7"/>
      <c r="O80" s="7"/>
    </row>
    <row r="81" spans="1:15" x14ac:dyDescent="0.25">
      <c r="A81">
        <f t="shared" si="1"/>
        <v>80</v>
      </c>
      <c r="B81" t="str">
        <f>VLOOKUP(A81,country!A80:D329,4,FALSE)</f>
        <v>Gabon</v>
      </c>
      <c r="F81" s="7"/>
      <c r="G81" s="7"/>
      <c r="H81" s="7"/>
      <c r="I81" s="7"/>
      <c r="J81" s="7"/>
      <c r="K81" s="7"/>
      <c r="L81" s="7"/>
      <c r="M81" s="7"/>
      <c r="N81" s="7"/>
      <c r="O81" s="7"/>
    </row>
    <row r="82" spans="1:15" x14ac:dyDescent="0.25">
      <c r="A82">
        <f t="shared" si="1"/>
        <v>81</v>
      </c>
      <c r="B82" t="str">
        <f>VLOOKUP(A82,country!A81:D330,4,FALSE)</f>
        <v>Gambia (the)</v>
      </c>
      <c r="F82" s="7"/>
      <c r="G82" s="7"/>
      <c r="H82" s="7"/>
      <c r="I82" s="7"/>
      <c r="J82" s="7"/>
      <c r="K82" s="7"/>
      <c r="L82" s="7"/>
      <c r="M82" s="7"/>
      <c r="N82" s="7"/>
      <c r="O82" s="7"/>
    </row>
    <row r="83" spans="1:15" x14ac:dyDescent="0.25">
      <c r="A83">
        <f t="shared" si="1"/>
        <v>82</v>
      </c>
      <c r="B83" t="str">
        <f>VLOOKUP(A83,country!A82:D331,4,FALSE)</f>
        <v>Georgia</v>
      </c>
      <c r="F83" s="7"/>
      <c r="G83" s="7"/>
      <c r="H83" s="7"/>
      <c r="I83" s="7"/>
      <c r="J83" s="7"/>
      <c r="K83" s="7"/>
      <c r="L83" s="7"/>
      <c r="M83" s="7"/>
      <c r="N83" s="7"/>
      <c r="O83" s="7"/>
    </row>
    <row r="84" spans="1:15" x14ac:dyDescent="0.25">
      <c r="A84">
        <f t="shared" si="1"/>
        <v>83</v>
      </c>
      <c r="B84" t="str">
        <f>VLOOKUP(A84,country!A83:D332,4,FALSE)</f>
        <v>Germany</v>
      </c>
      <c r="F84" s="7"/>
      <c r="G84" s="7"/>
      <c r="H84" s="7"/>
      <c r="I84" s="7"/>
      <c r="J84" s="7"/>
      <c r="K84" s="7"/>
      <c r="L84" s="7"/>
      <c r="M84" s="7"/>
      <c r="N84" s="7"/>
      <c r="O84" s="7"/>
    </row>
    <row r="85" spans="1:15" x14ac:dyDescent="0.25">
      <c r="A85">
        <f t="shared" si="1"/>
        <v>84</v>
      </c>
      <c r="B85" t="str">
        <f>VLOOKUP(A85,country!A84:D333,4,FALSE)</f>
        <v>Ghana</v>
      </c>
      <c r="F85" s="7"/>
      <c r="G85" s="7"/>
      <c r="H85" s="7"/>
      <c r="I85" s="7"/>
      <c r="J85" s="7"/>
      <c r="K85" s="7"/>
      <c r="L85" s="7"/>
      <c r="M85" s="7"/>
      <c r="N85" s="7"/>
      <c r="O85" s="7"/>
    </row>
    <row r="86" spans="1:15" x14ac:dyDescent="0.25">
      <c r="A86">
        <f t="shared" si="1"/>
        <v>85</v>
      </c>
      <c r="B86" t="str">
        <f>VLOOKUP(A86,country!A85:D334,4,FALSE)</f>
        <v>Gibraltar</v>
      </c>
      <c r="F86" s="7"/>
      <c r="G86" s="7"/>
      <c r="H86" s="7"/>
      <c r="I86" s="7"/>
      <c r="J86" s="7"/>
      <c r="K86" s="7"/>
      <c r="L86" s="7"/>
      <c r="M86" s="7"/>
      <c r="N86" s="7"/>
      <c r="O86" s="7"/>
    </row>
    <row r="87" spans="1:15" x14ac:dyDescent="0.25">
      <c r="A87">
        <f t="shared" si="1"/>
        <v>86</v>
      </c>
      <c r="B87" t="str">
        <f>VLOOKUP(A87,country!A86:D335,4,FALSE)</f>
        <v>Greece</v>
      </c>
      <c r="F87" s="7"/>
      <c r="G87" s="7"/>
      <c r="H87" s="7"/>
      <c r="I87" s="7"/>
      <c r="J87" s="7"/>
      <c r="K87" s="7"/>
      <c r="L87" s="7"/>
      <c r="M87" s="7"/>
      <c r="N87" s="7"/>
      <c r="O87" s="7"/>
    </row>
    <row r="88" spans="1:15" x14ac:dyDescent="0.25">
      <c r="A88">
        <f t="shared" si="1"/>
        <v>87</v>
      </c>
      <c r="B88" t="str">
        <f>VLOOKUP(A88,country!A87:D336,4,FALSE)</f>
        <v>Greenland</v>
      </c>
      <c r="F88" s="7"/>
      <c r="G88" s="7"/>
      <c r="H88" s="7"/>
      <c r="I88" s="7"/>
      <c r="J88" s="7"/>
      <c r="K88" s="7"/>
      <c r="L88" s="7"/>
      <c r="M88" s="7"/>
      <c r="N88" s="7"/>
      <c r="O88" s="7"/>
    </row>
    <row r="89" spans="1:15" x14ac:dyDescent="0.25">
      <c r="A89">
        <f t="shared" si="1"/>
        <v>88</v>
      </c>
      <c r="B89" t="str">
        <f>VLOOKUP(A89,country!A88:D337,4,FALSE)</f>
        <v>Grenada</v>
      </c>
      <c r="F89" s="7"/>
      <c r="G89" s="7"/>
      <c r="H89" s="7"/>
      <c r="I89" s="7"/>
      <c r="J89" s="7"/>
      <c r="K89" s="7"/>
      <c r="L89" s="7"/>
      <c r="M89" s="7"/>
      <c r="N89" s="7"/>
      <c r="O89" s="7"/>
    </row>
    <row r="90" spans="1:15" x14ac:dyDescent="0.25">
      <c r="A90">
        <f t="shared" si="1"/>
        <v>89</v>
      </c>
      <c r="B90" t="str">
        <f>VLOOKUP(A90,country!A89:D338,4,FALSE)</f>
        <v>Guadeloupe</v>
      </c>
      <c r="F90" s="7"/>
      <c r="G90" s="7"/>
      <c r="H90" s="7"/>
      <c r="I90" s="7"/>
      <c r="J90" s="7"/>
      <c r="K90" s="7"/>
      <c r="L90" s="7"/>
      <c r="M90" s="7"/>
      <c r="N90" s="7"/>
      <c r="O90" s="7"/>
    </row>
    <row r="91" spans="1:15" x14ac:dyDescent="0.25">
      <c r="A91">
        <f t="shared" si="1"/>
        <v>90</v>
      </c>
      <c r="B91" t="str">
        <f>VLOOKUP(A91,country!A90:D339,4,FALSE)</f>
        <v>Guam</v>
      </c>
      <c r="F91" s="7"/>
      <c r="G91" s="7"/>
      <c r="H91" s="7"/>
      <c r="I91" s="7"/>
      <c r="J91" s="7"/>
      <c r="K91" s="7"/>
      <c r="L91" s="7"/>
      <c r="M91" s="7"/>
      <c r="N91" s="7"/>
      <c r="O91" s="7"/>
    </row>
    <row r="92" spans="1:15" x14ac:dyDescent="0.25">
      <c r="A92">
        <f t="shared" si="1"/>
        <v>91</v>
      </c>
      <c r="B92" t="str">
        <f>VLOOKUP(A92,country!A91:D340,4,FALSE)</f>
        <v>Guatemala</v>
      </c>
      <c r="F92" s="7"/>
      <c r="G92" s="7"/>
      <c r="H92" s="7"/>
      <c r="I92" s="7"/>
      <c r="J92" s="7"/>
      <c r="K92" s="7"/>
      <c r="L92" s="7"/>
      <c r="M92" s="7"/>
      <c r="N92" s="7"/>
      <c r="O92" s="7"/>
    </row>
    <row r="93" spans="1:15" x14ac:dyDescent="0.25">
      <c r="A93">
        <f t="shared" si="1"/>
        <v>92</v>
      </c>
      <c r="B93" t="str">
        <f>VLOOKUP(A93,country!A92:D341,4,FALSE)</f>
        <v>Guernsey</v>
      </c>
      <c r="F93" s="7"/>
      <c r="G93" s="7"/>
      <c r="H93" s="7"/>
      <c r="I93" s="7"/>
      <c r="J93" s="7"/>
      <c r="K93" s="7"/>
      <c r="L93" s="7"/>
      <c r="M93" s="7"/>
      <c r="N93" s="7"/>
      <c r="O93" s="7"/>
    </row>
    <row r="94" spans="1:15" x14ac:dyDescent="0.25">
      <c r="A94">
        <f t="shared" si="1"/>
        <v>93</v>
      </c>
      <c r="B94" t="str">
        <f>VLOOKUP(A94,country!A93:D342,4,FALSE)</f>
        <v>Guinea</v>
      </c>
      <c r="F94" s="7"/>
      <c r="G94" s="7"/>
      <c r="H94" s="7"/>
      <c r="I94" s="7"/>
      <c r="J94" s="7"/>
      <c r="K94" s="7"/>
      <c r="L94" s="7"/>
      <c r="M94" s="7"/>
      <c r="N94" s="7"/>
      <c r="O94" s="7"/>
    </row>
    <row r="95" spans="1:15" x14ac:dyDescent="0.25">
      <c r="A95">
        <f t="shared" si="1"/>
        <v>94</v>
      </c>
      <c r="B95" t="str">
        <f>VLOOKUP(A95,country!A94:D343,4,FALSE)</f>
        <v>Guinea-Bissau</v>
      </c>
      <c r="F95" s="7"/>
      <c r="G95" s="7"/>
      <c r="H95" s="7"/>
      <c r="I95" s="7"/>
      <c r="J95" s="7"/>
      <c r="K95" s="7"/>
      <c r="L95" s="7"/>
      <c r="M95" s="7"/>
      <c r="N95" s="7"/>
      <c r="O95" s="7"/>
    </row>
    <row r="96" spans="1:15" x14ac:dyDescent="0.25">
      <c r="A96">
        <f t="shared" si="1"/>
        <v>95</v>
      </c>
      <c r="B96" t="str">
        <f>VLOOKUP(A96,country!A95:D344,4,FALSE)</f>
        <v>Guyana</v>
      </c>
      <c r="F96" s="7"/>
      <c r="G96" s="7"/>
      <c r="H96" s="7"/>
      <c r="I96" s="7"/>
      <c r="J96" s="7"/>
      <c r="K96" s="7"/>
      <c r="L96" s="7"/>
      <c r="M96" s="7"/>
      <c r="N96" s="7"/>
      <c r="O96" s="7"/>
    </row>
    <row r="97" spans="1:15" x14ac:dyDescent="0.25">
      <c r="A97">
        <f t="shared" si="1"/>
        <v>96</v>
      </c>
      <c r="B97" t="str">
        <f>VLOOKUP(A97,country!A96:D345,4,FALSE)</f>
        <v>Haiti</v>
      </c>
      <c r="F97" s="7"/>
      <c r="G97" s="7"/>
      <c r="H97" s="7"/>
      <c r="I97" s="7"/>
      <c r="J97" s="7"/>
      <c r="K97" s="7"/>
      <c r="L97" s="7"/>
      <c r="M97" s="7"/>
      <c r="N97" s="7"/>
      <c r="O97" s="7"/>
    </row>
    <row r="98" spans="1:15" x14ac:dyDescent="0.25">
      <c r="A98">
        <f t="shared" si="1"/>
        <v>97</v>
      </c>
      <c r="B98" t="str">
        <f>VLOOKUP(A98,country!A97:D346,4,FALSE)</f>
        <v>Heard Island and McDonald Islands</v>
      </c>
      <c r="F98" s="7"/>
      <c r="G98" s="7"/>
      <c r="H98" s="7"/>
      <c r="I98" s="7"/>
      <c r="J98" s="7"/>
      <c r="K98" s="7"/>
      <c r="L98" s="7"/>
      <c r="M98" s="7"/>
      <c r="N98" s="7"/>
      <c r="O98" s="7"/>
    </row>
    <row r="99" spans="1:15" x14ac:dyDescent="0.25">
      <c r="A99">
        <f t="shared" si="1"/>
        <v>98</v>
      </c>
      <c r="B99" t="str">
        <f>VLOOKUP(A99,country!A98:D347,4,FALSE)</f>
        <v>Holy See (the)</v>
      </c>
      <c r="F99" s="7"/>
      <c r="G99" s="7"/>
      <c r="H99" s="7"/>
      <c r="I99" s="7"/>
      <c r="J99" s="7"/>
      <c r="K99" s="7"/>
      <c r="L99" s="7"/>
      <c r="M99" s="7"/>
      <c r="N99" s="7"/>
      <c r="O99" s="7"/>
    </row>
    <row r="100" spans="1:15" x14ac:dyDescent="0.25">
      <c r="A100">
        <f t="shared" si="1"/>
        <v>99</v>
      </c>
      <c r="B100" t="str">
        <f>VLOOKUP(A100,country!A99:D348,4,FALSE)</f>
        <v>Honduras</v>
      </c>
      <c r="F100" s="7"/>
      <c r="G100" s="7"/>
      <c r="H100" s="7"/>
      <c r="I100" s="7"/>
      <c r="J100" s="7"/>
      <c r="K100" s="7"/>
      <c r="L100" s="7"/>
      <c r="M100" s="7"/>
      <c r="N100" s="7"/>
      <c r="O100" s="7"/>
    </row>
    <row r="101" spans="1:15" x14ac:dyDescent="0.25">
      <c r="A101">
        <f t="shared" si="1"/>
        <v>100</v>
      </c>
      <c r="B101" t="str">
        <f>VLOOKUP(A101,country!A100:D349,4,FALSE)</f>
        <v>Hong Kong</v>
      </c>
      <c r="F101" s="7"/>
      <c r="G101" s="7"/>
      <c r="H101" s="7"/>
      <c r="I101" s="7"/>
      <c r="J101" s="7"/>
      <c r="K101" s="7"/>
      <c r="L101" s="7"/>
      <c r="M101" s="7"/>
      <c r="N101" s="7"/>
      <c r="O101" s="7"/>
    </row>
    <row r="102" spans="1:15" x14ac:dyDescent="0.25">
      <c r="A102">
        <f t="shared" si="1"/>
        <v>101</v>
      </c>
      <c r="B102" t="str">
        <f>VLOOKUP(A102,country!A101:D350,4,FALSE)</f>
        <v>Hungary</v>
      </c>
      <c r="F102" s="7"/>
      <c r="G102" s="7"/>
      <c r="H102" s="7"/>
      <c r="I102" s="7"/>
      <c r="J102" s="7"/>
      <c r="K102" s="7"/>
      <c r="L102" s="7"/>
      <c r="M102" s="7"/>
      <c r="N102" s="7"/>
      <c r="O102" s="7"/>
    </row>
    <row r="103" spans="1:15" x14ac:dyDescent="0.25">
      <c r="A103">
        <f t="shared" si="1"/>
        <v>102</v>
      </c>
      <c r="B103" t="str">
        <f>VLOOKUP(A103,country!A102:D351,4,FALSE)</f>
        <v>Iceland</v>
      </c>
      <c r="F103" s="7"/>
      <c r="G103" s="7"/>
      <c r="H103" s="7"/>
      <c r="I103" s="7"/>
      <c r="J103" s="7"/>
      <c r="K103" s="7"/>
      <c r="L103" s="7"/>
      <c r="M103" s="7"/>
      <c r="N103" s="7"/>
      <c r="O103" s="7"/>
    </row>
    <row r="104" spans="1:15" x14ac:dyDescent="0.25">
      <c r="A104">
        <f t="shared" si="1"/>
        <v>103</v>
      </c>
      <c r="B104" t="str">
        <f>VLOOKUP(A104,country!A103:D352,4,FALSE)</f>
        <v>India</v>
      </c>
      <c r="F104" s="7"/>
      <c r="G104" s="7"/>
      <c r="H104" s="7"/>
      <c r="I104" s="7"/>
      <c r="J104" s="7"/>
      <c r="K104" s="7"/>
      <c r="L104" s="7"/>
      <c r="M104" s="7"/>
      <c r="N104" s="7"/>
      <c r="O104" s="7"/>
    </row>
    <row r="105" spans="1:15" x14ac:dyDescent="0.25">
      <c r="A105">
        <f t="shared" si="1"/>
        <v>104</v>
      </c>
      <c r="B105" t="str">
        <f>VLOOKUP(A105,country!A104:D353,4,FALSE)</f>
        <v>Indonesia</v>
      </c>
      <c r="F105" s="7"/>
      <c r="G105" s="7"/>
      <c r="H105" s="7"/>
      <c r="I105" s="7"/>
      <c r="J105" s="7"/>
      <c r="K105" s="7"/>
      <c r="L105" s="7"/>
      <c r="M105" s="7"/>
      <c r="N105" s="7"/>
      <c r="O105" s="7"/>
    </row>
    <row r="106" spans="1:15" x14ac:dyDescent="0.25">
      <c r="A106">
        <f t="shared" si="1"/>
        <v>105</v>
      </c>
      <c r="B106" t="str">
        <f>VLOOKUP(A106,country!A105:D354,4,FALSE)</f>
        <v>Iran (Islamic Republic of)</v>
      </c>
      <c r="F106" s="7"/>
      <c r="G106" s="7"/>
      <c r="H106" s="7"/>
      <c r="I106" s="7"/>
      <c r="J106" s="7"/>
      <c r="K106" s="7"/>
      <c r="L106" s="7"/>
      <c r="M106" s="7"/>
      <c r="N106" s="7"/>
      <c r="O106" s="7"/>
    </row>
    <row r="107" spans="1:15" x14ac:dyDescent="0.25">
      <c r="A107">
        <f t="shared" si="1"/>
        <v>106</v>
      </c>
      <c r="B107" t="str">
        <f>VLOOKUP(A107,country!A106:D355,4,FALSE)</f>
        <v>Iraq</v>
      </c>
      <c r="F107" s="7"/>
      <c r="G107" s="7"/>
      <c r="H107" s="7"/>
      <c r="I107" s="7"/>
      <c r="J107" s="7"/>
      <c r="K107" s="7"/>
      <c r="L107" s="7"/>
      <c r="M107" s="7"/>
      <c r="N107" s="7"/>
      <c r="O107" s="7"/>
    </row>
    <row r="108" spans="1:15" x14ac:dyDescent="0.25">
      <c r="A108">
        <f t="shared" si="1"/>
        <v>107</v>
      </c>
      <c r="B108" t="str">
        <f>VLOOKUP(A108,country!A107:D356,4,FALSE)</f>
        <v>Ireland</v>
      </c>
      <c r="F108" s="7"/>
      <c r="G108" s="7"/>
      <c r="H108" s="7"/>
      <c r="I108" s="7"/>
      <c r="J108" s="7"/>
      <c r="K108" s="7"/>
      <c r="L108" s="7"/>
      <c r="M108" s="7"/>
      <c r="N108" s="7"/>
      <c r="O108" s="7"/>
    </row>
    <row r="109" spans="1:15" x14ac:dyDescent="0.25">
      <c r="A109">
        <f t="shared" si="1"/>
        <v>108</v>
      </c>
      <c r="B109" t="str">
        <f>VLOOKUP(A109,country!A108:D357,4,FALSE)</f>
        <v>Isle of Man</v>
      </c>
      <c r="F109" s="7"/>
      <c r="G109" s="7"/>
      <c r="H109" s="7"/>
      <c r="I109" s="7"/>
      <c r="J109" s="7"/>
      <c r="K109" s="7"/>
      <c r="L109" s="7"/>
      <c r="M109" s="7"/>
      <c r="N109" s="7"/>
      <c r="O109" s="7"/>
    </row>
    <row r="110" spans="1:15" x14ac:dyDescent="0.25">
      <c r="A110">
        <f t="shared" si="1"/>
        <v>109</v>
      </c>
      <c r="B110" t="str">
        <f>VLOOKUP(A110,country!A109:D358,4,FALSE)</f>
        <v>Israel</v>
      </c>
      <c r="F110" s="7"/>
      <c r="G110" s="7"/>
      <c r="H110" s="7"/>
      <c r="I110" s="7"/>
      <c r="J110" s="7"/>
      <c r="K110" s="7"/>
      <c r="L110" s="7"/>
      <c r="M110" s="7"/>
      <c r="N110" s="7"/>
      <c r="O110" s="7"/>
    </row>
    <row r="111" spans="1:15" x14ac:dyDescent="0.25">
      <c r="A111">
        <f t="shared" si="1"/>
        <v>110</v>
      </c>
      <c r="B111" t="str">
        <f>VLOOKUP(A111,country!A110:D359,4,FALSE)</f>
        <v>Italy</v>
      </c>
      <c r="C111" s="1">
        <v>43915</v>
      </c>
      <c r="D111" s="23">
        <f>C111+40</f>
        <v>43955</v>
      </c>
      <c r="E111" s="23">
        <f>D111+21</f>
        <v>43976</v>
      </c>
      <c r="F111" s="7"/>
      <c r="G111" s="7"/>
      <c r="H111" s="7"/>
      <c r="I111" s="7"/>
      <c r="J111" s="7"/>
      <c r="K111" s="7"/>
      <c r="L111" s="7"/>
      <c r="M111" s="7"/>
      <c r="N111" s="7"/>
      <c r="O111" s="7"/>
    </row>
    <row r="112" spans="1:15" x14ac:dyDescent="0.25">
      <c r="A112">
        <f t="shared" si="1"/>
        <v>111</v>
      </c>
      <c r="B112" t="str">
        <f>VLOOKUP(A112,country!A111:D360,4,FALSE)</f>
        <v>Jamaica</v>
      </c>
      <c r="E112" s="23"/>
      <c r="F112" s="7"/>
      <c r="G112" s="7"/>
      <c r="H112" s="7"/>
      <c r="I112" s="7"/>
      <c r="J112" s="7"/>
      <c r="K112" s="7"/>
      <c r="L112" s="7"/>
      <c r="M112" s="7"/>
      <c r="N112" s="7"/>
      <c r="O112" s="7"/>
    </row>
    <row r="113" spans="1:15" x14ac:dyDescent="0.25">
      <c r="A113">
        <f t="shared" si="1"/>
        <v>112</v>
      </c>
      <c r="B113" t="str">
        <f>VLOOKUP(A113,country!A112:D361,4,FALSE)</f>
        <v>Japan</v>
      </c>
      <c r="F113" s="7"/>
      <c r="G113" s="7"/>
      <c r="H113" s="7"/>
      <c r="I113" s="7"/>
      <c r="J113" s="7"/>
      <c r="K113" s="7"/>
      <c r="L113" s="7"/>
      <c r="M113" s="7"/>
      <c r="N113" s="7"/>
      <c r="O113" s="7"/>
    </row>
    <row r="114" spans="1:15" x14ac:dyDescent="0.25">
      <c r="A114">
        <f t="shared" si="1"/>
        <v>113</v>
      </c>
      <c r="B114" t="str">
        <f>VLOOKUP(A114,country!A113:D362,4,FALSE)</f>
        <v>Jersey</v>
      </c>
      <c r="F114" s="7"/>
      <c r="G114" s="7"/>
      <c r="H114" s="7"/>
      <c r="I114" s="7"/>
      <c r="J114" s="7"/>
      <c r="K114" s="7"/>
      <c r="L114" s="7"/>
      <c r="M114" s="7"/>
      <c r="N114" s="7"/>
      <c r="O114" s="7"/>
    </row>
    <row r="115" spans="1:15" x14ac:dyDescent="0.25">
      <c r="A115">
        <f t="shared" si="1"/>
        <v>114</v>
      </c>
      <c r="B115" t="str">
        <f>VLOOKUP(A115,country!A114:D363,4,FALSE)</f>
        <v>Jordan</v>
      </c>
      <c r="F115" s="7"/>
      <c r="G115" s="7"/>
      <c r="H115" s="7"/>
      <c r="I115" s="7"/>
      <c r="J115" s="7"/>
      <c r="K115" s="7"/>
      <c r="L115" s="7"/>
      <c r="M115" s="7"/>
      <c r="N115" s="7"/>
      <c r="O115" s="7"/>
    </row>
    <row r="116" spans="1:15" x14ac:dyDescent="0.25">
      <c r="A116">
        <f t="shared" si="1"/>
        <v>115</v>
      </c>
      <c r="B116" t="str">
        <f>VLOOKUP(A116,country!A115:D364,4,FALSE)</f>
        <v>Kazakhstan</v>
      </c>
      <c r="F116" s="7"/>
      <c r="G116" s="7"/>
      <c r="H116" s="7"/>
      <c r="I116" s="7"/>
      <c r="J116" s="7"/>
      <c r="K116" s="7"/>
      <c r="L116" s="7"/>
      <c r="M116" s="7"/>
      <c r="N116" s="7"/>
      <c r="O116" s="7"/>
    </row>
    <row r="117" spans="1:15" x14ac:dyDescent="0.25">
      <c r="A117">
        <f t="shared" si="1"/>
        <v>116</v>
      </c>
      <c r="B117" t="str">
        <f>VLOOKUP(A117,country!A116:D365,4,FALSE)</f>
        <v>Kenya</v>
      </c>
      <c r="F117" s="7"/>
      <c r="G117" s="7"/>
      <c r="H117" s="7"/>
      <c r="I117" s="7"/>
      <c r="J117" s="7"/>
      <c r="K117" s="7"/>
      <c r="L117" s="7"/>
      <c r="M117" s="7"/>
      <c r="N117" s="7"/>
      <c r="O117" s="7"/>
    </row>
    <row r="118" spans="1:15" x14ac:dyDescent="0.25">
      <c r="A118">
        <f t="shared" si="1"/>
        <v>117</v>
      </c>
      <c r="B118" t="str">
        <f>VLOOKUP(A118,country!A117:D366,4,FALSE)</f>
        <v>Kiribati</v>
      </c>
      <c r="F118" s="7"/>
      <c r="G118" s="7"/>
      <c r="H118" s="7"/>
      <c r="I118" s="7"/>
      <c r="J118" s="7"/>
      <c r="K118" s="7"/>
      <c r="L118" s="7"/>
      <c r="M118" s="7"/>
      <c r="N118" s="7"/>
      <c r="O118" s="7"/>
    </row>
    <row r="119" spans="1:15" x14ac:dyDescent="0.25">
      <c r="A119">
        <f t="shared" si="1"/>
        <v>118</v>
      </c>
      <c r="B119" t="str">
        <f>VLOOKUP(A119,country!A118:D367,4,FALSE)</f>
        <v>Korea (the Democratic People's Republic of)</v>
      </c>
      <c r="F119" s="7"/>
      <c r="G119" s="7"/>
      <c r="H119" s="7"/>
      <c r="I119" s="7"/>
      <c r="J119" s="7"/>
      <c r="K119" s="7"/>
      <c r="L119" s="7"/>
      <c r="M119" s="7"/>
      <c r="N119" s="7"/>
      <c r="O119" s="7"/>
    </row>
    <row r="120" spans="1:15" x14ac:dyDescent="0.25">
      <c r="A120">
        <f t="shared" si="1"/>
        <v>119</v>
      </c>
      <c r="B120" t="str">
        <f>VLOOKUP(A120,country!A119:D368,4,FALSE)</f>
        <v>Korea (the Republic of)</v>
      </c>
      <c r="F120" s="7"/>
      <c r="G120" s="7"/>
      <c r="H120" s="7"/>
      <c r="I120" s="7"/>
      <c r="J120" s="7"/>
      <c r="K120" s="7"/>
      <c r="L120" s="7"/>
      <c r="M120" s="7"/>
      <c r="N120" s="7"/>
      <c r="O120" s="7"/>
    </row>
    <row r="121" spans="1:15" x14ac:dyDescent="0.25">
      <c r="A121">
        <f t="shared" si="1"/>
        <v>120</v>
      </c>
      <c r="B121" t="str">
        <f>VLOOKUP(A121,country!A120:D369,4,FALSE)</f>
        <v>Kuwait</v>
      </c>
      <c r="F121" s="7"/>
      <c r="G121" s="7"/>
      <c r="H121" s="7"/>
      <c r="I121" s="7"/>
      <c r="J121" s="7"/>
      <c r="K121" s="7"/>
      <c r="L121" s="7"/>
      <c r="M121" s="7"/>
      <c r="N121" s="7"/>
      <c r="O121" s="7"/>
    </row>
    <row r="122" spans="1:15" x14ac:dyDescent="0.25">
      <c r="A122">
        <f t="shared" si="1"/>
        <v>121</v>
      </c>
      <c r="B122" t="str">
        <f>VLOOKUP(A122,country!A121:D370,4,FALSE)</f>
        <v>Kyrgyzstan</v>
      </c>
      <c r="F122" s="7"/>
      <c r="G122" s="7"/>
      <c r="H122" s="7"/>
      <c r="I122" s="7"/>
      <c r="J122" s="7"/>
      <c r="K122" s="7"/>
      <c r="L122" s="7"/>
      <c r="M122" s="7"/>
      <c r="N122" s="7"/>
      <c r="O122" s="7"/>
    </row>
    <row r="123" spans="1:15" x14ac:dyDescent="0.25">
      <c r="A123">
        <f t="shared" si="1"/>
        <v>122</v>
      </c>
      <c r="B123" t="str">
        <f>VLOOKUP(A123,country!A122:D371,4,FALSE)</f>
        <v>Lao People's Democratic Republic (the)</v>
      </c>
      <c r="F123" s="7"/>
      <c r="G123" s="7"/>
      <c r="H123" s="7"/>
      <c r="I123" s="7"/>
      <c r="J123" s="7"/>
      <c r="K123" s="7"/>
      <c r="L123" s="7"/>
      <c r="M123" s="7"/>
      <c r="N123" s="7"/>
      <c r="O123" s="7"/>
    </row>
    <row r="124" spans="1:15" x14ac:dyDescent="0.25">
      <c r="A124">
        <f t="shared" si="1"/>
        <v>123</v>
      </c>
      <c r="B124" t="str">
        <f>VLOOKUP(A124,country!A123:D372,4,FALSE)</f>
        <v>Latvia</v>
      </c>
      <c r="F124" s="7"/>
      <c r="G124" s="7"/>
      <c r="H124" s="7"/>
      <c r="I124" s="7"/>
      <c r="J124" s="7"/>
      <c r="K124" s="7"/>
      <c r="L124" s="7"/>
      <c r="M124" s="7"/>
      <c r="N124" s="7"/>
      <c r="O124" s="7"/>
    </row>
    <row r="125" spans="1:15" x14ac:dyDescent="0.25">
      <c r="A125">
        <f t="shared" si="1"/>
        <v>124</v>
      </c>
      <c r="B125" t="str">
        <f>VLOOKUP(A125,country!A124:D373,4,FALSE)</f>
        <v>Lebanon</v>
      </c>
      <c r="F125" s="7"/>
      <c r="G125" s="7"/>
      <c r="H125" s="7"/>
      <c r="I125" s="7"/>
      <c r="J125" s="7"/>
      <c r="K125" s="7"/>
      <c r="L125" s="7"/>
      <c r="M125" s="7"/>
      <c r="N125" s="7"/>
      <c r="O125" s="7"/>
    </row>
    <row r="126" spans="1:15" x14ac:dyDescent="0.25">
      <c r="A126">
        <f t="shared" si="1"/>
        <v>125</v>
      </c>
      <c r="B126" t="str">
        <f>VLOOKUP(A126,country!A125:D374,4,FALSE)</f>
        <v>Lesotho</v>
      </c>
      <c r="F126" s="7"/>
      <c r="G126" s="7"/>
      <c r="H126" s="7"/>
      <c r="I126" s="7"/>
      <c r="J126" s="7"/>
      <c r="K126" s="7"/>
      <c r="L126" s="7"/>
      <c r="M126" s="7"/>
      <c r="N126" s="7"/>
      <c r="O126" s="7"/>
    </row>
    <row r="127" spans="1:15" x14ac:dyDescent="0.25">
      <c r="A127">
        <f t="shared" si="1"/>
        <v>126</v>
      </c>
      <c r="B127" t="str">
        <f>VLOOKUP(A127,country!A126:D375,4,FALSE)</f>
        <v>Liberia</v>
      </c>
      <c r="F127" s="7"/>
      <c r="G127" s="7"/>
      <c r="H127" s="7"/>
      <c r="I127" s="7"/>
      <c r="J127" s="7"/>
      <c r="K127" s="7"/>
      <c r="L127" s="7"/>
      <c r="M127" s="7"/>
      <c r="N127" s="7"/>
      <c r="O127" s="7"/>
    </row>
    <row r="128" spans="1:15" x14ac:dyDescent="0.25">
      <c r="A128">
        <f t="shared" si="1"/>
        <v>127</v>
      </c>
      <c r="B128" t="str">
        <f>VLOOKUP(A128,country!A127:D376,4,FALSE)</f>
        <v>Libya</v>
      </c>
      <c r="F128" s="7"/>
      <c r="G128" s="7"/>
      <c r="H128" s="7"/>
      <c r="I128" s="7"/>
      <c r="J128" s="7"/>
      <c r="K128" s="7"/>
      <c r="L128" s="7"/>
      <c r="M128" s="7"/>
      <c r="N128" s="7"/>
      <c r="O128" s="7"/>
    </row>
    <row r="129" spans="1:15" x14ac:dyDescent="0.25">
      <c r="A129">
        <f t="shared" si="1"/>
        <v>128</v>
      </c>
      <c r="B129" t="str">
        <f>VLOOKUP(A129,country!A128:D377,4,FALSE)</f>
        <v>Liechtenstein</v>
      </c>
      <c r="F129" s="7"/>
      <c r="G129" s="7"/>
      <c r="H129" s="7"/>
      <c r="I129" s="7"/>
      <c r="J129" s="7"/>
      <c r="K129" s="7"/>
      <c r="L129" s="7"/>
      <c r="M129" s="7"/>
      <c r="N129" s="7"/>
      <c r="O129" s="7"/>
    </row>
    <row r="130" spans="1:15" x14ac:dyDescent="0.25">
      <c r="A130">
        <f t="shared" si="1"/>
        <v>129</v>
      </c>
      <c r="B130" t="str">
        <f>VLOOKUP(A130,country!A129:D378,4,FALSE)</f>
        <v>Lithuania</v>
      </c>
      <c r="F130" s="7"/>
      <c r="G130" s="7"/>
      <c r="H130" s="7"/>
      <c r="I130" s="7"/>
      <c r="J130" s="7"/>
      <c r="K130" s="7"/>
      <c r="L130" s="7"/>
      <c r="M130" s="7"/>
      <c r="N130" s="7"/>
      <c r="O130" s="7"/>
    </row>
    <row r="131" spans="1:15" x14ac:dyDescent="0.25">
      <c r="A131">
        <f t="shared" si="1"/>
        <v>130</v>
      </c>
      <c r="B131" t="str">
        <f>VLOOKUP(A131,country!A130:D379,4,FALSE)</f>
        <v>Luxembourg</v>
      </c>
      <c r="F131" s="7"/>
      <c r="G131" s="7"/>
      <c r="H131" s="7"/>
      <c r="I131" s="7"/>
      <c r="J131" s="7"/>
      <c r="K131" s="7"/>
      <c r="L131" s="7"/>
      <c r="M131" s="7"/>
      <c r="N131" s="7"/>
      <c r="O131" s="7"/>
    </row>
    <row r="132" spans="1:15" x14ac:dyDescent="0.25">
      <c r="A132">
        <f t="shared" ref="A132:A195" si="2">A131+1</f>
        <v>131</v>
      </c>
      <c r="B132" t="str">
        <f>VLOOKUP(A132,country!A131:D380,4,FALSE)</f>
        <v>Macao</v>
      </c>
      <c r="F132" s="7"/>
      <c r="G132" s="7"/>
      <c r="H132" s="7"/>
      <c r="I132" s="7"/>
      <c r="J132" s="7"/>
      <c r="K132" s="7"/>
      <c r="L132" s="7"/>
      <c r="M132" s="7"/>
      <c r="N132" s="7"/>
      <c r="O132" s="7"/>
    </row>
    <row r="133" spans="1:15" x14ac:dyDescent="0.25">
      <c r="A133">
        <f t="shared" si="2"/>
        <v>132</v>
      </c>
      <c r="B133" t="str">
        <f>VLOOKUP(A133,country!A132:D381,4,FALSE)</f>
        <v>Madagascar</v>
      </c>
      <c r="F133" s="7"/>
      <c r="G133" s="7"/>
      <c r="H133" s="7"/>
      <c r="I133" s="7"/>
      <c r="J133" s="7"/>
      <c r="K133" s="7"/>
      <c r="L133" s="7"/>
      <c r="M133" s="7"/>
      <c r="N133" s="7"/>
      <c r="O133" s="7"/>
    </row>
    <row r="134" spans="1:15" x14ac:dyDescent="0.25">
      <c r="A134">
        <f t="shared" si="2"/>
        <v>133</v>
      </c>
      <c r="B134" t="str">
        <f>VLOOKUP(A134,country!A133:D382,4,FALSE)</f>
        <v>Malawi</v>
      </c>
      <c r="F134" s="7"/>
      <c r="G134" s="7"/>
      <c r="H134" s="7"/>
      <c r="I134" s="7"/>
      <c r="J134" s="7"/>
      <c r="K134" s="7"/>
      <c r="L134" s="7"/>
      <c r="M134" s="7"/>
      <c r="N134" s="7"/>
      <c r="O134" s="7"/>
    </row>
    <row r="135" spans="1:15" x14ac:dyDescent="0.25">
      <c r="A135">
        <f t="shared" si="2"/>
        <v>134</v>
      </c>
      <c r="B135" t="str">
        <f>VLOOKUP(A135,country!A134:D383,4,FALSE)</f>
        <v>Malaysia</v>
      </c>
      <c r="F135" s="7"/>
      <c r="G135" s="7"/>
      <c r="H135" s="7"/>
      <c r="I135" s="7"/>
      <c r="J135" s="7"/>
      <c r="K135" s="7"/>
      <c r="L135" s="7"/>
      <c r="M135" s="7"/>
      <c r="N135" s="7"/>
      <c r="O135" s="7"/>
    </row>
    <row r="136" spans="1:15" x14ac:dyDescent="0.25">
      <c r="A136">
        <f t="shared" si="2"/>
        <v>135</v>
      </c>
      <c r="B136" t="str">
        <f>VLOOKUP(A136,country!A135:D384,4,FALSE)</f>
        <v>Maldives</v>
      </c>
      <c r="F136" s="7"/>
      <c r="G136" s="7"/>
      <c r="H136" s="7"/>
      <c r="I136" s="7"/>
      <c r="J136" s="7"/>
      <c r="K136" s="7"/>
      <c r="L136" s="7"/>
      <c r="M136" s="7"/>
      <c r="N136" s="7"/>
      <c r="O136" s="7"/>
    </row>
    <row r="137" spans="1:15" x14ac:dyDescent="0.25">
      <c r="A137">
        <f t="shared" si="2"/>
        <v>136</v>
      </c>
      <c r="B137" t="str">
        <f>VLOOKUP(A137,country!A136:D385,4,FALSE)</f>
        <v>Mali</v>
      </c>
      <c r="F137" s="7"/>
      <c r="G137" s="7"/>
      <c r="H137" s="7"/>
      <c r="I137" s="7"/>
      <c r="J137" s="7"/>
      <c r="K137" s="7"/>
      <c r="L137" s="7"/>
      <c r="M137" s="7"/>
      <c r="N137" s="7"/>
      <c r="O137" s="7"/>
    </row>
    <row r="138" spans="1:15" x14ac:dyDescent="0.25">
      <c r="A138">
        <f t="shared" si="2"/>
        <v>137</v>
      </c>
      <c r="B138" t="str">
        <f>VLOOKUP(A138,country!A137:D386,4,FALSE)</f>
        <v>Malta</v>
      </c>
      <c r="F138" s="7"/>
      <c r="G138" s="7"/>
      <c r="H138" s="7"/>
      <c r="I138" s="7"/>
      <c r="J138" s="7"/>
      <c r="K138" s="7"/>
      <c r="L138" s="7"/>
      <c r="M138" s="7"/>
      <c r="N138" s="7"/>
      <c r="O138" s="7"/>
    </row>
    <row r="139" spans="1:15" x14ac:dyDescent="0.25">
      <c r="A139">
        <f t="shared" si="2"/>
        <v>138</v>
      </c>
      <c r="B139" t="str">
        <f>VLOOKUP(A139,country!A138:D387,4,FALSE)</f>
        <v>Marshall Islands (the)</v>
      </c>
      <c r="F139" s="7"/>
      <c r="G139" s="7"/>
      <c r="H139" s="7"/>
      <c r="I139" s="7"/>
      <c r="J139" s="7"/>
      <c r="K139" s="7"/>
      <c r="L139" s="7"/>
      <c r="M139" s="7"/>
      <c r="N139" s="7"/>
      <c r="O139" s="7"/>
    </row>
    <row r="140" spans="1:15" x14ac:dyDescent="0.25">
      <c r="A140">
        <f t="shared" si="2"/>
        <v>139</v>
      </c>
      <c r="B140" t="str">
        <f>VLOOKUP(A140,country!A139:D388,4,FALSE)</f>
        <v>Martinique</v>
      </c>
      <c r="F140" s="7"/>
      <c r="G140" s="7"/>
      <c r="H140" s="7"/>
      <c r="I140" s="7"/>
      <c r="J140" s="7"/>
      <c r="K140" s="7"/>
      <c r="L140" s="7"/>
      <c r="M140" s="7"/>
      <c r="N140" s="7"/>
      <c r="O140" s="7"/>
    </row>
    <row r="141" spans="1:15" x14ac:dyDescent="0.25">
      <c r="A141">
        <f t="shared" si="2"/>
        <v>140</v>
      </c>
      <c r="B141" t="str">
        <f>VLOOKUP(A141,country!A140:D389,4,FALSE)</f>
        <v>Mauritania</v>
      </c>
      <c r="F141" s="7"/>
      <c r="G141" s="7"/>
      <c r="H141" s="7"/>
      <c r="I141" s="7"/>
      <c r="J141" s="7"/>
      <c r="K141" s="7"/>
      <c r="L141" s="7"/>
      <c r="M141" s="7"/>
      <c r="N141" s="7"/>
      <c r="O141" s="7"/>
    </row>
    <row r="142" spans="1:15" x14ac:dyDescent="0.25">
      <c r="A142">
        <f t="shared" si="2"/>
        <v>141</v>
      </c>
      <c r="B142" t="str">
        <f>VLOOKUP(A142,country!A141:D390,4,FALSE)</f>
        <v>Mauritius</v>
      </c>
      <c r="F142" s="7"/>
      <c r="G142" s="7"/>
      <c r="H142" s="7"/>
      <c r="I142" s="7"/>
      <c r="J142" s="7"/>
      <c r="K142" s="7"/>
      <c r="L142" s="7"/>
      <c r="M142" s="7"/>
      <c r="N142" s="7"/>
      <c r="O142" s="7"/>
    </row>
    <row r="143" spans="1:15" x14ac:dyDescent="0.25">
      <c r="A143">
        <f t="shared" si="2"/>
        <v>142</v>
      </c>
      <c r="B143" t="str">
        <f>VLOOKUP(A143,country!A142:D391,4,FALSE)</f>
        <v>Mayotte</v>
      </c>
      <c r="F143" s="7"/>
      <c r="G143" s="7"/>
      <c r="H143" s="7"/>
      <c r="I143" s="7"/>
      <c r="J143" s="7"/>
      <c r="K143" s="7"/>
      <c r="L143" s="7"/>
      <c r="M143" s="7"/>
      <c r="N143" s="7"/>
      <c r="O143" s="7"/>
    </row>
    <row r="144" spans="1:15" x14ac:dyDescent="0.25">
      <c r="A144">
        <f t="shared" si="2"/>
        <v>143</v>
      </c>
      <c r="B144" t="str">
        <f>VLOOKUP(A144,country!A143:D392,4,FALSE)</f>
        <v>Mexico</v>
      </c>
      <c r="F144" s="7"/>
      <c r="G144" s="7"/>
      <c r="H144" s="7"/>
      <c r="I144" s="7"/>
      <c r="J144" s="7"/>
      <c r="K144" s="7"/>
      <c r="L144" s="7"/>
      <c r="M144" s="7"/>
      <c r="N144" s="7"/>
      <c r="O144" s="7"/>
    </row>
    <row r="145" spans="1:15" x14ac:dyDescent="0.25">
      <c r="A145">
        <f t="shared" si="2"/>
        <v>144</v>
      </c>
      <c r="B145" t="str">
        <f>VLOOKUP(A145,country!A144:D393,4,FALSE)</f>
        <v>Micronesia (Federated States of)</v>
      </c>
      <c r="F145" s="7"/>
      <c r="G145" s="7"/>
      <c r="H145" s="7"/>
      <c r="I145" s="7"/>
      <c r="J145" s="7"/>
      <c r="K145" s="7"/>
      <c r="L145" s="7"/>
      <c r="M145" s="7"/>
      <c r="N145" s="7"/>
      <c r="O145" s="7"/>
    </row>
    <row r="146" spans="1:15" x14ac:dyDescent="0.25">
      <c r="A146">
        <f t="shared" si="2"/>
        <v>145</v>
      </c>
      <c r="B146" t="str">
        <f>VLOOKUP(A146,country!A145:D394,4,FALSE)</f>
        <v>Moldova (the Republic of)</v>
      </c>
      <c r="F146" s="7"/>
      <c r="G146" s="7"/>
      <c r="H146" s="7"/>
      <c r="I146" s="7"/>
      <c r="J146" s="7"/>
      <c r="K146" s="7"/>
      <c r="L146" s="7"/>
      <c r="M146" s="7"/>
      <c r="N146" s="7"/>
      <c r="O146" s="7"/>
    </row>
    <row r="147" spans="1:15" x14ac:dyDescent="0.25">
      <c r="A147">
        <f t="shared" si="2"/>
        <v>146</v>
      </c>
      <c r="B147" t="str">
        <f>VLOOKUP(A147,country!A146:D395,4,FALSE)</f>
        <v>Monaco</v>
      </c>
      <c r="F147" s="7"/>
      <c r="G147" s="7"/>
      <c r="H147" s="7"/>
      <c r="I147" s="7"/>
      <c r="J147" s="7"/>
      <c r="K147" s="7"/>
      <c r="L147" s="7"/>
      <c r="M147" s="7"/>
      <c r="N147" s="7"/>
      <c r="O147" s="7"/>
    </row>
    <row r="148" spans="1:15" x14ac:dyDescent="0.25">
      <c r="A148">
        <f t="shared" si="2"/>
        <v>147</v>
      </c>
      <c r="B148" t="str">
        <f>VLOOKUP(A148,country!A147:D396,4,FALSE)</f>
        <v>Mongolia</v>
      </c>
      <c r="F148" s="7"/>
      <c r="G148" s="7"/>
      <c r="H148" s="7"/>
      <c r="I148" s="7"/>
      <c r="J148" s="7"/>
      <c r="K148" s="7"/>
      <c r="L148" s="7"/>
      <c r="M148" s="7"/>
      <c r="N148" s="7"/>
      <c r="O148" s="7"/>
    </row>
    <row r="149" spans="1:15" x14ac:dyDescent="0.25">
      <c r="A149">
        <f t="shared" si="2"/>
        <v>148</v>
      </c>
      <c r="B149" t="str">
        <f>VLOOKUP(A149,country!A148:D397,4,FALSE)</f>
        <v>Montenegro</v>
      </c>
      <c r="F149" s="7"/>
      <c r="G149" s="7"/>
      <c r="H149" s="7"/>
      <c r="I149" s="7"/>
      <c r="J149" s="7"/>
      <c r="K149" s="7"/>
      <c r="L149" s="7"/>
      <c r="M149" s="7"/>
      <c r="N149" s="7"/>
      <c r="O149" s="7"/>
    </row>
    <row r="150" spans="1:15" x14ac:dyDescent="0.25">
      <c r="A150">
        <f t="shared" si="2"/>
        <v>149</v>
      </c>
      <c r="B150" t="str">
        <f>VLOOKUP(A150,country!A149:D398,4,FALSE)</f>
        <v>Montserrat</v>
      </c>
      <c r="F150" s="7"/>
      <c r="G150" s="7"/>
      <c r="H150" s="7"/>
      <c r="I150" s="7"/>
      <c r="J150" s="7"/>
      <c r="K150" s="7"/>
      <c r="L150" s="7"/>
      <c r="M150" s="7"/>
      <c r="N150" s="7"/>
      <c r="O150" s="7"/>
    </row>
    <row r="151" spans="1:15" x14ac:dyDescent="0.25">
      <c r="A151">
        <f t="shared" si="2"/>
        <v>150</v>
      </c>
      <c r="B151" t="str">
        <f>VLOOKUP(A151,country!A150:D399,4,FALSE)</f>
        <v>Morocco</v>
      </c>
      <c r="F151" s="7"/>
      <c r="G151" s="7"/>
      <c r="H151" s="7"/>
      <c r="I151" s="7"/>
      <c r="J151" s="7"/>
      <c r="K151" s="7"/>
      <c r="L151" s="7"/>
      <c r="M151" s="7"/>
      <c r="N151" s="7"/>
      <c r="O151" s="7"/>
    </row>
    <row r="152" spans="1:15" x14ac:dyDescent="0.25">
      <c r="A152">
        <f t="shared" si="2"/>
        <v>151</v>
      </c>
      <c r="B152" t="str">
        <f>VLOOKUP(A152,country!A151:D400,4,FALSE)</f>
        <v>Mozambique</v>
      </c>
      <c r="F152" s="7"/>
      <c r="G152" s="7"/>
      <c r="H152" s="7"/>
      <c r="I152" s="7"/>
      <c r="J152" s="7"/>
      <c r="K152" s="7"/>
      <c r="L152" s="7"/>
      <c r="M152" s="7"/>
      <c r="N152" s="7"/>
      <c r="O152" s="7"/>
    </row>
    <row r="153" spans="1:15" x14ac:dyDescent="0.25">
      <c r="A153">
        <f t="shared" si="2"/>
        <v>152</v>
      </c>
      <c r="B153" t="str">
        <f>VLOOKUP(A153,country!A152:D401,4,FALSE)</f>
        <v>Myanmar</v>
      </c>
      <c r="F153" s="7"/>
      <c r="G153" s="7"/>
      <c r="H153" s="7"/>
      <c r="I153" s="7"/>
      <c r="J153" s="7"/>
      <c r="K153" s="7"/>
      <c r="L153" s="7"/>
      <c r="M153" s="7"/>
      <c r="N153" s="7"/>
      <c r="O153" s="7"/>
    </row>
    <row r="154" spans="1:15" x14ac:dyDescent="0.25">
      <c r="A154">
        <f t="shared" si="2"/>
        <v>153</v>
      </c>
      <c r="B154" t="str">
        <f>VLOOKUP(A154,country!A153:D402,4,FALSE)</f>
        <v>Namibia</v>
      </c>
      <c r="F154" s="7"/>
      <c r="G154" s="7"/>
      <c r="H154" s="7"/>
      <c r="I154" s="7"/>
      <c r="J154" s="7"/>
      <c r="K154" s="7"/>
      <c r="L154" s="7"/>
      <c r="M154" s="7"/>
      <c r="N154" s="7"/>
      <c r="O154" s="7"/>
    </row>
    <row r="155" spans="1:15" x14ac:dyDescent="0.25">
      <c r="A155">
        <f t="shared" si="2"/>
        <v>154</v>
      </c>
      <c r="B155" t="str">
        <f>VLOOKUP(A155,country!A154:D403,4,FALSE)</f>
        <v>Nauru</v>
      </c>
      <c r="F155" s="7"/>
      <c r="G155" s="7"/>
      <c r="H155" s="7"/>
      <c r="I155" s="7"/>
      <c r="J155" s="7"/>
      <c r="K155" s="7"/>
      <c r="L155" s="7"/>
      <c r="M155" s="7"/>
      <c r="N155" s="7"/>
      <c r="O155" s="7"/>
    </row>
    <row r="156" spans="1:15" x14ac:dyDescent="0.25">
      <c r="A156">
        <f t="shared" si="2"/>
        <v>155</v>
      </c>
      <c r="B156" t="str">
        <f>VLOOKUP(A156,country!A155:D404,4,FALSE)</f>
        <v>Nepal</v>
      </c>
      <c r="F156" s="7"/>
      <c r="G156" s="7"/>
      <c r="H156" s="7"/>
      <c r="I156" s="7"/>
      <c r="J156" s="7"/>
      <c r="K156" s="7"/>
      <c r="L156" s="7"/>
      <c r="M156" s="7"/>
      <c r="N156" s="7"/>
      <c r="O156" s="7"/>
    </row>
    <row r="157" spans="1:15" x14ac:dyDescent="0.25">
      <c r="A157">
        <f t="shared" si="2"/>
        <v>156</v>
      </c>
      <c r="B157" t="str">
        <f>VLOOKUP(A157,country!A156:D405,4,FALSE)</f>
        <v>Netherlands (the)</v>
      </c>
      <c r="F157" s="7"/>
      <c r="G157" s="7"/>
      <c r="H157" s="7"/>
      <c r="I157" s="7"/>
      <c r="J157" s="7"/>
      <c r="K157" s="7"/>
      <c r="L157" s="7"/>
      <c r="M157" s="7"/>
      <c r="N157" s="7"/>
      <c r="O157" s="7"/>
    </row>
    <row r="158" spans="1:15" x14ac:dyDescent="0.25">
      <c r="A158">
        <f t="shared" si="2"/>
        <v>157</v>
      </c>
      <c r="B158" t="str">
        <f>VLOOKUP(A158,country!A157:D406,4,FALSE)</f>
        <v>New Caledonia</v>
      </c>
      <c r="F158" s="7"/>
      <c r="G158" s="7"/>
      <c r="H158" s="7"/>
      <c r="I158" s="7"/>
      <c r="J158" s="7"/>
      <c r="K158" s="7"/>
      <c r="L158" s="7"/>
      <c r="M158" s="7"/>
      <c r="N158" s="7"/>
      <c r="O158" s="7"/>
    </row>
    <row r="159" spans="1:15" x14ac:dyDescent="0.25">
      <c r="A159">
        <f t="shared" si="2"/>
        <v>158</v>
      </c>
      <c r="B159" t="str">
        <f>VLOOKUP(A159,country!A158:D407,4,FALSE)</f>
        <v>New Zealand</v>
      </c>
      <c r="F159" s="7"/>
      <c r="G159" s="7"/>
      <c r="H159" s="7"/>
      <c r="I159" s="7"/>
      <c r="J159" s="7"/>
      <c r="K159" s="7"/>
      <c r="L159" s="7"/>
      <c r="M159" s="7"/>
      <c r="N159" s="7"/>
      <c r="O159" s="7"/>
    </row>
    <row r="160" spans="1:15" x14ac:dyDescent="0.25">
      <c r="A160">
        <f t="shared" si="2"/>
        <v>159</v>
      </c>
      <c r="B160" t="str">
        <f>VLOOKUP(A160,country!A159:D408,4,FALSE)</f>
        <v>Nicaragua</v>
      </c>
      <c r="F160" s="7"/>
      <c r="G160" s="7"/>
      <c r="H160" s="7"/>
      <c r="I160" s="7"/>
      <c r="J160" s="7"/>
      <c r="K160" s="7"/>
      <c r="L160" s="7"/>
      <c r="M160" s="7"/>
      <c r="N160" s="7"/>
      <c r="O160" s="7"/>
    </row>
    <row r="161" spans="1:15" x14ac:dyDescent="0.25">
      <c r="A161">
        <f t="shared" si="2"/>
        <v>160</v>
      </c>
      <c r="B161" t="str">
        <f>VLOOKUP(A161,country!A160:D409,4,FALSE)</f>
        <v>Niger (the)</v>
      </c>
      <c r="F161" s="7"/>
      <c r="G161" s="7"/>
      <c r="H161" s="7"/>
      <c r="I161" s="7"/>
      <c r="J161" s="7"/>
      <c r="K161" s="7"/>
      <c r="L161" s="7"/>
      <c r="M161" s="7"/>
      <c r="N161" s="7"/>
      <c r="O161" s="7"/>
    </row>
    <row r="162" spans="1:15" x14ac:dyDescent="0.25">
      <c r="A162">
        <f t="shared" si="2"/>
        <v>161</v>
      </c>
      <c r="B162" t="str">
        <f>VLOOKUP(A162,country!A161:D410,4,FALSE)</f>
        <v>Nigeria</v>
      </c>
      <c r="F162" s="7"/>
      <c r="G162" s="7"/>
      <c r="H162" s="7"/>
      <c r="I162" s="7"/>
      <c r="J162" s="7"/>
      <c r="K162" s="7"/>
      <c r="L162" s="7"/>
      <c r="M162" s="7"/>
      <c r="N162" s="7"/>
      <c r="O162" s="7"/>
    </row>
    <row r="163" spans="1:15" x14ac:dyDescent="0.25">
      <c r="A163">
        <f t="shared" si="2"/>
        <v>162</v>
      </c>
      <c r="B163" t="str">
        <f>VLOOKUP(A163,country!A162:D411,4,FALSE)</f>
        <v>Niue</v>
      </c>
      <c r="F163" s="7"/>
      <c r="G163" s="7"/>
      <c r="H163" s="7"/>
      <c r="I163" s="7"/>
      <c r="J163" s="7"/>
      <c r="K163" s="7"/>
      <c r="L163" s="7"/>
      <c r="M163" s="7"/>
      <c r="N163" s="7"/>
      <c r="O163" s="7"/>
    </row>
    <row r="164" spans="1:15" x14ac:dyDescent="0.25">
      <c r="A164">
        <f t="shared" si="2"/>
        <v>163</v>
      </c>
      <c r="B164" t="str">
        <f>VLOOKUP(A164,country!A163:D412,4,FALSE)</f>
        <v>Norfolk Island</v>
      </c>
      <c r="F164" s="7"/>
      <c r="G164" s="7"/>
      <c r="H164" s="7"/>
      <c r="I164" s="7"/>
      <c r="J164" s="7"/>
      <c r="K164" s="7"/>
      <c r="L164" s="7"/>
      <c r="M164" s="7"/>
      <c r="N164" s="7"/>
      <c r="O164" s="7"/>
    </row>
    <row r="165" spans="1:15" x14ac:dyDescent="0.25">
      <c r="A165">
        <f t="shared" si="2"/>
        <v>164</v>
      </c>
      <c r="B165" t="str">
        <f>VLOOKUP(A165,country!A164:D413,4,FALSE)</f>
        <v>Northern Mariana Islands (the)</v>
      </c>
      <c r="F165" s="7"/>
      <c r="G165" s="7"/>
      <c r="H165" s="7"/>
      <c r="I165" s="7"/>
      <c r="J165" s="7"/>
      <c r="K165" s="7"/>
      <c r="L165" s="7"/>
      <c r="M165" s="7"/>
      <c r="N165" s="7"/>
      <c r="O165" s="7"/>
    </row>
    <row r="166" spans="1:15" x14ac:dyDescent="0.25">
      <c r="A166">
        <f t="shared" si="2"/>
        <v>165</v>
      </c>
      <c r="B166" t="str">
        <f>VLOOKUP(A166,country!A165:D414,4,FALSE)</f>
        <v>Norway</v>
      </c>
      <c r="F166" s="7"/>
      <c r="G166" s="7"/>
      <c r="H166" s="7"/>
      <c r="I166" s="7"/>
      <c r="J166" s="7"/>
      <c r="K166" s="7"/>
      <c r="L166" s="7"/>
      <c r="M166" s="7"/>
      <c r="N166" s="7"/>
      <c r="O166" s="7"/>
    </row>
    <row r="167" spans="1:15" x14ac:dyDescent="0.25">
      <c r="A167">
        <f t="shared" si="2"/>
        <v>166</v>
      </c>
      <c r="B167" t="str">
        <f>VLOOKUP(A167,country!A166:D415,4,FALSE)</f>
        <v>Oman</v>
      </c>
      <c r="F167" s="7"/>
      <c r="G167" s="7"/>
      <c r="H167" s="7"/>
      <c r="I167" s="7"/>
      <c r="J167" s="7"/>
      <c r="K167" s="7"/>
      <c r="L167" s="7"/>
      <c r="M167" s="7"/>
      <c r="N167" s="7"/>
      <c r="O167" s="7"/>
    </row>
    <row r="168" spans="1:15" x14ac:dyDescent="0.25">
      <c r="A168">
        <f t="shared" si="2"/>
        <v>167</v>
      </c>
      <c r="B168" t="str">
        <f>VLOOKUP(A168,country!A167:D416,4,FALSE)</f>
        <v>Pakistan</v>
      </c>
      <c r="F168" s="7"/>
      <c r="G168" s="7"/>
      <c r="H168" s="7"/>
      <c r="I168" s="7"/>
      <c r="J168" s="7"/>
      <c r="K168" s="7"/>
      <c r="L168" s="7"/>
      <c r="M168" s="7"/>
      <c r="N168" s="7"/>
      <c r="O168" s="7"/>
    </row>
    <row r="169" spans="1:15" x14ac:dyDescent="0.25">
      <c r="A169">
        <f t="shared" si="2"/>
        <v>168</v>
      </c>
      <c r="B169" t="str">
        <f>VLOOKUP(A169,country!A168:D417,4,FALSE)</f>
        <v>Palau</v>
      </c>
      <c r="F169" s="7"/>
      <c r="G169" s="7"/>
      <c r="H169" s="7"/>
      <c r="I169" s="7"/>
      <c r="J169" s="7"/>
      <c r="K169" s="7"/>
      <c r="L169" s="7"/>
      <c r="M169" s="7"/>
      <c r="N169" s="7"/>
      <c r="O169" s="7"/>
    </row>
    <row r="170" spans="1:15" x14ac:dyDescent="0.25">
      <c r="A170">
        <f t="shared" si="2"/>
        <v>169</v>
      </c>
      <c r="B170" t="str">
        <f>VLOOKUP(A170,country!A169:D418,4,FALSE)</f>
        <v>Palestine, State of</v>
      </c>
      <c r="F170" s="7"/>
      <c r="G170" s="7"/>
      <c r="H170" s="7"/>
      <c r="I170" s="7"/>
      <c r="J170" s="7"/>
      <c r="K170" s="7"/>
      <c r="L170" s="7"/>
      <c r="M170" s="7"/>
      <c r="N170" s="7"/>
      <c r="O170" s="7"/>
    </row>
    <row r="171" spans="1:15" x14ac:dyDescent="0.25">
      <c r="A171">
        <f t="shared" si="2"/>
        <v>170</v>
      </c>
      <c r="B171" t="str">
        <f>VLOOKUP(A171,country!A170:D419,4,FALSE)</f>
        <v>Panama</v>
      </c>
      <c r="F171" s="7"/>
      <c r="G171" s="7"/>
      <c r="H171" s="7"/>
      <c r="I171" s="7"/>
      <c r="J171" s="7"/>
      <c r="K171" s="7"/>
      <c r="L171" s="7"/>
      <c r="M171" s="7"/>
      <c r="N171" s="7"/>
      <c r="O171" s="7"/>
    </row>
    <row r="172" spans="1:15" x14ac:dyDescent="0.25">
      <c r="A172">
        <f t="shared" si="2"/>
        <v>171</v>
      </c>
      <c r="B172" t="str">
        <f>VLOOKUP(A172,country!A171:D420,4,FALSE)</f>
        <v>Papua New Guinea</v>
      </c>
      <c r="F172" s="7"/>
      <c r="G172" s="7"/>
      <c r="H172" s="7"/>
      <c r="I172" s="7"/>
      <c r="J172" s="7"/>
      <c r="K172" s="7"/>
      <c r="L172" s="7"/>
      <c r="M172" s="7"/>
      <c r="N172" s="7"/>
      <c r="O172" s="7"/>
    </row>
    <row r="173" spans="1:15" x14ac:dyDescent="0.25">
      <c r="A173">
        <f t="shared" si="2"/>
        <v>172</v>
      </c>
      <c r="B173" t="str">
        <f>VLOOKUP(A173,country!A172:D421,4,FALSE)</f>
        <v>Paraguay</v>
      </c>
      <c r="F173" s="7"/>
      <c r="G173" s="7"/>
      <c r="H173" s="7"/>
      <c r="I173" s="7"/>
      <c r="J173" s="7"/>
      <c r="K173" s="7"/>
      <c r="L173" s="7"/>
      <c r="M173" s="7"/>
      <c r="N173" s="7"/>
      <c r="O173" s="7"/>
    </row>
    <row r="174" spans="1:15" x14ac:dyDescent="0.25">
      <c r="A174">
        <f t="shared" si="2"/>
        <v>173</v>
      </c>
      <c r="B174" t="str">
        <f>VLOOKUP(A174,country!A173:D422,4,FALSE)</f>
        <v>Peru</v>
      </c>
      <c r="F174" s="7"/>
      <c r="G174" s="7"/>
      <c r="H174" s="7"/>
      <c r="I174" s="7"/>
      <c r="J174" s="7"/>
      <c r="K174" s="7"/>
      <c r="L174" s="7"/>
      <c r="M174" s="7"/>
      <c r="N174" s="7"/>
      <c r="O174" s="7"/>
    </row>
    <row r="175" spans="1:15" x14ac:dyDescent="0.25">
      <c r="A175">
        <f t="shared" si="2"/>
        <v>174</v>
      </c>
      <c r="B175" t="str">
        <f>VLOOKUP(A175,country!A174:D423,4,FALSE)</f>
        <v>Philippines (the)</v>
      </c>
      <c r="F175" s="7"/>
      <c r="G175" s="7"/>
      <c r="H175" s="7"/>
      <c r="I175" s="7"/>
      <c r="J175" s="7"/>
      <c r="K175" s="7"/>
      <c r="L175" s="7"/>
      <c r="M175" s="7"/>
      <c r="N175" s="7"/>
      <c r="O175" s="7"/>
    </row>
    <row r="176" spans="1:15" x14ac:dyDescent="0.25">
      <c r="A176">
        <f t="shared" si="2"/>
        <v>175</v>
      </c>
      <c r="B176" t="str">
        <f>VLOOKUP(A176,country!A175:D424,4,FALSE)</f>
        <v>Pitcairn</v>
      </c>
      <c r="F176" s="7"/>
      <c r="G176" s="7"/>
      <c r="H176" s="7"/>
      <c r="I176" s="7"/>
      <c r="J176" s="7"/>
      <c r="K176" s="7"/>
      <c r="L176" s="7"/>
      <c r="M176" s="7"/>
      <c r="N176" s="7"/>
      <c r="O176" s="7"/>
    </row>
    <row r="177" spans="1:15" x14ac:dyDescent="0.25">
      <c r="A177">
        <f t="shared" si="2"/>
        <v>176</v>
      </c>
      <c r="B177" t="str">
        <f>VLOOKUP(A177,country!A176:D425,4,FALSE)</f>
        <v>Poland</v>
      </c>
      <c r="F177" s="7"/>
      <c r="G177" s="7"/>
      <c r="H177" s="7"/>
      <c r="I177" s="7"/>
      <c r="J177" s="7"/>
      <c r="K177" s="7"/>
      <c r="L177" s="7"/>
      <c r="M177" s="7"/>
      <c r="N177" s="7"/>
      <c r="O177" s="7"/>
    </row>
    <row r="178" spans="1:15" x14ac:dyDescent="0.25">
      <c r="A178">
        <f t="shared" si="2"/>
        <v>177</v>
      </c>
      <c r="B178" t="str">
        <f>VLOOKUP(A178,country!A177:D426,4,FALSE)</f>
        <v>Portugal</v>
      </c>
      <c r="F178" s="7"/>
      <c r="G178" s="7"/>
      <c r="H178" s="7"/>
      <c r="I178" s="7"/>
      <c r="J178" s="7"/>
      <c r="K178" s="7"/>
      <c r="L178" s="7"/>
      <c r="M178" s="7"/>
      <c r="N178" s="7"/>
      <c r="O178" s="7"/>
    </row>
    <row r="179" spans="1:15" x14ac:dyDescent="0.25">
      <c r="A179">
        <f t="shared" si="2"/>
        <v>178</v>
      </c>
      <c r="B179" t="str">
        <f>VLOOKUP(A179,country!A178:D427,4,FALSE)</f>
        <v>Puerto Rico</v>
      </c>
      <c r="F179" s="7"/>
      <c r="G179" s="7"/>
      <c r="H179" s="7"/>
      <c r="I179" s="7"/>
      <c r="J179" s="7"/>
      <c r="K179" s="7"/>
      <c r="L179" s="7"/>
      <c r="M179" s="7"/>
      <c r="N179" s="7"/>
      <c r="O179" s="7"/>
    </row>
    <row r="180" spans="1:15" x14ac:dyDescent="0.25">
      <c r="A180">
        <f t="shared" si="2"/>
        <v>179</v>
      </c>
      <c r="B180" t="str">
        <f>VLOOKUP(A180,country!A179:D428,4,FALSE)</f>
        <v>Qatar</v>
      </c>
      <c r="F180" s="7"/>
      <c r="G180" s="7"/>
      <c r="H180" s="7"/>
      <c r="I180" s="7"/>
      <c r="J180" s="7"/>
      <c r="K180" s="7"/>
      <c r="L180" s="7"/>
      <c r="M180" s="7"/>
      <c r="N180" s="7"/>
      <c r="O180" s="7"/>
    </row>
    <row r="181" spans="1:15" x14ac:dyDescent="0.25">
      <c r="A181">
        <f t="shared" si="2"/>
        <v>180</v>
      </c>
      <c r="B181" t="str">
        <f>VLOOKUP(A181,country!A180:D429,4,FALSE)</f>
        <v>Republic of North Macedonia</v>
      </c>
      <c r="F181" s="7"/>
      <c r="G181" s="7"/>
      <c r="H181" s="7"/>
      <c r="I181" s="7"/>
      <c r="J181" s="7"/>
      <c r="K181" s="7"/>
      <c r="L181" s="7"/>
      <c r="M181" s="7"/>
      <c r="N181" s="7"/>
      <c r="O181" s="7"/>
    </row>
    <row r="182" spans="1:15" x14ac:dyDescent="0.25">
      <c r="A182">
        <f t="shared" si="2"/>
        <v>181</v>
      </c>
      <c r="B182" t="str">
        <f>VLOOKUP(A182,country!A181:D430,4,FALSE)</f>
        <v>Romania</v>
      </c>
      <c r="F182" s="7"/>
      <c r="G182" s="7"/>
      <c r="H182" s="7"/>
      <c r="I182" s="7"/>
      <c r="J182" s="7"/>
      <c r="K182" s="7"/>
      <c r="L182" s="7"/>
      <c r="M182" s="7"/>
      <c r="N182" s="7"/>
      <c r="O182" s="7"/>
    </row>
    <row r="183" spans="1:15" x14ac:dyDescent="0.25">
      <c r="A183">
        <f t="shared" si="2"/>
        <v>182</v>
      </c>
      <c r="B183" t="str">
        <f>VLOOKUP(A183,country!A182:D431,4,FALSE)</f>
        <v>Russian Federation (the)</v>
      </c>
      <c r="F183" s="7"/>
      <c r="G183" s="7"/>
      <c r="H183" s="7"/>
      <c r="I183" s="7"/>
      <c r="J183" s="7"/>
      <c r="K183" s="7"/>
      <c r="L183" s="7"/>
      <c r="M183" s="7"/>
      <c r="N183" s="7"/>
      <c r="O183" s="7"/>
    </row>
    <row r="184" spans="1:15" x14ac:dyDescent="0.25">
      <c r="A184">
        <f t="shared" si="2"/>
        <v>183</v>
      </c>
      <c r="B184" t="str">
        <f>VLOOKUP(A184,country!A183:D432,4,FALSE)</f>
        <v>Rwanda</v>
      </c>
      <c r="F184" s="7"/>
      <c r="G184" s="7"/>
      <c r="H184" s="7"/>
      <c r="I184" s="7"/>
      <c r="J184" s="7"/>
      <c r="K184" s="7"/>
      <c r="L184" s="7"/>
      <c r="M184" s="7"/>
      <c r="N184" s="7"/>
      <c r="O184" s="7"/>
    </row>
    <row r="185" spans="1:15" x14ac:dyDescent="0.25">
      <c r="A185">
        <f t="shared" si="2"/>
        <v>184</v>
      </c>
      <c r="B185" t="str">
        <f>VLOOKUP(A185,country!A184:D433,4,FALSE)</f>
        <v>Réunion</v>
      </c>
      <c r="F185" s="7"/>
      <c r="G185" s="7"/>
      <c r="H185" s="7"/>
      <c r="I185" s="7"/>
      <c r="J185" s="7"/>
      <c r="K185" s="7"/>
      <c r="L185" s="7"/>
      <c r="M185" s="7"/>
      <c r="N185" s="7"/>
      <c r="O185" s="7"/>
    </row>
    <row r="186" spans="1:15" x14ac:dyDescent="0.25">
      <c r="A186">
        <f t="shared" si="2"/>
        <v>185</v>
      </c>
      <c r="B186" t="str">
        <f>VLOOKUP(A186,country!A185:D434,4,FALSE)</f>
        <v>Saint Barthélemy</v>
      </c>
      <c r="F186" s="7"/>
      <c r="G186" s="7"/>
      <c r="H186" s="7"/>
      <c r="I186" s="7"/>
      <c r="J186" s="7"/>
      <c r="K186" s="7"/>
      <c r="L186" s="7"/>
      <c r="M186" s="7"/>
      <c r="N186" s="7"/>
      <c r="O186" s="7"/>
    </row>
    <row r="187" spans="1:15" x14ac:dyDescent="0.25">
      <c r="A187">
        <f t="shared" si="2"/>
        <v>186</v>
      </c>
      <c r="B187" t="str">
        <f>VLOOKUP(A187,country!A186:D435,4,FALSE)</f>
        <v>Saint Helena, Ascension and Tristan da Cunha</v>
      </c>
      <c r="F187" s="7"/>
      <c r="G187" s="7"/>
      <c r="H187" s="7"/>
      <c r="I187" s="7"/>
      <c r="J187" s="7"/>
      <c r="K187" s="7"/>
      <c r="L187" s="7"/>
      <c r="M187" s="7"/>
      <c r="N187" s="7"/>
      <c r="O187" s="7"/>
    </row>
    <row r="188" spans="1:15" x14ac:dyDescent="0.25">
      <c r="A188">
        <f t="shared" si="2"/>
        <v>187</v>
      </c>
      <c r="B188" t="str">
        <f>VLOOKUP(A188,country!A187:D436,4,FALSE)</f>
        <v>Saint Kitts and Nevis</v>
      </c>
      <c r="F188" s="7"/>
      <c r="G188" s="7"/>
      <c r="H188" s="7"/>
      <c r="I188" s="7"/>
      <c r="J188" s="7"/>
      <c r="K188" s="7"/>
      <c r="L188" s="7"/>
      <c r="M188" s="7"/>
      <c r="N188" s="7"/>
      <c r="O188" s="7"/>
    </row>
    <row r="189" spans="1:15" x14ac:dyDescent="0.25">
      <c r="A189">
        <f t="shared" si="2"/>
        <v>188</v>
      </c>
      <c r="B189" t="str">
        <f>VLOOKUP(A189,country!A188:D437,4,FALSE)</f>
        <v>Saint Lucia</v>
      </c>
      <c r="F189" s="7"/>
      <c r="G189" s="7"/>
      <c r="H189" s="7"/>
      <c r="I189" s="7"/>
      <c r="J189" s="7"/>
      <c r="K189" s="7"/>
      <c r="L189" s="7"/>
      <c r="M189" s="7"/>
      <c r="N189" s="7"/>
      <c r="O189" s="7"/>
    </row>
    <row r="190" spans="1:15" x14ac:dyDescent="0.25">
      <c r="A190">
        <f t="shared" si="2"/>
        <v>189</v>
      </c>
      <c r="B190" t="str">
        <f>VLOOKUP(A190,country!A189:D438,4,FALSE)</f>
        <v>Saint Martin (French part)</v>
      </c>
      <c r="F190" s="7"/>
      <c r="G190" s="7"/>
      <c r="H190" s="7"/>
      <c r="I190" s="7"/>
      <c r="J190" s="7"/>
      <c r="K190" s="7"/>
      <c r="L190" s="7"/>
      <c r="M190" s="7"/>
      <c r="N190" s="7"/>
      <c r="O190" s="7"/>
    </row>
    <row r="191" spans="1:15" x14ac:dyDescent="0.25">
      <c r="A191">
        <f t="shared" si="2"/>
        <v>190</v>
      </c>
      <c r="B191" t="str">
        <f>VLOOKUP(A191,country!A190:D439,4,FALSE)</f>
        <v>Saint Pierre and Miquelon</v>
      </c>
      <c r="F191" s="7"/>
      <c r="G191" s="7"/>
      <c r="H191" s="7"/>
      <c r="I191" s="7"/>
      <c r="J191" s="7"/>
      <c r="K191" s="7"/>
      <c r="L191" s="7"/>
      <c r="M191" s="7"/>
      <c r="N191" s="7"/>
      <c r="O191" s="7"/>
    </row>
    <row r="192" spans="1:15" x14ac:dyDescent="0.25">
      <c r="A192">
        <f t="shared" si="2"/>
        <v>191</v>
      </c>
      <c r="B192" t="str">
        <f>VLOOKUP(A192,country!A191:D440,4,FALSE)</f>
        <v>Saint Vincent and the Grenadines</v>
      </c>
      <c r="F192" s="7"/>
      <c r="G192" s="7"/>
      <c r="H192" s="7"/>
      <c r="I192" s="7"/>
      <c r="J192" s="7"/>
      <c r="K192" s="7"/>
      <c r="L192" s="7"/>
      <c r="M192" s="7"/>
      <c r="N192" s="7"/>
      <c r="O192" s="7"/>
    </row>
    <row r="193" spans="1:15" x14ac:dyDescent="0.25">
      <c r="A193">
        <f t="shared" si="2"/>
        <v>192</v>
      </c>
      <c r="B193" t="str">
        <f>VLOOKUP(A193,country!A192:D441,4,FALSE)</f>
        <v>Samoa</v>
      </c>
      <c r="F193" s="7"/>
      <c r="G193" s="7"/>
      <c r="H193" s="7"/>
      <c r="I193" s="7"/>
      <c r="J193" s="7"/>
      <c r="K193" s="7"/>
      <c r="L193" s="7"/>
      <c r="M193" s="7"/>
      <c r="N193" s="7"/>
      <c r="O193" s="7"/>
    </row>
    <row r="194" spans="1:15" x14ac:dyDescent="0.25">
      <c r="A194">
        <f t="shared" si="2"/>
        <v>193</v>
      </c>
      <c r="B194" t="str">
        <f>VLOOKUP(A194,country!A193:D442,4,FALSE)</f>
        <v>San Marino</v>
      </c>
      <c r="F194" s="7"/>
      <c r="G194" s="7"/>
      <c r="H194" s="7"/>
      <c r="I194" s="7"/>
      <c r="J194" s="7"/>
      <c r="K194" s="7"/>
      <c r="L194" s="7"/>
      <c r="M194" s="7"/>
      <c r="N194" s="7"/>
      <c r="O194" s="7"/>
    </row>
    <row r="195" spans="1:15" x14ac:dyDescent="0.25">
      <c r="A195">
        <f t="shared" si="2"/>
        <v>194</v>
      </c>
      <c r="B195" t="str">
        <f>VLOOKUP(A195,country!A194:D443,4,FALSE)</f>
        <v>Sao Tome and Principe</v>
      </c>
      <c r="F195" s="7"/>
      <c r="G195" s="7"/>
      <c r="H195" s="7"/>
      <c r="I195" s="7"/>
      <c r="J195" s="7"/>
      <c r="K195" s="7"/>
      <c r="L195" s="7"/>
      <c r="M195" s="7"/>
      <c r="N195" s="7"/>
      <c r="O195" s="7"/>
    </row>
    <row r="196" spans="1:15" x14ac:dyDescent="0.25">
      <c r="A196">
        <f t="shared" ref="A196:A250" si="3">A195+1</f>
        <v>195</v>
      </c>
      <c r="B196" t="str">
        <f>VLOOKUP(A196,country!A195:D444,4,FALSE)</f>
        <v>Saudi Arabia</v>
      </c>
      <c r="F196" s="7"/>
      <c r="G196" s="7"/>
      <c r="H196" s="7"/>
      <c r="I196" s="7"/>
      <c r="J196" s="7"/>
      <c r="K196" s="7"/>
      <c r="L196" s="7"/>
      <c r="M196" s="7"/>
      <c r="N196" s="7"/>
      <c r="O196" s="7"/>
    </row>
    <row r="197" spans="1:15" x14ac:dyDescent="0.25">
      <c r="A197">
        <f t="shared" si="3"/>
        <v>196</v>
      </c>
      <c r="B197" t="str">
        <f>VLOOKUP(A197,country!A196:D445,4,FALSE)</f>
        <v>Senegal</v>
      </c>
      <c r="F197" s="7"/>
      <c r="G197" s="7"/>
      <c r="H197" s="7"/>
      <c r="I197" s="7"/>
      <c r="J197" s="7"/>
      <c r="K197" s="7"/>
      <c r="L197" s="7"/>
      <c r="M197" s="7"/>
      <c r="N197" s="7"/>
      <c r="O197" s="7"/>
    </row>
    <row r="198" spans="1:15" x14ac:dyDescent="0.25">
      <c r="A198">
        <f t="shared" si="3"/>
        <v>197</v>
      </c>
      <c r="B198" t="str">
        <f>VLOOKUP(A198,country!A197:D446,4,FALSE)</f>
        <v>Serbia</v>
      </c>
      <c r="F198" s="7"/>
      <c r="G198" s="7"/>
      <c r="H198" s="7"/>
      <c r="I198" s="7"/>
      <c r="J198" s="7"/>
      <c r="K198" s="7"/>
      <c r="L198" s="7"/>
      <c r="M198" s="7"/>
      <c r="N198" s="7"/>
      <c r="O198" s="7"/>
    </row>
    <row r="199" spans="1:15" x14ac:dyDescent="0.25">
      <c r="A199">
        <f t="shared" si="3"/>
        <v>198</v>
      </c>
      <c r="B199" t="str">
        <f>VLOOKUP(A199,country!A198:D447,4,FALSE)</f>
        <v>Seychelles</v>
      </c>
      <c r="F199" s="7"/>
      <c r="G199" s="7"/>
      <c r="H199" s="7"/>
      <c r="I199" s="7"/>
      <c r="J199" s="7"/>
      <c r="K199" s="7"/>
      <c r="L199" s="7"/>
      <c r="M199" s="7"/>
      <c r="N199" s="7"/>
      <c r="O199" s="7"/>
    </row>
    <row r="200" spans="1:15" x14ac:dyDescent="0.25">
      <c r="A200">
        <f t="shared" si="3"/>
        <v>199</v>
      </c>
      <c r="B200" t="str">
        <f>VLOOKUP(A200,country!A199:D448,4,FALSE)</f>
        <v>Sierra Leone</v>
      </c>
      <c r="F200" s="7"/>
      <c r="G200" s="7"/>
      <c r="H200" s="7"/>
      <c r="I200" s="7"/>
      <c r="J200" s="7"/>
      <c r="K200" s="7"/>
      <c r="L200" s="7"/>
      <c r="M200" s="7"/>
      <c r="N200" s="7"/>
      <c r="O200" s="7"/>
    </row>
    <row r="201" spans="1:15" x14ac:dyDescent="0.25">
      <c r="A201">
        <f t="shared" si="3"/>
        <v>200</v>
      </c>
      <c r="B201" t="str">
        <f>VLOOKUP(A201,country!A200:D449,4,FALSE)</f>
        <v>Singapore</v>
      </c>
      <c r="F201" s="7"/>
      <c r="G201" s="7"/>
      <c r="H201" s="7"/>
      <c r="I201" s="7"/>
      <c r="J201" s="7"/>
      <c r="K201" s="7"/>
      <c r="L201" s="7"/>
      <c r="M201" s="7"/>
      <c r="N201" s="7"/>
      <c r="O201" s="7"/>
    </row>
    <row r="202" spans="1:15" x14ac:dyDescent="0.25">
      <c r="A202">
        <f t="shared" si="3"/>
        <v>201</v>
      </c>
      <c r="B202" t="str">
        <f>VLOOKUP(A202,country!A201:D450,4,FALSE)</f>
        <v>Sint Maarten (Dutch part)</v>
      </c>
      <c r="F202" s="7"/>
      <c r="G202" s="7"/>
      <c r="H202" s="7"/>
      <c r="I202" s="7"/>
      <c r="J202" s="7"/>
      <c r="K202" s="7"/>
      <c r="L202" s="7"/>
      <c r="M202" s="7"/>
      <c r="N202" s="7"/>
      <c r="O202" s="7"/>
    </row>
    <row r="203" spans="1:15" x14ac:dyDescent="0.25">
      <c r="A203">
        <f t="shared" si="3"/>
        <v>202</v>
      </c>
      <c r="B203" t="str">
        <f>VLOOKUP(A203,country!A202:D451,4,FALSE)</f>
        <v>Slovakia</v>
      </c>
      <c r="F203" s="7"/>
      <c r="G203" s="7"/>
      <c r="H203" s="7"/>
      <c r="I203" s="7"/>
      <c r="J203" s="7"/>
      <c r="K203" s="7"/>
      <c r="L203" s="7"/>
      <c r="M203" s="7"/>
      <c r="N203" s="7"/>
      <c r="O203" s="7"/>
    </row>
    <row r="204" spans="1:15" x14ac:dyDescent="0.25">
      <c r="A204">
        <f t="shared" si="3"/>
        <v>203</v>
      </c>
      <c r="B204" t="str">
        <f>VLOOKUP(A204,country!A203:D452,4,FALSE)</f>
        <v>Slovenia</v>
      </c>
      <c r="F204" s="7"/>
      <c r="G204" s="7"/>
      <c r="H204" s="7"/>
      <c r="I204" s="7"/>
      <c r="J204" s="7"/>
      <c r="K204" s="7"/>
      <c r="L204" s="7"/>
      <c r="M204" s="7"/>
      <c r="N204" s="7"/>
      <c r="O204" s="7"/>
    </row>
    <row r="205" spans="1:15" x14ac:dyDescent="0.25">
      <c r="A205">
        <f t="shared" si="3"/>
        <v>204</v>
      </c>
      <c r="B205" t="str">
        <f>VLOOKUP(A205,country!A204:D453,4,FALSE)</f>
        <v>Solomon Islands</v>
      </c>
      <c r="F205" s="7"/>
      <c r="G205" s="7"/>
      <c r="H205" s="7"/>
      <c r="I205" s="7"/>
      <c r="J205" s="7"/>
      <c r="K205" s="7"/>
      <c r="L205" s="7"/>
      <c r="M205" s="7"/>
      <c r="N205" s="7"/>
      <c r="O205" s="7"/>
    </row>
    <row r="206" spans="1:15" x14ac:dyDescent="0.25">
      <c r="A206">
        <f t="shared" si="3"/>
        <v>205</v>
      </c>
      <c r="B206" t="str">
        <f>VLOOKUP(A206,country!A205:D454,4,FALSE)</f>
        <v>Somalia</v>
      </c>
      <c r="F206" s="7"/>
      <c r="G206" s="7"/>
      <c r="H206" s="7"/>
      <c r="I206" s="7"/>
      <c r="J206" s="7"/>
      <c r="K206" s="7"/>
      <c r="L206" s="7"/>
      <c r="M206" s="7"/>
      <c r="N206" s="7"/>
      <c r="O206" s="7"/>
    </row>
    <row r="207" spans="1:15" x14ac:dyDescent="0.25">
      <c r="A207">
        <f t="shared" si="3"/>
        <v>206</v>
      </c>
      <c r="B207" t="str">
        <f>VLOOKUP(A207,country!A206:D455,4,FALSE)</f>
        <v>South Africa</v>
      </c>
      <c r="F207" s="7"/>
      <c r="G207" s="7"/>
      <c r="H207" s="7"/>
      <c r="I207" s="7"/>
      <c r="J207" s="7"/>
      <c r="K207" s="7"/>
      <c r="L207" s="7"/>
      <c r="M207" s="7"/>
      <c r="N207" s="7"/>
      <c r="O207" s="7"/>
    </row>
    <row r="208" spans="1:15" x14ac:dyDescent="0.25">
      <c r="A208">
        <f t="shared" si="3"/>
        <v>207</v>
      </c>
      <c r="B208" t="str">
        <f>VLOOKUP(A208,country!A207:D456,4,FALSE)</f>
        <v>South Georgia and the South Sandwich Islands</v>
      </c>
      <c r="F208" s="7"/>
      <c r="G208" s="7"/>
      <c r="H208" s="7"/>
      <c r="I208" s="7"/>
      <c r="J208" s="7"/>
      <c r="K208" s="7"/>
      <c r="L208" s="7"/>
      <c r="M208" s="7"/>
      <c r="N208" s="7"/>
      <c r="O208" s="7"/>
    </row>
    <row r="209" spans="1:15" x14ac:dyDescent="0.25">
      <c r="A209">
        <f t="shared" si="3"/>
        <v>208</v>
      </c>
      <c r="B209" t="str">
        <f>VLOOKUP(A209,country!A208:D457,4,FALSE)</f>
        <v>South Sudan</v>
      </c>
      <c r="F209" s="7"/>
      <c r="G209" s="7"/>
      <c r="H209" s="7"/>
      <c r="I209" s="7"/>
      <c r="J209" s="7"/>
      <c r="K209" s="7"/>
      <c r="L209" s="7"/>
      <c r="M209" s="7"/>
      <c r="N209" s="7"/>
      <c r="O209" s="7"/>
    </row>
    <row r="210" spans="1:15" x14ac:dyDescent="0.25">
      <c r="A210">
        <f t="shared" si="3"/>
        <v>209</v>
      </c>
      <c r="B210" t="str">
        <f>VLOOKUP(A210,country!A209:D458,4,FALSE)</f>
        <v>Spain</v>
      </c>
      <c r="F210" s="7"/>
      <c r="G210" s="7"/>
      <c r="H210" s="7"/>
      <c r="I210" s="7"/>
      <c r="J210" s="7"/>
      <c r="K210" s="7"/>
      <c r="L210" s="7"/>
      <c r="M210" s="7"/>
      <c r="N210" s="7"/>
      <c r="O210" s="7"/>
    </row>
    <row r="211" spans="1:15" x14ac:dyDescent="0.25">
      <c r="A211">
        <f t="shared" si="3"/>
        <v>210</v>
      </c>
      <c r="B211" t="str">
        <f>VLOOKUP(A211,country!A210:D459,4,FALSE)</f>
        <v>Sri Lanka</v>
      </c>
      <c r="F211" s="7"/>
      <c r="G211" s="7"/>
      <c r="H211" s="7"/>
      <c r="I211" s="7"/>
      <c r="J211" s="7"/>
      <c r="K211" s="7"/>
      <c r="L211" s="7"/>
      <c r="M211" s="7"/>
      <c r="N211" s="7"/>
      <c r="O211" s="7"/>
    </row>
    <row r="212" spans="1:15" x14ac:dyDescent="0.25">
      <c r="A212">
        <f t="shared" si="3"/>
        <v>211</v>
      </c>
      <c r="B212" t="str">
        <f>VLOOKUP(A212,country!A211:D460,4,FALSE)</f>
        <v>Sudan (the)</v>
      </c>
      <c r="F212" s="7"/>
      <c r="G212" s="7"/>
      <c r="H212" s="7"/>
      <c r="I212" s="7"/>
      <c r="J212" s="7"/>
      <c r="K212" s="7"/>
      <c r="L212" s="7"/>
      <c r="M212" s="7"/>
      <c r="N212" s="7"/>
      <c r="O212" s="7"/>
    </row>
    <row r="213" spans="1:15" x14ac:dyDescent="0.25">
      <c r="A213">
        <f t="shared" si="3"/>
        <v>212</v>
      </c>
      <c r="B213" t="str">
        <f>VLOOKUP(A213,country!A212:D461,4,FALSE)</f>
        <v>Suriname</v>
      </c>
      <c r="F213" s="7"/>
      <c r="G213" s="7"/>
      <c r="H213" s="7"/>
      <c r="I213" s="7"/>
      <c r="J213" s="7"/>
      <c r="K213" s="7"/>
      <c r="L213" s="7"/>
      <c r="M213" s="7"/>
      <c r="N213" s="7"/>
      <c r="O213" s="7"/>
    </row>
    <row r="214" spans="1:15" x14ac:dyDescent="0.25">
      <c r="A214">
        <f t="shared" si="3"/>
        <v>213</v>
      </c>
      <c r="B214" t="str">
        <f>VLOOKUP(A214,country!A213:D462,4,FALSE)</f>
        <v>Svalbard and Jan Mayen</v>
      </c>
      <c r="F214" s="7"/>
      <c r="G214" s="7"/>
      <c r="H214" s="7"/>
      <c r="I214" s="7"/>
      <c r="J214" s="7"/>
      <c r="K214" s="7"/>
      <c r="L214" s="7"/>
      <c r="M214" s="7"/>
      <c r="N214" s="7"/>
      <c r="O214" s="7"/>
    </row>
    <row r="215" spans="1:15" x14ac:dyDescent="0.25">
      <c r="A215">
        <f t="shared" si="3"/>
        <v>214</v>
      </c>
      <c r="B215" t="str">
        <f>VLOOKUP(A215,country!A214:D463,4,FALSE)</f>
        <v>Sweden</v>
      </c>
      <c r="F215" s="7"/>
      <c r="G215" s="7"/>
      <c r="H215" s="7"/>
      <c r="I215" s="7"/>
      <c r="J215" s="7"/>
      <c r="K215" s="7"/>
      <c r="L215" s="7"/>
      <c r="M215" s="7"/>
      <c r="N215" s="7"/>
      <c r="O215" s="7"/>
    </row>
    <row r="216" spans="1:15" x14ac:dyDescent="0.25">
      <c r="A216">
        <f t="shared" si="3"/>
        <v>215</v>
      </c>
      <c r="B216" t="str">
        <f>VLOOKUP(A216,country!A215:D464,4,FALSE)</f>
        <v>Switzerland</v>
      </c>
      <c r="F216" s="7"/>
      <c r="G216" s="7"/>
      <c r="H216" s="7"/>
      <c r="I216" s="7"/>
      <c r="J216" s="7"/>
      <c r="K216" s="7"/>
      <c r="L216" s="7"/>
      <c r="M216" s="7"/>
      <c r="N216" s="7"/>
      <c r="O216" s="7"/>
    </row>
    <row r="217" spans="1:15" x14ac:dyDescent="0.25">
      <c r="A217">
        <f t="shared" si="3"/>
        <v>216</v>
      </c>
      <c r="B217" t="str">
        <f>VLOOKUP(A217,country!A216:D465,4,FALSE)</f>
        <v>Syrian Arab Republic</v>
      </c>
      <c r="F217" s="7"/>
      <c r="G217" s="7"/>
      <c r="H217" s="7"/>
      <c r="I217" s="7"/>
      <c r="J217" s="7"/>
      <c r="K217" s="7"/>
      <c r="L217" s="7"/>
      <c r="M217" s="7"/>
      <c r="N217" s="7"/>
      <c r="O217" s="7"/>
    </row>
    <row r="218" spans="1:15" x14ac:dyDescent="0.25">
      <c r="A218">
        <f t="shared" si="3"/>
        <v>217</v>
      </c>
      <c r="B218" t="str">
        <f>VLOOKUP(A218,country!A217:D466,4,FALSE)</f>
        <v>Taiwan (Province of China)</v>
      </c>
      <c r="F218" s="7"/>
      <c r="G218" s="7"/>
      <c r="H218" s="7"/>
      <c r="I218" s="7"/>
      <c r="J218" s="7"/>
      <c r="K218" s="7"/>
      <c r="L218" s="7"/>
      <c r="M218" s="7"/>
      <c r="N218" s="7"/>
      <c r="O218" s="7"/>
    </row>
    <row r="219" spans="1:15" x14ac:dyDescent="0.25">
      <c r="A219">
        <f t="shared" si="3"/>
        <v>218</v>
      </c>
      <c r="B219" t="str">
        <f>VLOOKUP(A219,country!A218:D467,4,FALSE)</f>
        <v>Tajikistan</v>
      </c>
      <c r="F219" s="7"/>
      <c r="G219" s="7"/>
      <c r="H219" s="7"/>
      <c r="I219" s="7"/>
      <c r="J219" s="7"/>
      <c r="K219" s="7"/>
      <c r="L219" s="7"/>
      <c r="M219" s="7"/>
      <c r="N219" s="7"/>
      <c r="O219" s="7"/>
    </row>
    <row r="220" spans="1:15" x14ac:dyDescent="0.25">
      <c r="A220">
        <f t="shared" si="3"/>
        <v>219</v>
      </c>
      <c r="B220" t="str">
        <f>VLOOKUP(A220,country!A219:D468,4,FALSE)</f>
        <v>Tanzania, United Republic of</v>
      </c>
      <c r="F220" s="7"/>
      <c r="G220" s="7"/>
      <c r="H220" s="7"/>
      <c r="I220" s="7"/>
      <c r="J220" s="7"/>
      <c r="K220" s="7"/>
      <c r="L220" s="7"/>
      <c r="M220" s="7"/>
      <c r="N220" s="7"/>
      <c r="O220" s="7"/>
    </row>
    <row r="221" spans="1:15" x14ac:dyDescent="0.25">
      <c r="A221">
        <f t="shared" si="3"/>
        <v>220</v>
      </c>
      <c r="B221" t="str">
        <f>VLOOKUP(A221,country!A220:D469,4,FALSE)</f>
        <v>Thailand</v>
      </c>
      <c r="F221" s="7"/>
      <c r="G221" s="7"/>
      <c r="H221" s="7"/>
      <c r="I221" s="7"/>
      <c r="J221" s="7"/>
      <c r="K221" s="7"/>
      <c r="L221" s="7"/>
      <c r="M221" s="7"/>
      <c r="N221" s="7"/>
      <c r="O221" s="7"/>
    </row>
    <row r="222" spans="1:15" x14ac:dyDescent="0.25">
      <c r="A222">
        <f t="shared" si="3"/>
        <v>221</v>
      </c>
      <c r="B222" t="str">
        <f>VLOOKUP(A222,country!A221:D470,4,FALSE)</f>
        <v>Timor-Leste</v>
      </c>
      <c r="F222" s="7"/>
      <c r="G222" s="7"/>
      <c r="H222" s="7"/>
      <c r="I222" s="7"/>
      <c r="J222" s="7"/>
      <c r="K222" s="7"/>
      <c r="L222" s="7"/>
      <c r="M222" s="7"/>
      <c r="N222" s="7"/>
      <c r="O222" s="7"/>
    </row>
    <row r="223" spans="1:15" x14ac:dyDescent="0.25">
      <c r="A223">
        <f t="shared" si="3"/>
        <v>222</v>
      </c>
      <c r="B223" t="str">
        <f>VLOOKUP(A223,country!A222:D471,4,FALSE)</f>
        <v>Togo</v>
      </c>
      <c r="F223" s="7"/>
      <c r="G223" s="7"/>
      <c r="H223" s="7"/>
      <c r="I223" s="7"/>
      <c r="J223" s="7"/>
      <c r="K223" s="7"/>
      <c r="L223" s="7"/>
      <c r="M223" s="7"/>
      <c r="N223" s="7"/>
      <c r="O223" s="7"/>
    </row>
    <row r="224" spans="1:15" x14ac:dyDescent="0.25">
      <c r="A224">
        <f t="shared" si="3"/>
        <v>223</v>
      </c>
      <c r="B224" t="str">
        <f>VLOOKUP(A224,country!A223:D472,4,FALSE)</f>
        <v>Tokelau</v>
      </c>
      <c r="F224" s="7"/>
      <c r="G224" s="7"/>
      <c r="H224" s="7"/>
      <c r="I224" s="7"/>
      <c r="J224" s="7"/>
      <c r="K224" s="7"/>
      <c r="L224" s="7"/>
      <c r="M224" s="7"/>
      <c r="N224" s="7"/>
      <c r="O224" s="7"/>
    </row>
    <row r="225" spans="1:15" x14ac:dyDescent="0.25">
      <c r="A225">
        <f t="shared" si="3"/>
        <v>224</v>
      </c>
      <c r="B225" t="str">
        <f>VLOOKUP(A225,country!A224:D473,4,FALSE)</f>
        <v>Tonga</v>
      </c>
      <c r="F225" s="7"/>
      <c r="G225" s="7"/>
      <c r="H225" s="7"/>
      <c r="I225" s="7"/>
      <c r="J225" s="7"/>
      <c r="K225" s="7"/>
      <c r="L225" s="7"/>
      <c r="M225" s="7"/>
      <c r="N225" s="7"/>
      <c r="O225" s="7"/>
    </row>
    <row r="226" spans="1:15" x14ac:dyDescent="0.25">
      <c r="A226">
        <f t="shared" si="3"/>
        <v>225</v>
      </c>
      <c r="B226" t="str">
        <f>VLOOKUP(A226,country!A225:D474,4,FALSE)</f>
        <v>Trinidad and Tobago</v>
      </c>
      <c r="F226" s="7"/>
      <c r="G226" s="7"/>
      <c r="H226" s="7"/>
      <c r="I226" s="7"/>
      <c r="J226" s="7"/>
      <c r="K226" s="7"/>
      <c r="L226" s="7"/>
      <c r="M226" s="7"/>
      <c r="N226" s="7"/>
      <c r="O226" s="7"/>
    </row>
    <row r="227" spans="1:15" x14ac:dyDescent="0.25">
      <c r="A227">
        <f t="shared" si="3"/>
        <v>226</v>
      </c>
      <c r="B227" t="str">
        <f>VLOOKUP(A227,country!A226:D475,4,FALSE)</f>
        <v>Tunisia</v>
      </c>
      <c r="F227" s="7"/>
      <c r="G227" s="7"/>
      <c r="H227" s="7"/>
      <c r="I227" s="7"/>
      <c r="J227" s="7"/>
      <c r="K227" s="7"/>
      <c r="L227" s="7"/>
      <c r="M227" s="7"/>
      <c r="N227" s="7"/>
      <c r="O227" s="7"/>
    </row>
    <row r="228" spans="1:15" x14ac:dyDescent="0.25">
      <c r="A228">
        <f t="shared" si="3"/>
        <v>227</v>
      </c>
      <c r="B228" t="str">
        <f>VLOOKUP(A228,country!A227:D476,4,FALSE)</f>
        <v>Turkey</v>
      </c>
      <c r="F228" s="7"/>
      <c r="G228" s="7"/>
      <c r="H228" s="7"/>
      <c r="I228" s="7"/>
      <c r="J228" s="7"/>
      <c r="K228" s="7"/>
      <c r="L228" s="7"/>
      <c r="M228" s="7"/>
      <c r="N228" s="7"/>
      <c r="O228" s="7"/>
    </row>
    <row r="229" spans="1:15" x14ac:dyDescent="0.25">
      <c r="A229">
        <f t="shared" si="3"/>
        <v>228</v>
      </c>
      <c r="B229" t="str">
        <f>VLOOKUP(A229,country!A228:D477,4,FALSE)</f>
        <v>Turkmenistan</v>
      </c>
      <c r="F229" s="7"/>
      <c r="G229" s="7"/>
      <c r="H229" s="7"/>
      <c r="I229" s="7"/>
      <c r="J229" s="7"/>
      <c r="K229" s="7"/>
      <c r="L229" s="7"/>
      <c r="M229" s="7"/>
      <c r="N229" s="7"/>
      <c r="O229" s="7"/>
    </row>
    <row r="230" spans="1:15" x14ac:dyDescent="0.25">
      <c r="A230">
        <f t="shared" si="3"/>
        <v>229</v>
      </c>
      <c r="B230" t="str">
        <f>VLOOKUP(A230,country!A229:D478,4,FALSE)</f>
        <v>Turks and Caicos Islands (the)</v>
      </c>
      <c r="F230" s="7"/>
      <c r="G230" s="7"/>
      <c r="H230" s="7"/>
      <c r="I230" s="7"/>
      <c r="J230" s="7"/>
      <c r="K230" s="7"/>
      <c r="L230" s="7"/>
      <c r="M230" s="7"/>
      <c r="N230" s="7"/>
      <c r="O230" s="7"/>
    </row>
    <row r="231" spans="1:15" x14ac:dyDescent="0.25">
      <c r="A231">
        <f t="shared" si="3"/>
        <v>230</v>
      </c>
      <c r="B231" t="str">
        <f>VLOOKUP(A231,country!A230:D479,4,FALSE)</f>
        <v>Tuvalu</v>
      </c>
      <c r="F231" s="7"/>
      <c r="G231" s="7"/>
      <c r="H231" s="7"/>
      <c r="I231" s="7"/>
      <c r="J231" s="7"/>
      <c r="K231" s="7"/>
      <c r="L231" s="7"/>
      <c r="M231" s="7"/>
      <c r="N231" s="7"/>
      <c r="O231" s="7"/>
    </row>
    <row r="232" spans="1:15" x14ac:dyDescent="0.25">
      <c r="A232">
        <f t="shared" si="3"/>
        <v>231</v>
      </c>
      <c r="B232" t="str">
        <f>VLOOKUP(A232,country!A231:D480,4,FALSE)</f>
        <v>Uganda</v>
      </c>
      <c r="F232" s="7"/>
      <c r="G232" s="7"/>
      <c r="H232" s="7"/>
      <c r="I232" s="7"/>
      <c r="J232" s="7"/>
      <c r="K232" s="7"/>
      <c r="L232" s="7"/>
      <c r="M232" s="7"/>
      <c r="N232" s="7"/>
      <c r="O232" s="7"/>
    </row>
    <row r="233" spans="1:15" x14ac:dyDescent="0.25">
      <c r="A233">
        <f t="shared" si="3"/>
        <v>232</v>
      </c>
      <c r="B233" t="str">
        <f>VLOOKUP(A233,country!A232:D481,4,FALSE)</f>
        <v>Ukraine</v>
      </c>
      <c r="F233" s="7"/>
      <c r="G233" s="7"/>
      <c r="H233" s="7"/>
      <c r="I233" s="7"/>
      <c r="J233" s="7"/>
      <c r="K233" s="7"/>
      <c r="L233" s="7"/>
      <c r="M233" s="7"/>
      <c r="N233" s="7"/>
      <c r="O233" s="7"/>
    </row>
    <row r="234" spans="1:15" x14ac:dyDescent="0.25">
      <c r="A234">
        <f t="shared" si="3"/>
        <v>233</v>
      </c>
      <c r="B234" t="str">
        <f>VLOOKUP(A234,country!A233:D482,4,FALSE)</f>
        <v>United Arab Emirates (the)</v>
      </c>
      <c r="F234" s="7"/>
      <c r="G234" s="7"/>
      <c r="H234" s="7"/>
      <c r="I234" s="7"/>
      <c r="J234" s="7"/>
      <c r="K234" s="7"/>
      <c r="L234" s="7"/>
      <c r="M234" s="7"/>
      <c r="N234" s="7"/>
      <c r="O234" s="7"/>
    </row>
    <row r="235" spans="1:15" x14ac:dyDescent="0.25">
      <c r="A235">
        <f t="shared" si="3"/>
        <v>234</v>
      </c>
      <c r="B235" t="str">
        <f>VLOOKUP(A235,country!A234:D483,4,FALSE)</f>
        <v>United Kingdom of Great Britain and Northern Ireland (the)</v>
      </c>
      <c r="F235" s="7"/>
      <c r="G235" s="7"/>
      <c r="H235" s="7"/>
      <c r="I235" s="7"/>
      <c r="J235" s="7"/>
      <c r="K235" s="7"/>
      <c r="L235" s="7"/>
      <c r="M235" s="7"/>
      <c r="N235" s="7"/>
      <c r="O235" s="7"/>
    </row>
    <row r="236" spans="1:15" x14ac:dyDescent="0.25">
      <c r="A236">
        <f t="shared" si="3"/>
        <v>235</v>
      </c>
      <c r="B236" t="str">
        <f>VLOOKUP(A236,country!A235:D484,4,FALSE)</f>
        <v>United States Minor Outlying Islands (the)</v>
      </c>
      <c r="F236" s="7"/>
      <c r="G236" s="7"/>
      <c r="H236" s="7"/>
      <c r="I236" s="7"/>
      <c r="J236" s="7"/>
      <c r="K236" s="7"/>
      <c r="L236" s="7"/>
      <c r="M236" s="7"/>
      <c r="N236" s="7"/>
      <c r="O236" s="7"/>
    </row>
    <row r="237" spans="1:15" x14ac:dyDescent="0.25">
      <c r="A237">
        <f t="shared" si="3"/>
        <v>236</v>
      </c>
      <c r="B237" t="str">
        <f>VLOOKUP(A237,country!A236:D485,4,FALSE)</f>
        <v>United States of America</v>
      </c>
      <c r="C237" s="1">
        <v>43915</v>
      </c>
      <c r="D237" s="23">
        <f>C237+40</f>
        <v>43955</v>
      </c>
      <c r="E237" s="23">
        <f>D237+14</f>
        <v>43969</v>
      </c>
      <c r="F237" s="7"/>
      <c r="G237" s="7"/>
      <c r="H237" s="7"/>
      <c r="I237" s="7"/>
      <c r="J237" s="7"/>
      <c r="K237" s="7"/>
      <c r="L237" s="7"/>
      <c r="M237" s="7"/>
      <c r="N237" s="7"/>
      <c r="O237" s="7"/>
    </row>
    <row r="238" spans="1:15" x14ac:dyDescent="0.25">
      <c r="A238">
        <f t="shared" si="3"/>
        <v>237</v>
      </c>
      <c r="B238" t="str">
        <f>VLOOKUP(A238,country!A237:D486,4,FALSE)</f>
        <v>Uruguay</v>
      </c>
      <c r="F238" s="7"/>
      <c r="G238" s="7"/>
      <c r="H238" s="7"/>
      <c r="I238" s="7"/>
      <c r="J238" s="7"/>
      <c r="K238" s="7"/>
      <c r="L238" s="7"/>
      <c r="M238" s="7"/>
      <c r="N238" s="7"/>
      <c r="O238" s="7"/>
    </row>
    <row r="239" spans="1:15" x14ac:dyDescent="0.25">
      <c r="A239">
        <f t="shared" si="3"/>
        <v>238</v>
      </c>
      <c r="B239" t="str">
        <f>VLOOKUP(A239,country!A238:D487,4,FALSE)</f>
        <v>Uzbekistan</v>
      </c>
      <c r="F239" s="7"/>
      <c r="G239" s="7"/>
      <c r="H239" s="7"/>
      <c r="I239" s="7"/>
      <c r="J239" s="7"/>
      <c r="K239" s="7"/>
      <c r="L239" s="7"/>
      <c r="M239" s="7"/>
      <c r="N239" s="7"/>
      <c r="O239" s="7"/>
    </row>
    <row r="240" spans="1:15" x14ac:dyDescent="0.25">
      <c r="A240">
        <f t="shared" si="3"/>
        <v>239</v>
      </c>
      <c r="B240" t="str">
        <f>VLOOKUP(A240,country!A239:D488,4,FALSE)</f>
        <v>Vanuatu</v>
      </c>
      <c r="F240" s="7"/>
      <c r="G240" s="7"/>
      <c r="H240" s="7"/>
      <c r="I240" s="7"/>
      <c r="J240" s="7"/>
      <c r="K240" s="7"/>
      <c r="L240" s="7"/>
      <c r="M240" s="7"/>
      <c r="N240" s="7"/>
      <c r="O240" s="7"/>
    </row>
    <row r="241" spans="1:15" x14ac:dyDescent="0.25">
      <c r="A241">
        <f t="shared" si="3"/>
        <v>240</v>
      </c>
      <c r="B241" t="str">
        <f>VLOOKUP(A241,country!A240:D489,4,FALSE)</f>
        <v>Venezuela (Bolivarian Republic of)</v>
      </c>
      <c r="F241" s="7"/>
      <c r="G241" s="7"/>
      <c r="H241" s="7"/>
      <c r="I241" s="7"/>
      <c r="J241" s="7"/>
      <c r="K241" s="7"/>
      <c r="L241" s="7"/>
      <c r="M241" s="7"/>
      <c r="N241" s="7"/>
      <c r="O241" s="7"/>
    </row>
    <row r="242" spans="1:15" x14ac:dyDescent="0.25">
      <c r="A242">
        <f t="shared" si="3"/>
        <v>241</v>
      </c>
      <c r="B242" t="str">
        <f>VLOOKUP(A242,country!A241:D490,4,FALSE)</f>
        <v>Viet Nam</v>
      </c>
      <c r="F242" s="7"/>
      <c r="G242" s="7"/>
      <c r="H242" s="7"/>
      <c r="I242" s="7"/>
      <c r="J242" s="7"/>
      <c r="K242" s="7"/>
      <c r="L242" s="7"/>
      <c r="M242" s="7"/>
      <c r="N242" s="7"/>
      <c r="O242" s="7"/>
    </row>
    <row r="243" spans="1:15" x14ac:dyDescent="0.25">
      <c r="A243">
        <f t="shared" si="3"/>
        <v>242</v>
      </c>
      <c r="B243" t="str">
        <f>VLOOKUP(A243,country!A242:D491,4,FALSE)</f>
        <v>Virgin Islands (British)</v>
      </c>
      <c r="F243" s="7"/>
      <c r="G243" s="7"/>
      <c r="H243" s="7"/>
      <c r="I243" s="7"/>
      <c r="J243" s="7"/>
      <c r="K243" s="7"/>
      <c r="L243" s="7"/>
      <c r="M243" s="7"/>
      <c r="N243" s="7"/>
      <c r="O243" s="7"/>
    </row>
    <row r="244" spans="1:15" x14ac:dyDescent="0.25">
      <c r="A244">
        <f t="shared" si="3"/>
        <v>243</v>
      </c>
      <c r="B244" t="str">
        <f>VLOOKUP(A244,country!A243:D492,4,FALSE)</f>
        <v>Virgin Islands (U.S.)</v>
      </c>
      <c r="F244" s="7"/>
      <c r="G244" s="7"/>
      <c r="H244" s="7"/>
      <c r="I244" s="7"/>
      <c r="J244" s="7"/>
      <c r="K244" s="7"/>
      <c r="L244" s="7"/>
      <c r="M244" s="7"/>
      <c r="N244" s="7"/>
      <c r="O244" s="7"/>
    </row>
    <row r="245" spans="1:15" x14ac:dyDescent="0.25">
      <c r="A245">
        <f t="shared" si="3"/>
        <v>244</v>
      </c>
      <c r="B245" t="str">
        <f>VLOOKUP(A245,country!A244:D493,4,FALSE)</f>
        <v>Wallis and Futuna</v>
      </c>
      <c r="F245" s="7"/>
      <c r="G245" s="7"/>
      <c r="H245" s="7"/>
      <c r="I245" s="7"/>
      <c r="J245" s="7"/>
      <c r="K245" s="7"/>
      <c r="L245" s="7"/>
      <c r="M245" s="7"/>
      <c r="N245" s="7"/>
      <c r="O245" s="7"/>
    </row>
    <row r="246" spans="1:15" x14ac:dyDescent="0.25">
      <c r="A246">
        <f t="shared" si="3"/>
        <v>245</v>
      </c>
      <c r="B246" t="str">
        <f>VLOOKUP(A246,country!A245:D494,4,FALSE)</f>
        <v>Western Sahara</v>
      </c>
      <c r="F246" s="7"/>
      <c r="G246" s="7"/>
      <c r="H246" s="7"/>
      <c r="I246" s="7"/>
      <c r="J246" s="7"/>
      <c r="K246" s="7"/>
      <c r="L246" s="7"/>
      <c r="M246" s="7"/>
      <c r="N246" s="7"/>
      <c r="O246" s="7"/>
    </row>
    <row r="247" spans="1:15" x14ac:dyDescent="0.25">
      <c r="A247">
        <f t="shared" si="3"/>
        <v>246</v>
      </c>
      <c r="B247" t="str">
        <f>VLOOKUP(A247,country!A246:D495,4,FALSE)</f>
        <v>Yemen</v>
      </c>
      <c r="F247" s="7"/>
      <c r="G247" s="7"/>
      <c r="H247" s="7"/>
      <c r="I247" s="7"/>
      <c r="J247" s="7"/>
      <c r="K247" s="7"/>
      <c r="L247" s="7"/>
      <c r="M247" s="7"/>
      <c r="N247" s="7"/>
      <c r="O247" s="7"/>
    </row>
    <row r="248" spans="1:15" x14ac:dyDescent="0.25">
      <c r="A248">
        <f t="shared" si="3"/>
        <v>247</v>
      </c>
      <c r="B248" t="str">
        <f>VLOOKUP(A248,country!A247:D496,4,FALSE)</f>
        <v>Zambia</v>
      </c>
      <c r="F248" s="7"/>
      <c r="G248" s="7"/>
      <c r="H248" s="7"/>
      <c r="I248" s="7"/>
      <c r="J248" s="7"/>
      <c r="K248" s="7"/>
      <c r="L248" s="7"/>
      <c r="M248" s="7"/>
      <c r="N248" s="7"/>
      <c r="O248" s="7"/>
    </row>
    <row r="249" spans="1:15" x14ac:dyDescent="0.25">
      <c r="A249">
        <f t="shared" si="3"/>
        <v>248</v>
      </c>
      <c r="B249" t="str">
        <f>VLOOKUP(A249,country!A248:D497,4,FALSE)</f>
        <v>Zimbabwe</v>
      </c>
      <c r="F249" s="7"/>
      <c r="G249" s="7"/>
      <c r="H249" s="7"/>
      <c r="I249" s="7"/>
      <c r="J249" s="7"/>
      <c r="K249" s="7"/>
      <c r="L249" s="7"/>
      <c r="M249" s="7"/>
      <c r="N249" s="7"/>
      <c r="O249" s="7"/>
    </row>
    <row r="250" spans="1:15" x14ac:dyDescent="0.25">
      <c r="A250">
        <f t="shared" si="3"/>
        <v>249</v>
      </c>
      <c r="B250" t="str">
        <f>VLOOKUP(A250,country!A249:D498,4,FALSE)</f>
        <v>Åland Islands</v>
      </c>
      <c r="F250" s="7"/>
      <c r="G250" s="7"/>
      <c r="H250" s="7"/>
      <c r="I250" s="7"/>
      <c r="J250" s="7"/>
      <c r="K250" s="7"/>
      <c r="L250" s="7"/>
      <c r="M250" s="7"/>
      <c r="N250" s="7"/>
      <c r="O250" s="7"/>
    </row>
  </sheetData>
  <autoFilter ref="A1:E250" xr:uid="{49CDB608-6F7F-4594-8B03-2B95361D1EA6}"/>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3AF60-47D9-4CF4-BA96-FD8FCD129746}">
  <dimension ref="A1:S52"/>
  <sheetViews>
    <sheetView zoomScale="85" zoomScaleNormal="85" workbookViewId="0">
      <pane ySplit="1" topLeftCell="A2" activePane="bottomLeft" state="frozen"/>
      <selection pane="bottomLeft" activeCell="M36" sqref="M36"/>
    </sheetView>
  </sheetViews>
  <sheetFormatPr defaultRowHeight="15" x14ac:dyDescent="0.25"/>
  <cols>
    <col min="1" max="1" width="10.28515625" bestFit="1" customWidth="1"/>
    <col min="2" max="2" width="12.5703125" customWidth="1"/>
    <col min="3" max="3" width="18.7109375" bestFit="1" customWidth="1"/>
    <col min="4" max="4" width="15.5703125" customWidth="1"/>
    <col min="5" max="5" width="12.85546875" bestFit="1" customWidth="1"/>
    <col min="6" max="6" width="14.5703125" bestFit="1" customWidth="1"/>
    <col min="7" max="7" width="15.42578125" bestFit="1" customWidth="1"/>
    <col min="8" max="8" width="22.140625" customWidth="1"/>
    <col min="9" max="9" width="13" bestFit="1" customWidth="1"/>
    <col min="10" max="10" width="26.42578125" bestFit="1" customWidth="1"/>
    <col min="11" max="11" width="21.7109375" bestFit="1" customWidth="1"/>
    <col min="12" max="12" width="22.85546875" bestFit="1" customWidth="1"/>
    <col min="13" max="13" width="32" bestFit="1" customWidth="1"/>
    <col min="14" max="14" width="17.140625" bestFit="1" customWidth="1"/>
    <col min="15" max="15" width="27.28515625" bestFit="1" customWidth="1"/>
    <col min="16" max="16" width="16" bestFit="1" customWidth="1"/>
    <col min="17" max="17" width="13.42578125" bestFit="1" customWidth="1"/>
    <col min="19" max="19" width="17.7109375" bestFit="1" customWidth="1"/>
  </cols>
  <sheetData>
    <row r="1" spans="1:19" ht="24" customHeight="1" x14ac:dyDescent="0.25">
      <c r="A1" s="8" t="s">
        <v>713</v>
      </c>
      <c r="B1" s="8" t="s">
        <v>738</v>
      </c>
      <c r="C1" s="8" t="s">
        <v>656</v>
      </c>
      <c r="D1" s="8" t="s">
        <v>740</v>
      </c>
      <c r="E1" s="8" t="s">
        <v>658</v>
      </c>
      <c r="F1" s="8" t="s">
        <v>657</v>
      </c>
      <c r="G1" s="8" t="s">
        <v>608</v>
      </c>
      <c r="H1" s="8" t="s">
        <v>646</v>
      </c>
      <c r="I1" s="8" t="s">
        <v>647</v>
      </c>
      <c r="J1" s="8" t="s">
        <v>648</v>
      </c>
      <c r="K1" s="8" t="s">
        <v>649</v>
      </c>
      <c r="L1" s="8" t="s">
        <v>650</v>
      </c>
      <c r="M1" s="8" t="s">
        <v>651</v>
      </c>
      <c r="N1" s="8" t="s">
        <v>652</v>
      </c>
      <c r="O1" s="8" t="s">
        <v>653</v>
      </c>
      <c r="P1" s="8" t="s">
        <v>654</v>
      </c>
      <c r="Q1" s="8" t="s">
        <v>655</v>
      </c>
      <c r="R1" s="28" t="s">
        <v>952</v>
      </c>
      <c r="S1" s="28" t="s">
        <v>953</v>
      </c>
    </row>
    <row r="2" spans="1:19" x14ac:dyDescent="0.25">
      <c r="A2">
        <v>1</v>
      </c>
      <c r="B2" t="s">
        <v>739</v>
      </c>
      <c r="C2" t="s">
        <v>524</v>
      </c>
      <c r="D2" t="s">
        <v>525</v>
      </c>
      <c r="E2">
        <v>61.370716000000002</v>
      </c>
      <c r="F2">
        <v>-152.40441899999999</v>
      </c>
      <c r="G2">
        <v>731545</v>
      </c>
      <c r="H2">
        <v>1583</v>
      </c>
      <c r="I2">
        <v>130</v>
      </c>
      <c r="J2">
        <v>0.66</v>
      </c>
      <c r="K2">
        <v>0.57999999999999996</v>
      </c>
      <c r="L2">
        <v>533</v>
      </c>
      <c r="M2">
        <v>1058</v>
      </c>
      <c r="N2">
        <v>55</v>
      </c>
      <c r="O2">
        <v>93</v>
      </c>
      <c r="P2">
        <v>552319</v>
      </c>
      <c r="Q2">
        <v>74340</v>
      </c>
      <c r="R2">
        <v>571951</v>
      </c>
      <c r="S2">
        <f>G2/R2</f>
        <v>1.2790343928063768</v>
      </c>
    </row>
    <row r="3" spans="1:19" x14ac:dyDescent="0.25">
      <c r="A3">
        <v>2</v>
      </c>
      <c r="B3" t="s">
        <v>739</v>
      </c>
      <c r="C3" t="s">
        <v>523</v>
      </c>
      <c r="D3" t="s">
        <v>3</v>
      </c>
      <c r="E3">
        <v>32.806671000000001</v>
      </c>
      <c r="F3">
        <v>-86.791129999999995</v>
      </c>
      <c r="G3">
        <v>4903185</v>
      </c>
      <c r="H3">
        <v>13959</v>
      </c>
      <c r="I3">
        <v>1870</v>
      </c>
      <c r="J3">
        <v>0.64</v>
      </c>
      <c r="K3">
        <v>0.68</v>
      </c>
      <c r="L3">
        <v>4994</v>
      </c>
      <c r="M3">
        <v>9476</v>
      </c>
      <c r="N3">
        <v>606</v>
      </c>
      <c r="O3">
        <v>1238</v>
      </c>
      <c r="P3">
        <v>3748089</v>
      </c>
      <c r="Q3">
        <v>762032</v>
      </c>
      <c r="R3">
        <v>50744</v>
      </c>
      <c r="S3">
        <f t="shared" ref="S3:S52" si="0">G3/R3</f>
        <v>96.625906511114621</v>
      </c>
    </row>
    <row r="4" spans="1:19" x14ac:dyDescent="0.25">
      <c r="A4">
        <v>3</v>
      </c>
      <c r="B4" t="s">
        <v>739</v>
      </c>
      <c r="C4" t="s">
        <v>527</v>
      </c>
      <c r="D4" t="s">
        <v>20</v>
      </c>
      <c r="E4">
        <v>34.969704</v>
      </c>
      <c r="F4">
        <v>-92.373123000000007</v>
      </c>
      <c r="G4">
        <v>3017825</v>
      </c>
      <c r="H4">
        <v>8428</v>
      </c>
      <c r="I4">
        <v>856</v>
      </c>
      <c r="J4">
        <v>0.52</v>
      </c>
      <c r="K4">
        <v>0.57999999999999996</v>
      </c>
      <c r="L4">
        <v>4069</v>
      </c>
      <c r="M4">
        <v>6248</v>
      </c>
      <c r="N4">
        <v>362</v>
      </c>
      <c r="O4">
        <v>609</v>
      </c>
      <c r="P4">
        <v>2272226</v>
      </c>
      <c r="Q4">
        <v>476167</v>
      </c>
      <c r="R4">
        <v>52068</v>
      </c>
      <c r="S4">
        <f t="shared" si="0"/>
        <v>57.959303218867632</v>
      </c>
    </row>
    <row r="5" spans="1:19" x14ac:dyDescent="0.25">
      <c r="A5">
        <v>4</v>
      </c>
      <c r="B5" t="s">
        <v>739</v>
      </c>
      <c r="C5" t="s">
        <v>526</v>
      </c>
      <c r="D5" t="s">
        <v>31</v>
      </c>
      <c r="E5">
        <v>33.729759000000001</v>
      </c>
      <c r="F5">
        <v>-111.43122099999999</v>
      </c>
      <c r="G5">
        <v>7278717</v>
      </c>
      <c r="H5">
        <v>12868</v>
      </c>
      <c r="I5">
        <v>1742</v>
      </c>
      <c r="J5">
        <v>0.62</v>
      </c>
      <c r="K5">
        <v>0.53</v>
      </c>
      <c r="L5">
        <v>4938</v>
      </c>
      <c r="M5">
        <v>8903</v>
      </c>
      <c r="N5">
        <v>814</v>
      </c>
      <c r="O5">
        <v>1278</v>
      </c>
      <c r="P5">
        <v>5187520</v>
      </c>
      <c r="Q5">
        <v>1106362</v>
      </c>
      <c r="R5">
        <v>113635</v>
      </c>
      <c r="S5">
        <f t="shared" si="0"/>
        <v>64.053478241738901</v>
      </c>
    </row>
    <row r="6" spans="1:19" x14ac:dyDescent="0.25">
      <c r="A6">
        <v>5</v>
      </c>
      <c r="B6" t="s">
        <v>739</v>
      </c>
      <c r="C6" t="s">
        <v>528</v>
      </c>
      <c r="D6" t="s">
        <v>82</v>
      </c>
      <c r="E6">
        <v>36.116202999999999</v>
      </c>
      <c r="F6">
        <v>-119.68156399999999</v>
      </c>
      <c r="G6">
        <v>39512223</v>
      </c>
      <c r="H6">
        <v>68554</v>
      </c>
      <c r="I6">
        <v>8131</v>
      </c>
      <c r="J6">
        <v>0.67</v>
      </c>
      <c r="K6">
        <v>0.57999999999999996</v>
      </c>
      <c r="L6">
        <v>22831</v>
      </c>
      <c r="M6">
        <v>45692</v>
      </c>
      <c r="N6">
        <v>3381</v>
      </c>
      <c r="O6">
        <v>5756</v>
      </c>
      <c r="P6">
        <v>29868127</v>
      </c>
      <c r="Q6">
        <v>5148448</v>
      </c>
      <c r="R6">
        <v>155959</v>
      </c>
      <c r="S6">
        <f t="shared" si="0"/>
        <v>253.35006636359557</v>
      </c>
    </row>
    <row r="7" spans="1:19" x14ac:dyDescent="0.25">
      <c r="A7">
        <v>6</v>
      </c>
      <c r="B7" t="s">
        <v>739</v>
      </c>
      <c r="C7" t="s">
        <v>529</v>
      </c>
      <c r="D7" t="s">
        <v>100</v>
      </c>
      <c r="E7">
        <v>39.059811000000003</v>
      </c>
      <c r="F7">
        <v>-105.311104</v>
      </c>
      <c r="G7">
        <v>5758736</v>
      </c>
      <c r="H7">
        <v>9620</v>
      </c>
      <c r="I7">
        <v>1264</v>
      </c>
      <c r="J7">
        <v>0.57999999999999996</v>
      </c>
      <c r="K7">
        <v>0.6</v>
      </c>
      <c r="L7">
        <v>4033</v>
      </c>
      <c r="M7">
        <v>6826</v>
      </c>
      <c r="N7">
        <v>500</v>
      </c>
      <c r="O7">
        <v>882</v>
      </c>
      <c r="P7">
        <v>4185186</v>
      </c>
      <c r="Q7">
        <v>707396</v>
      </c>
      <c r="R7">
        <v>103718</v>
      </c>
      <c r="S7">
        <f t="shared" si="0"/>
        <v>55.523014327310591</v>
      </c>
    </row>
    <row r="8" spans="1:19" x14ac:dyDescent="0.25">
      <c r="A8">
        <v>7</v>
      </c>
      <c r="B8" t="s">
        <v>739</v>
      </c>
      <c r="C8" t="s">
        <v>530</v>
      </c>
      <c r="D8" t="s">
        <v>531</v>
      </c>
      <c r="E8">
        <v>41.597782000000002</v>
      </c>
      <c r="F8">
        <v>-72.755370999999997</v>
      </c>
      <c r="G8">
        <v>3565287</v>
      </c>
      <c r="H8">
        <v>6894</v>
      </c>
      <c r="I8">
        <v>731</v>
      </c>
      <c r="J8">
        <v>0.76</v>
      </c>
      <c r="K8">
        <v>0.61</v>
      </c>
      <c r="L8">
        <v>1643</v>
      </c>
      <c r="M8">
        <v>4269</v>
      </c>
      <c r="N8">
        <v>285</v>
      </c>
      <c r="O8">
        <v>508</v>
      </c>
      <c r="P8">
        <v>2831746</v>
      </c>
      <c r="Q8">
        <v>575757</v>
      </c>
      <c r="R8">
        <v>4845</v>
      </c>
      <c r="S8">
        <f t="shared" si="0"/>
        <v>735.86934984520121</v>
      </c>
    </row>
    <row r="9" spans="1:19" x14ac:dyDescent="0.25">
      <c r="A9">
        <v>8</v>
      </c>
      <c r="B9" t="s">
        <v>739</v>
      </c>
      <c r="C9" t="s">
        <v>533</v>
      </c>
      <c r="D9" t="s">
        <v>534</v>
      </c>
      <c r="E9">
        <v>38.897438000000001</v>
      </c>
      <c r="F9">
        <v>-77.026816999999994</v>
      </c>
      <c r="G9">
        <v>705749</v>
      </c>
      <c r="H9">
        <v>2405</v>
      </c>
      <c r="I9">
        <v>401</v>
      </c>
      <c r="J9">
        <v>0.72</v>
      </c>
      <c r="K9">
        <v>0.6</v>
      </c>
      <c r="L9">
        <v>671</v>
      </c>
      <c r="M9">
        <v>1538</v>
      </c>
      <c r="N9">
        <v>159</v>
      </c>
      <c r="O9">
        <v>280</v>
      </c>
      <c r="P9">
        <v>554333</v>
      </c>
      <c r="Q9">
        <v>79769</v>
      </c>
      <c r="R9">
        <v>61</v>
      </c>
      <c r="S9">
        <f t="shared" si="0"/>
        <v>11569.655737704918</v>
      </c>
    </row>
    <row r="10" spans="1:19" x14ac:dyDescent="0.25">
      <c r="A10">
        <v>9</v>
      </c>
      <c r="B10" t="s">
        <v>739</v>
      </c>
      <c r="C10" t="s">
        <v>532</v>
      </c>
      <c r="D10" t="s">
        <v>172</v>
      </c>
      <c r="E10">
        <v>39.318522999999999</v>
      </c>
      <c r="F10">
        <v>-75.507141000000004</v>
      </c>
      <c r="G10">
        <v>973764</v>
      </c>
      <c r="H10">
        <v>1864</v>
      </c>
      <c r="I10">
        <v>249</v>
      </c>
      <c r="J10">
        <v>0.72</v>
      </c>
      <c r="K10">
        <v>0.75</v>
      </c>
      <c r="L10">
        <v>516</v>
      </c>
      <c r="M10">
        <v>1190</v>
      </c>
      <c r="N10">
        <v>63</v>
      </c>
      <c r="O10">
        <v>156</v>
      </c>
      <c r="P10">
        <v>739679</v>
      </c>
      <c r="Q10">
        <v>160565</v>
      </c>
      <c r="R10">
        <v>1954</v>
      </c>
      <c r="S10">
        <f t="shared" si="0"/>
        <v>498.3439099283521</v>
      </c>
    </row>
    <row r="11" spans="1:19" x14ac:dyDescent="0.25">
      <c r="A11">
        <v>10</v>
      </c>
      <c r="B11" t="s">
        <v>739</v>
      </c>
      <c r="C11" t="s">
        <v>535</v>
      </c>
      <c r="D11" t="s">
        <v>536</v>
      </c>
      <c r="E11">
        <v>27.766279000000001</v>
      </c>
      <c r="F11">
        <v>-81.686783000000005</v>
      </c>
      <c r="G11">
        <v>21477737</v>
      </c>
      <c r="H11">
        <v>51190</v>
      </c>
      <c r="I11">
        <v>6226</v>
      </c>
      <c r="J11">
        <v>0.66</v>
      </c>
      <c r="K11">
        <v>0.67</v>
      </c>
      <c r="L11">
        <v>17651</v>
      </c>
      <c r="M11">
        <v>34421</v>
      </c>
      <c r="N11">
        <v>2044</v>
      </c>
      <c r="O11">
        <v>4135</v>
      </c>
      <c r="P11">
        <v>16166865</v>
      </c>
      <c r="Q11">
        <v>3926889</v>
      </c>
      <c r="R11">
        <v>53927</v>
      </c>
      <c r="S11">
        <f t="shared" si="0"/>
        <v>398.27427819088769</v>
      </c>
    </row>
    <row r="12" spans="1:19" x14ac:dyDescent="0.25">
      <c r="A12">
        <v>11</v>
      </c>
      <c r="B12" t="s">
        <v>739</v>
      </c>
      <c r="C12" t="s">
        <v>169</v>
      </c>
      <c r="D12" t="s">
        <v>165</v>
      </c>
      <c r="E12">
        <v>33.040619</v>
      </c>
      <c r="F12">
        <v>-83.643073999999999</v>
      </c>
      <c r="G12">
        <v>10617423</v>
      </c>
      <c r="H12">
        <v>23831</v>
      </c>
      <c r="I12">
        <v>2703</v>
      </c>
      <c r="J12">
        <v>0.7</v>
      </c>
      <c r="K12">
        <v>0.72</v>
      </c>
      <c r="L12">
        <v>7210</v>
      </c>
      <c r="M12">
        <v>15520</v>
      </c>
      <c r="N12">
        <v>752</v>
      </c>
      <c r="O12">
        <v>1728</v>
      </c>
      <c r="P12">
        <v>7702432</v>
      </c>
      <c r="Q12">
        <v>1300430</v>
      </c>
      <c r="R12">
        <v>57906</v>
      </c>
      <c r="S12">
        <f t="shared" si="0"/>
        <v>183.35618070666251</v>
      </c>
    </row>
    <row r="13" spans="1:19" x14ac:dyDescent="0.25">
      <c r="A13">
        <v>12</v>
      </c>
      <c r="B13" t="s">
        <v>739</v>
      </c>
      <c r="C13" t="s">
        <v>537</v>
      </c>
      <c r="D13" t="s">
        <v>538</v>
      </c>
      <c r="E13">
        <v>21.094318000000001</v>
      </c>
      <c r="F13">
        <v>-157.49833699999999</v>
      </c>
      <c r="G13">
        <v>1415872</v>
      </c>
      <c r="H13">
        <v>2623</v>
      </c>
      <c r="I13">
        <v>219</v>
      </c>
      <c r="J13">
        <v>0.7</v>
      </c>
      <c r="K13">
        <v>0.67</v>
      </c>
      <c r="L13">
        <v>795</v>
      </c>
      <c r="M13">
        <v>1709</v>
      </c>
      <c r="N13">
        <v>73</v>
      </c>
      <c r="O13">
        <v>146</v>
      </c>
      <c r="P13">
        <v>1114075</v>
      </c>
      <c r="Q13">
        <v>238126</v>
      </c>
      <c r="R13">
        <v>6423</v>
      </c>
      <c r="S13">
        <f t="shared" si="0"/>
        <v>220.43780165031916</v>
      </c>
    </row>
    <row r="14" spans="1:19" x14ac:dyDescent="0.25">
      <c r="A14">
        <v>13</v>
      </c>
      <c r="B14" t="s">
        <v>739</v>
      </c>
      <c r="C14" t="s">
        <v>542</v>
      </c>
      <c r="D14" t="s">
        <v>543</v>
      </c>
      <c r="E14">
        <v>42.011538999999999</v>
      </c>
      <c r="F14">
        <v>-93.210526000000002</v>
      </c>
      <c r="G14">
        <v>3155070</v>
      </c>
      <c r="H14">
        <v>9309</v>
      </c>
      <c r="I14">
        <v>622</v>
      </c>
      <c r="J14">
        <v>0.56000000000000005</v>
      </c>
      <c r="K14">
        <v>0.53</v>
      </c>
      <c r="L14">
        <v>4100</v>
      </c>
      <c r="M14">
        <v>6705</v>
      </c>
      <c r="N14">
        <v>293</v>
      </c>
      <c r="O14">
        <v>458</v>
      </c>
      <c r="P14">
        <v>2389398</v>
      </c>
      <c r="Q14">
        <v>501026</v>
      </c>
      <c r="R14">
        <v>55869</v>
      </c>
      <c r="S14">
        <f t="shared" si="0"/>
        <v>56.472641357461207</v>
      </c>
    </row>
    <row r="15" spans="1:19" x14ac:dyDescent="0.25">
      <c r="A15">
        <v>14</v>
      </c>
      <c r="B15" t="s">
        <v>739</v>
      </c>
      <c r="C15" t="s">
        <v>539</v>
      </c>
      <c r="D15" t="s">
        <v>217</v>
      </c>
      <c r="E15">
        <v>44.240459000000001</v>
      </c>
      <c r="F15">
        <v>-114.47882799999999</v>
      </c>
      <c r="G15">
        <v>1787147</v>
      </c>
      <c r="H15">
        <v>3267</v>
      </c>
      <c r="I15">
        <v>333</v>
      </c>
      <c r="J15">
        <v>0.51</v>
      </c>
      <c r="K15">
        <v>0.53</v>
      </c>
      <c r="L15">
        <v>1607</v>
      </c>
      <c r="M15">
        <v>2437</v>
      </c>
      <c r="N15">
        <v>155</v>
      </c>
      <c r="O15">
        <v>244</v>
      </c>
      <c r="P15">
        <v>1222764</v>
      </c>
      <c r="Q15">
        <v>242449</v>
      </c>
      <c r="R15">
        <v>82747</v>
      </c>
      <c r="S15">
        <f t="shared" si="0"/>
        <v>21.59772559730262</v>
      </c>
    </row>
    <row r="16" spans="1:19" x14ac:dyDescent="0.25">
      <c r="A16">
        <v>15</v>
      </c>
      <c r="B16" t="s">
        <v>739</v>
      </c>
      <c r="C16" t="s">
        <v>540</v>
      </c>
      <c r="D16" t="s">
        <v>228</v>
      </c>
      <c r="E16">
        <v>40.349457000000001</v>
      </c>
      <c r="F16">
        <v>-88.986136999999999</v>
      </c>
      <c r="G16">
        <v>12671821</v>
      </c>
      <c r="H16">
        <v>30006</v>
      </c>
      <c r="I16">
        <v>3426</v>
      </c>
      <c r="J16">
        <v>0.57999999999999996</v>
      </c>
      <c r="K16">
        <v>0.59</v>
      </c>
      <c r="L16">
        <v>12580</v>
      </c>
      <c r="M16">
        <v>21293</v>
      </c>
      <c r="N16">
        <v>1410</v>
      </c>
      <c r="O16">
        <v>2418</v>
      </c>
      <c r="P16">
        <v>9895529</v>
      </c>
      <c r="Q16">
        <v>1847932</v>
      </c>
      <c r="R16">
        <v>55584</v>
      </c>
      <c r="S16">
        <f t="shared" si="0"/>
        <v>227.97605426021877</v>
      </c>
    </row>
    <row r="17" spans="1:19" x14ac:dyDescent="0.25">
      <c r="A17">
        <v>16</v>
      </c>
      <c r="B17" t="s">
        <v>739</v>
      </c>
      <c r="C17" t="s">
        <v>541</v>
      </c>
      <c r="D17" t="s">
        <v>214</v>
      </c>
      <c r="E17">
        <v>39.849426000000001</v>
      </c>
      <c r="F17">
        <v>-86.258278000000004</v>
      </c>
      <c r="G17">
        <v>6732219</v>
      </c>
      <c r="H17">
        <v>17433</v>
      </c>
      <c r="I17">
        <v>2358</v>
      </c>
      <c r="J17">
        <v>0.56000000000000005</v>
      </c>
      <c r="K17">
        <v>0.59</v>
      </c>
      <c r="L17">
        <v>7685</v>
      </c>
      <c r="M17">
        <v>12559</v>
      </c>
      <c r="N17">
        <v>974</v>
      </c>
      <c r="O17">
        <v>1666</v>
      </c>
      <c r="P17">
        <v>5036563</v>
      </c>
      <c r="Q17">
        <v>968568</v>
      </c>
      <c r="R17">
        <v>35867</v>
      </c>
      <c r="S17">
        <f t="shared" si="0"/>
        <v>187.69952881478795</v>
      </c>
    </row>
    <row r="18" spans="1:19" x14ac:dyDescent="0.25">
      <c r="A18">
        <v>17</v>
      </c>
      <c r="B18" t="s">
        <v>739</v>
      </c>
      <c r="C18" t="s">
        <v>544</v>
      </c>
      <c r="D18" t="s">
        <v>545</v>
      </c>
      <c r="E18">
        <v>38.526600000000002</v>
      </c>
      <c r="F18">
        <v>-96.726485999999994</v>
      </c>
      <c r="G18">
        <v>2913314</v>
      </c>
      <c r="H18">
        <v>9120</v>
      </c>
      <c r="I18">
        <v>878</v>
      </c>
      <c r="J18">
        <v>0.53</v>
      </c>
      <c r="K18">
        <v>0.55000000000000004</v>
      </c>
      <c r="L18">
        <v>4310</v>
      </c>
      <c r="M18">
        <v>6715</v>
      </c>
      <c r="N18">
        <v>391</v>
      </c>
      <c r="O18">
        <v>634</v>
      </c>
      <c r="P18">
        <v>2185546</v>
      </c>
      <c r="Q18">
        <v>426273</v>
      </c>
      <c r="R18">
        <v>81815</v>
      </c>
      <c r="S18">
        <f t="shared" si="0"/>
        <v>35.608555888284542</v>
      </c>
    </row>
    <row r="19" spans="1:19" x14ac:dyDescent="0.25">
      <c r="A19">
        <v>18</v>
      </c>
      <c r="B19" t="s">
        <v>739</v>
      </c>
      <c r="C19" t="s">
        <v>546</v>
      </c>
      <c r="D19" t="s">
        <v>85</v>
      </c>
      <c r="E19">
        <v>37.668140000000001</v>
      </c>
      <c r="F19">
        <v>-84.670067000000003</v>
      </c>
      <c r="G19">
        <v>4467673</v>
      </c>
      <c r="H19">
        <v>13150</v>
      </c>
      <c r="I19">
        <v>1447</v>
      </c>
      <c r="J19">
        <v>0.6</v>
      </c>
      <c r="K19">
        <v>0.65</v>
      </c>
      <c r="L19">
        <v>5291</v>
      </c>
      <c r="M19">
        <v>9220</v>
      </c>
      <c r="N19">
        <v>504</v>
      </c>
      <c r="O19">
        <v>976</v>
      </c>
      <c r="P19">
        <v>3411784</v>
      </c>
      <c r="Q19">
        <v>672706</v>
      </c>
      <c r="R19">
        <v>39728</v>
      </c>
      <c r="S19">
        <f t="shared" si="0"/>
        <v>112.45652939991945</v>
      </c>
    </row>
    <row r="20" spans="1:19" x14ac:dyDescent="0.25">
      <c r="A20">
        <v>19</v>
      </c>
      <c r="B20" t="s">
        <v>739</v>
      </c>
      <c r="C20" t="s">
        <v>547</v>
      </c>
      <c r="D20" t="s">
        <v>255</v>
      </c>
      <c r="E20">
        <v>31.169546</v>
      </c>
      <c r="F20">
        <v>-91.867805000000004</v>
      </c>
      <c r="G20">
        <v>4648794</v>
      </c>
      <c r="H20">
        <v>13881</v>
      </c>
      <c r="I20">
        <v>1518</v>
      </c>
      <c r="J20">
        <v>0.56999999999999995</v>
      </c>
      <c r="K20">
        <v>0.57999999999999996</v>
      </c>
      <c r="L20">
        <v>5990</v>
      </c>
      <c r="M20">
        <v>9936</v>
      </c>
      <c r="N20">
        <v>632</v>
      </c>
      <c r="O20">
        <v>1075</v>
      </c>
      <c r="P20">
        <v>3550728</v>
      </c>
      <c r="Q20">
        <v>655848</v>
      </c>
      <c r="R20">
        <v>43562</v>
      </c>
      <c r="S20">
        <f t="shared" si="0"/>
        <v>106.71672558652037</v>
      </c>
    </row>
    <row r="21" spans="1:19" x14ac:dyDescent="0.25">
      <c r="A21">
        <v>20</v>
      </c>
      <c r="B21" t="s">
        <v>739</v>
      </c>
      <c r="C21" t="s">
        <v>550</v>
      </c>
      <c r="D21" t="s">
        <v>318</v>
      </c>
      <c r="E21">
        <v>42.230170999999999</v>
      </c>
      <c r="F21">
        <v>-71.530106000000004</v>
      </c>
      <c r="G21">
        <v>6949503</v>
      </c>
      <c r="H21">
        <v>13759</v>
      </c>
      <c r="I21">
        <v>1555</v>
      </c>
      <c r="J21">
        <v>0.74</v>
      </c>
      <c r="K21">
        <v>0.63</v>
      </c>
      <c r="L21">
        <v>3603</v>
      </c>
      <c r="M21">
        <v>8681</v>
      </c>
      <c r="N21">
        <v>571</v>
      </c>
      <c r="O21">
        <v>1063</v>
      </c>
      <c r="P21">
        <v>5405787</v>
      </c>
      <c r="Q21">
        <v>1049751</v>
      </c>
      <c r="R21">
        <v>7840</v>
      </c>
      <c r="S21">
        <f t="shared" si="0"/>
        <v>886.41619897959185</v>
      </c>
    </row>
    <row r="22" spans="1:19" x14ac:dyDescent="0.25">
      <c r="A22">
        <v>21</v>
      </c>
      <c r="B22" t="s">
        <v>739</v>
      </c>
      <c r="C22" t="s">
        <v>549</v>
      </c>
      <c r="D22" t="s">
        <v>304</v>
      </c>
      <c r="E22">
        <v>39.063946000000001</v>
      </c>
      <c r="F22">
        <v>-76.802100999999993</v>
      </c>
      <c r="G22">
        <v>6045680</v>
      </c>
      <c r="H22">
        <v>11249</v>
      </c>
      <c r="I22">
        <v>1227</v>
      </c>
      <c r="J22">
        <v>0.71</v>
      </c>
      <c r="K22">
        <v>0.66</v>
      </c>
      <c r="L22">
        <v>3296</v>
      </c>
      <c r="M22">
        <v>7273</v>
      </c>
      <c r="N22">
        <v>422</v>
      </c>
      <c r="O22">
        <v>825</v>
      </c>
      <c r="P22">
        <v>4648466</v>
      </c>
      <c r="Q22">
        <v>849185</v>
      </c>
      <c r="R22">
        <v>9774</v>
      </c>
      <c r="S22">
        <f t="shared" si="0"/>
        <v>618.54716595048092</v>
      </c>
    </row>
    <row r="23" spans="1:19" x14ac:dyDescent="0.25">
      <c r="A23">
        <v>22</v>
      </c>
      <c r="B23" t="s">
        <v>739</v>
      </c>
      <c r="C23" t="s">
        <v>548</v>
      </c>
      <c r="D23" t="s">
        <v>312</v>
      </c>
      <c r="E23">
        <v>44.693947000000001</v>
      </c>
      <c r="F23">
        <v>-69.381927000000005</v>
      </c>
      <c r="G23">
        <v>1344212</v>
      </c>
      <c r="H23">
        <v>3310</v>
      </c>
      <c r="I23">
        <v>288</v>
      </c>
      <c r="J23">
        <v>0.7</v>
      </c>
      <c r="K23">
        <v>0.63</v>
      </c>
      <c r="L23">
        <v>980</v>
      </c>
      <c r="M23">
        <v>2145</v>
      </c>
      <c r="N23">
        <v>107</v>
      </c>
      <c r="O23">
        <v>198</v>
      </c>
      <c r="P23">
        <v>1073331</v>
      </c>
      <c r="Q23">
        <v>250131</v>
      </c>
      <c r="R23">
        <v>30862</v>
      </c>
      <c r="S23">
        <f t="shared" si="0"/>
        <v>43.555569956580911</v>
      </c>
    </row>
    <row r="24" spans="1:19" x14ac:dyDescent="0.25">
      <c r="A24">
        <v>23</v>
      </c>
      <c r="B24" t="s">
        <v>739</v>
      </c>
      <c r="C24" t="s">
        <v>551</v>
      </c>
      <c r="D24" t="s">
        <v>552</v>
      </c>
      <c r="E24">
        <v>43.326618000000003</v>
      </c>
      <c r="F24">
        <v>-84.536095000000003</v>
      </c>
      <c r="G24">
        <v>9986857</v>
      </c>
      <c r="H24">
        <v>24286</v>
      </c>
      <c r="I24">
        <v>2749</v>
      </c>
      <c r="J24">
        <v>0.64</v>
      </c>
      <c r="K24">
        <v>0.64</v>
      </c>
      <c r="L24">
        <v>8855</v>
      </c>
      <c r="M24">
        <v>16571</v>
      </c>
      <c r="N24">
        <v>976</v>
      </c>
      <c r="O24">
        <v>1863</v>
      </c>
      <c r="P24">
        <v>7717047</v>
      </c>
      <c r="Q24">
        <v>1575233</v>
      </c>
      <c r="R24">
        <v>56804</v>
      </c>
      <c r="S24">
        <f t="shared" si="0"/>
        <v>175.81256601647772</v>
      </c>
    </row>
    <row r="25" spans="1:19" x14ac:dyDescent="0.25">
      <c r="A25">
        <v>24</v>
      </c>
      <c r="B25" t="s">
        <v>739</v>
      </c>
      <c r="C25" t="s">
        <v>553</v>
      </c>
      <c r="D25" t="s">
        <v>309</v>
      </c>
      <c r="E25">
        <v>45.694454</v>
      </c>
      <c r="F25">
        <v>-93.900192000000004</v>
      </c>
      <c r="G25">
        <v>5639632</v>
      </c>
      <c r="H25">
        <v>13423</v>
      </c>
      <c r="I25">
        <v>1277</v>
      </c>
      <c r="J25">
        <v>0.66</v>
      </c>
      <c r="K25">
        <v>0.65</v>
      </c>
      <c r="L25">
        <v>4605</v>
      </c>
      <c r="M25">
        <v>9014</v>
      </c>
      <c r="N25">
        <v>452</v>
      </c>
      <c r="O25">
        <v>864</v>
      </c>
      <c r="P25">
        <v>4204388</v>
      </c>
      <c r="Q25">
        <v>803718</v>
      </c>
      <c r="R25">
        <v>79610</v>
      </c>
      <c r="S25">
        <f t="shared" si="0"/>
        <v>70.840748649667134</v>
      </c>
    </row>
    <row r="26" spans="1:19" x14ac:dyDescent="0.25">
      <c r="A26">
        <v>25</v>
      </c>
      <c r="B26" t="s">
        <v>739</v>
      </c>
      <c r="C26" t="s">
        <v>555</v>
      </c>
      <c r="D26" t="s">
        <v>274</v>
      </c>
      <c r="E26">
        <v>38.456085000000002</v>
      </c>
      <c r="F26">
        <v>-92.288368000000006</v>
      </c>
      <c r="G26">
        <v>6137428</v>
      </c>
      <c r="H26">
        <v>17087</v>
      </c>
      <c r="I26">
        <v>2092</v>
      </c>
      <c r="J26">
        <v>0.6</v>
      </c>
      <c r="K26">
        <v>0.57999999999999996</v>
      </c>
      <c r="L26">
        <v>6884</v>
      </c>
      <c r="M26">
        <v>11985</v>
      </c>
      <c r="N26">
        <v>874</v>
      </c>
      <c r="O26">
        <v>1483</v>
      </c>
      <c r="P26">
        <v>4685891</v>
      </c>
      <c r="Q26">
        <v>956032</v>
      </c>
      <c r="R26">
        <v>68886</v>
      </c>
      <c r="S26">
        <f t="shared" si="0"/>
        <v>89.095433034288533</v>
      </c>
    </row>
    <row r="27" spans="1:19" x14ac:dyDescent="0.25">
      <c r="A27">
        <v>26</v>
      </c>
      <c r="B27" t="s">
        <v>739</v>
      </c>
      <c r="C27" t="s">
        <v>554</v>
      </c>
      <c r="D27" t="s">
        <v>315</v>
      </c>
      <c r="E27">
        <v>32.741646000000003</v>
      </c>
      <c r="F27">
        <v>-89.678696000000002</v>
      </c>
      <c r="G27">
        <v>2976149</v>
      </c>
      <c r="H27">
        <v>11877</v>
      </c>
      <c r="I27">
        <v>931</v>
      </c>
      <c r="J27">
        <v>0.56000000000000005</v>
      </c>
      <c r="K27">
        <v>0.57999999999999996</v>
      </c>
      <c r="L27">
        <v>5255</v>
      </c>
      <c r="M27">
        <v>8566</v>
      </c>
      <c r="N27">
        <v>392</v>
      </c>
      <c r="O27">
        <v>661</v>
      </c>
      <c r="P27">
        <v>2259919</v>
      </c>
      <c r="Q27">
        <v>437027</v>
      </c>
      <c r="R27">
        <v>46907</v>
      </c>
      <c r="S27">
        <f t="shared" si="0"/>
        <v>63.447864924211736</v>
      </c>
    </row>
    <row r="28" spans="1:19" x14ac:dyDescent="0.25">
      <c r="A28">
        <v>27</v>
      </c>
      <c r="B28" t="s">
        <v>739</v>
      </c>
      <c r="C28" t="s">
        <v>556</v>
      </c>
      <c r="D28" t="s">
        <v>287</v>
      </c>
      <c r="E28">
        <v>46.921925000000002</v>
      </c>
      <c r="F28">
        <v>-110.454353</v>
      </c>
      <c r="G28">
        <v>1068778</v>
      </c>
      <c r="H28">
        <v>3667</v>
      </c>
      <c r="I28">
        <v>248</v>
      </c>
      <c r="J28">
        <v>0.57999999999999996</v>
      </c>
      <c r="K28">
        <v>0.55000000000000004</v>
      </c>
      <c r="L28">
        <v>1541</v>
      </c>
      <c r="M28">
        <v>2604</v>
      </c>
      <c r="N28">
        <v>113</v>
      </c>
      <c r="O28">
        <v>180</v>
      </c>
      <c r="P28">
        <v>803704</v>
      </c>
      <c r="Q28">
        <v>176138</v>
      </c>
      <c r="R28">
        <v>145552</v>
      </c>
      <c r="S28">
        <f t="shared" si="0"/>
        <v>7.3429289875783228</v>
      </c>
    </row>
    <row r="29" spans="1:19" x14ac:dyDescent="0.25">
      <c r="A29">
        <v>28</v>
      </c>
      <c r="B29" t="s">
        <v>739</v>
      </c>
      <c r="C29" t="s">
        <v>568</v>
      </c>
      <c r="D29" t="s">
        <v>333</v>
      </c>
      <c r="E29">
        <v>35.630065999999999</v>
      </c>
      <c r="F29">
        <v>-79.806419000000005</v>
      </c>
      <c r="G29">
        <v>10488084</v>
      </c>
      <c r="H29">
        <v>21065</v>
      </c>
      <c r="I29">
        <v>3168</v>
      </c>
      <c r="J29">
        <v>0.7</v>
      </c>
      <c r="K29">
        <v>0.71</v>
      </c>
      <c r="L29">
        <v>6288</v>
      </c>
      <c r="M29">
        <v>13676</v>
      </c>
      <c r="N29">
        <v>911</v>
      </c>
      <c r="O29">
        <v>2040</v>
      </c>
      <c r="P29">
        <v>7762882</v>
      </c>
      <c r="Q29">
        <v>1514937</v>
      </c>
      <c r="R29">
        <v>48711</v>
      </c>
      <c r="S29">
        <f t="shared" si="0"/>
        <v>215.31243456303505</v>
      </c>
    </row>
    <row r="30" spans="1:19" x14ac:dyDescent="0.25">
      <c r="A30">
        <v>29</v>
      </c>
      <c r="B30" t="s">
        <v>739</v>
      </c>
      <c r="C30" t="s">
        <v>569</v>
      </c>
      <c r="D30" t="s">
        <v>570</v>
      </c>
      <c r="E30">
        <v>47.528911999999998</v>
      </c>
      <c r="F30">
        <v>-99.784012000000004</v>
      </c>
      <c r="G30">
        <v>762062</v>
      </c>
      <c r="H30">
        <v>3371</v>
      </c>
      <c r="I30">
        <v>278</v>
      </c>
      <c r="J30">
        <v>0.57999999999999996</v>
      </c>
      <c r="K30">
        <v>0.66</v>
      </c>
      <c r="L30">
        <v>1420</v>
      </c>
      <c r="M30">
        <v>2395</v>
      </c>
      <c r="N30">
        <v>95</v>
      </c>
      <c r="O30">
        <v>187</v>
      </c>
      <c r="P30">
        <v>575105</v>
      </c>
      <c r="Q30">
        <v>107196</v>
      </c>
      <c r="R30">
        <v>68976</v>
      </c>
      <c r="S30">
        <f t="shared" si="0"/>
        <v>11.048219670610067</v>
      </c>
    </row>
    <row r="31" spans="1:19" x14ac:dyDescent="0.25">
      <c r="A31">
        <v>30</v>
      </c>
      <c r="B31" t="s">
        <v>739</v>
      </c>
      <c r="C31" t="s">
        <v>557</v>
      </c>
      <c r="D31" t="s">
        <v>340</v>
      </c>
      <c r="E31">
        <v>41.125369999999997</v>
      </c>
      <c r="F31">
        <v>-98.268082000000007</v>
      </c>
      <c r="G31">
        <v>1934408</v>
      </c>
      <c r="H31">
        <v>5872</v>
      </c>
      <c r="I31">
        <v>548</v>
      </c>
      <c r="J31">
        <v>0.55000000000000004</v>
      </c>
      <c r="K31">
        <v>0.63</v>
      </c>
      <c r="L31">
        <v>2630</v>
      </c>
      <c r="M31">
        <v>4251</v>
      </c>
      <c r="N31">
        <v>202</v>
      </c>
      <c r="O31">
        <v>375</v>
      </c>
      <c r="P31">
        <v>1424102</v>
      </c>
      <c r="Q31">
        <v>278598</v>
      </c>
      <c r="R31">
        <v>76872</v>
      </c>
      <c r="S31">
        <f t="shared" si="0"/>
        <v>25.164012904568633</v>
      </c>
    </row>
    <row r="32" spans="1:19" x14ac:dyDescent="0.25">
      <c r="A32">
        <v>31</v>
      </c>
      <c r="B32" t="s">
        <v>739</v>
      </c>
      <c r="C32" t="s">
        <v>560</v>
      </c>
      <c r="D32" t="s">
        <v>561</v>
      </c>
      <c r="E32">
        <v>43.452491999999999</v>
      </c>
      <c r="F32">
        <v>-71.563896</v>
      </c>
      <c r="G32">
        <v>1359711</v>
      </c>
      <c r="H32">
        <v>2598</v>
      </c>
      <c r="I32">
        <v>252</v>
      </c>
      <c r="J32">
        <v>0.64</v>
      </c>
      <c r="K32">
        <v>0.56000000000000005</v>
      </c>
      <c r="L32">
        <v>939</v>
      </c>
      <c r="M32">
        <v>1768</v>
      </c>
      <c r="N32">
        <v>110</v>
      </c>
      <c r="O32">
        <v>181</v>
      </c>
      <c r="P32">
        <v>1067991</v>
      </c>
      <c r="Q32">
        <v>219293</v>
      </c>
      <c r="R32">
        <v>8968</v>
      </c>
      <c r="S32">
        <f t="shared" si="0"/>
        <v>151.61808652988404</v>
      </c>
    </row>
    <row r="33" spans="1:19" x14ac:dyDescent="0.25">
      <c r="A33">
        <v>32</v>
      </c>
      <c r="B33" t="s">
        <v>739</v>
      </c>
      <c r="C33" t="s">
        <v>562</v>
      </c>
      <c r="D33" t="s">
        <v>563</v>
      </c>
      <c r="E33">
        <v>40.298904</v>
      </c>
      <c r="F33">
        <v>-74.521011000000001</v>
      </c>
      <c r="G33">
        <v>8882190</v>
      </c>
      <c r="H33">
        <v>20450</v>
      </c>
      <c r="I33">
        <v>1891</v>
      </c>
      <c r="J33">
        <v>0.67</v>
      </c>
      <c r="K33">
        <v>0.55000000000000004</v>
      </c>
      <c r="L33">
        <v>6688</v>
      </c>
      <c r="M33">
        <v>13569</v>
      </c>
      <c r="N33">
        <v>846</v>
      </c>
      <c r="O33">
        <v>1368</v>
      </c>
      <c r="P33">
        <v>6960340</v>
      </c>
      <c r="Q33">
        <v>1353999</v>
      </c>
      <c r="R33">
        <v>7417</v>
      </c>
      <c r="S33">
        <f t="shared" si="0"/>
        <v>1197.5448294458677</v>
      </c>
    </row>
    <row r="34" spans="1:19" x14ac:dyDescent="0.25">
      <c r="A34">
        <v>33</v>
      </c>
      <c r="B34" t="s">
        <v>739</v>
      </c>
      <c r="C34" t="s">
        <v>564</v>
      </c>
      <c r="D34" t="s">
        <v>565</v>
      </c>
      <c r="E34">
        <v>34.840515000000003</v>
      </c>
      <c r="F34">
        <v>-106.248482</v>
      </c>
      <c r="G34">
        <v>2096829</v>
      </c>
      <c r="H34">
        <v>3460</v>
      </c>
      <c r="I34">
        <v>460</v>
      </c>
      <c r="J34">
        <v>0.6</v>
      </c>
      <c r="K34">
        <v>0.59</v>
      </c>
      <c r="L34">
        <v>1368</v>
      </c>
      <c r="M34">
        <v>2414</v>
      </c>
      <c r="N34">
        <v>188</v>
      </c>
      <c r="O34">
        <v>324</v>
      </c>
      <c r="P34">
        <v>1587101</v>
      </c>
      <c r="Q34">
        <v>328682</v>
      </c>
      <c r="R34">
        <v>121356</v>
      </c>
      <c r="S34">
        <f t="shared" si="0"/>
        <v>17.278329872441411</v>
      </c>
    </row>
    <row r="35" spans="1:19" x14ac:dyDescent="0.25">
      <c r="A35">
        <v>34</v>
      </c>
      <c r="B35" t="s">
        <v>739</v>
      </c>
      <c r="C35" t="s">
        <v>558</v>
      </c>
      <c r="D35" t="s">
        <v>559</v>
      </c>
      <c r="E35">
        <v>38.313515000000002</v>
      </c>
      <c r="F35">
        <v>-117.055374</v>
      </c>
      <c r="G35">
        <v>3080156</v>
      </c>
      <c r="H35">
        <v>5610</v>
      </c>
      <c r="I35">
        <v>1118</v>
      </c>
      <c r="J35">
        <v>0.72</v>
      </c>
      <c r="K35">
        <v>0.78</v>
      </c>
      <c r="L35">
        <v>1548</v>
      </c>
      <c r="M35">
        <v>3579</v>
      </c>
      <c r="N35">
        <v>248</v>
      </c>
      <c r="O35">
        <v>683</v>
      </c>
      <c r="P35">
        <v>2217723</v>
      </c>
      <c r="Q35">
        <v>420330</v>
      </c>
      <c r="R35">
        <v>109826</v>
      </c>
      <c r="S35">
        <f t="shared" si="0"/>
        <v>28.045781508932311</v>
      </c>
    </row>
    <row r="36" spans="1:19" x14ac:dyDescent="0.25">
      <c r="A36">
        <v>35</v>
      </c>
      <c r="B36" t="s">
        <v>739</v>
      </c>
      <c r="C36" t="s">
        <v>566</v>
      </c>
      <c r="D36" t="s">
        <v>567</v>
      </c>
      <c r="E36">
        <v>42.165725999999999</v>
      </c>
      <c r="F36">
        <v>-74.948051000000007</v>
      </c>
      <c r="G36">
        <v>19453561</v>
      </c>
      <c r="H36">
        <v>51713</v>
      </c>
      <c r="I36">
        <v>4420</v>
      </c>
      <c r="J36">
        <v>0.78</v>
      </c>
      <c r="K36">
        <v>0.62</v>
      </c>
      <c r="L36">
        <v>11549</v>
      </c>
      <c r="M36">
        <v>31631</v>
      </c>
      <c r="N36">
        <v>1670</v>
      </c>
      <c r="O36">
        <v>3045</v>
      </c>
      <c r="P36">
        <v>15594924</v>
      </c>
      <c r="Q36">
        <v>3008351</v>
      </c>
      <c r="R36">
        <v>47214</v>
      </c>
      <c r="S36">
        <f t="shared" si="0"/>
        <v>412.02950396068962</v>
      </c>
    </row>
    <row r="37" spans="1:19" x14ac:dyDescent="0.25">
      <c r="A37">
        <v>36</v>
      </c>
      <c r="B37" t="s">
        <v>739</v>
      </c>
      <c r="C37" t="s">
        <v>571</v>
      </c>
      <c r="D37" t="s">
        <v>572</v>
      </c>
      <c r="E37">
        <v>40.388782999999997</v>
      </c>
      <c r="F37">
        <v>-82.764915000000002</v>
      </c>
      <c r="G37">
        <v>11689100</v>
      </c>
      <c r="H37">
        <v>28127</v>
      </c>
      <c r="I37">
        <v>3622</v>
      </c>
      <c r="J37">
        <v>0.59</v>
      </c>
      <c r="K37">
        <v>0.64</v>
      </c>
      <c r="L37">
        <v>11419</v>
      </c>
      <c r="M37">
        <v>19773</v>
      </c>
      <c r="N37">
        <v>1297</v>
      </c>
      <c r="O37">
        <v>2459</v>
      </c>
      <c r="P37">
        <v>8982588</v>
      </c>
      <c r="Q37">
        <v>1844642</v>
      </c>
      <c r="R37">
        <v>40948</v>
      </c>
      <c r="S37">
        <f t="shared" si="0"/>
        <v>285.46204942854354</v>
      </c>
    </row>
    <row r="38" spans="1:19" x14ac:dyDescent="0.25">
      <c r="A38">
        <v>37</v>
      </c>
      <c r="B38" t="s">
        <v>739</v>
      </c>
      <c r="C38" t="s">
        <v>573</v>
      </c>
      <c r="D38" t="s">
        <v>574</v>
      </c>
      <c r="E38">
        <v>35.565342000000001</v>
      </c>
      <c r="F38">
        <v>-96.928916999999998</v>
      </c>
      <c r="G38">
        <v>3956971</v>
      </c>
      <c r="H38">
        <v>10781</v>
      </c>
      <c r="I38">
        <v>1164</v>
      </c>
      <c r="J38">
        <v>0.56000000000000005</v>
      </c>
      <c r="K38">
        <v>0.63</v>
      </c>
      <c r="L38">
        <v>4786</v>
      </c>
      <c r="M38">
        <v>7783</v>
      </c>
      <c r="N38">
        <v>427</v>
      </c>
      <c r="O38">
        <v>796</v>
      </c>
      <c r="P38">
        <v>2939976</v>
      </c>
      <c r="Q38">
        <v>574330</v>
      </c>
      <c r="R38">
        <v>68667</v>
      </c>
      <c r="S38">
        <f t="shared" si="0"/>
        <v>57.625511526643074</v>
      </c>
    </row>
    <row r="39" spans="1:19" x14ac:dyDescent="0.25">
      <c r="A39">
        <v>38</v>
      </c>
      <c r="B39" t="s">
        <v>739</v>
      </c>
      <c r="C39" t="s">
        <v>575</v>
      </c>
      <c r="D39" t="s">
        <v>576</v>
      </c>
      <c r="E39">
        <v>44.572020999999999</v>
      </c>
      <c r="F39">
        <v>-122.070938</v>
      </c>
      <c r="G39">
        <v>4217737</v>
      </c>
      <c r="H39">
        <v>6789</v>
      </c>
      <c r="I39">
        <v>837</v>
      </c>
      <c r="J39">
        <v>0.63</v>
      </c>
      <c r="K39">
        <v>0.6</v>
      </c>
      <c r="L39">
        <v>2483</v>
      </c>
      <c r="M39">
        <v>4636</v>
      </c>
      <c r="N39">
        <v>336</v>
      </c>
      <c r="O39">
        <v>587</v>
      </c>
      <c r="P39">
        <v>3160871</v>
      </c>
      <c r="Q39">
        <v>655089</v>
      </c>
      <c r="R39">
        <v>95997</v>
      </c>
      <c r="S39">
        <f t="shared" si="0"/>
        <v>43.936133420836065</v>
      </c>
    </row>
    <row r="40" spans="1:19" x14ac:dyDescent="0.25">
      <c r="A40">
        <v>39</v>
      </c>
      <c r="B40" t="s">
        <v>739</v>
      </c>
      <c r="C40" t="s">
        <v>577</v>
      </c>
      <c r="D40" t="s">
        <v>361</v>
      </c>
      <c r="E40">
        <v>40.590752000000002</v>
      </c>
      <c r="F40">
        <v>-77.209755000000001</v>
      </c>
      <c r="G40">
        <v>12801989</v>
      </c>
      <c r="H40">
        <v>32817</v>
      </c>
      <c r="I40">
        <v>3643</v>
      </c>
      <c r="J40">
        <v>0.64</v>
      </c>
      <c r="K40">
        <v>0.61</v>
      </c>
      <c r="L40">
        <v>11721</v>
      </c>
      <c r="M40">
        <v>22269</v>
      </c>
      <c r="N40">
        <v>1427</v>
      </c>
      <c r="O40">
        <v>2535</v>
      </c>
      <c r="P40">
        <v>10101588</v>
      </c>
      <c r="Q40">
        <v>2181022</v>
      </c>
      <c r="R40">
        <v>44817</v>
      </c>
      <c r="S40">
        <f t="shared" si="0"/>
        <v>285.65028895285269</v>
      </c>
    </row>
    <row r="41" spans="1:19" x14ac:dyDescent="0.25">
      <c r="A41">
        <v>40</v>
      </c>
      <c r="B41" t="s">
        <v>739</v>
      </c>
      <c r="C41" t="s">
        <v>578</v>
      </c>
      <c r="D41" t="s">
        <v>579</v>
      </c>
      <c r="E41">
        <v>41.680892999999998</v>
      </c>
      <c r="F41">
        <v>-71.511780000000002</v>
      </c>
      <c r="G41">
        <v>1059361</v>
      </c>
      <c r="H41">
        <v>2117</v>
      </c>
      <c r="I41">
        <v>279</v>
      </c>
      <c r="J41">
        <v>0.7</v>
      </c>
      <c r="K41">
        <v>0.72</v>
      </c>
      <c r="L41">
        <v>644</v>
      </c>
      <c r="M41">
        <v>1381</v>
      </c>
      <c r="N41">
        <v>77</v>
      </c>
      <c r="O41">
        <v>178</v>
      </c>
      <c r="P41">
        <v>845556</v>
      </c>
      <c r="Q41">
        <v>170144</v>
      </c>
      <c r="R41">
        <v>1045</v>
      </c>
      <c r="S41">
        <f t="shared" si="0"/>
        <v>1013.7425837320574</v>
      </c>
    </row>
    <row r="42" spans="1:19" x14ac:dyDescent="0.25">
      <c r="A42">
        <v>41</v>
      </c>
      <c r="B42" t="s">
        <v>739</v>
      </c>
      <c r="C42" t="s">
        <v>580</v>
      </c>
      <c r="D42" t="s">
        <v>418</v>
      </c>
      <c r="E42">
        <v>33.856892000000002</v>
      </c>
      <c r="F42">
        <v>-80.945007000000004</v>
      </c>
      <c r="G42">
        <v>5148714</v>
      </c>
      <c r="H42">
        <v>11457</v>
      </c>
      <c r="I42">
        <v>1459</v>
      </c>
      <c r="J42">
        <v>0.65</v>
      </c>
      <c r="K42">
        <v>0.68</v>
      </c>
      <c r="L42">
        <v>4066</v>
      </c>
      <c r="M42">
        <v>7762</v>
      </c>
      <c r="N42">
        <v>469</v>
      </c>
      <c r="O42">
        <v>964</v>
      </c>
      <c r="P42">
        <v>3802489</v>
      </c>
      <c r="Q42">
        <v>795256</v>
      </c>
      <c r="R42">
        <v>30110</v>
      </c>
      <c r="S42">
        <f t="shared" si="0"/>
        <v>170.99681169046829</v>
      </c>
    </row>
    <row r="43" spans="1:19" x14ac:dyDescent="0.25">
      <c r="A43">
        <v>42</v>
      </c>
      <c r="B43" t="s">
        <v>739</v>
      </c>
      <c r="C43" t="s">
        <v>581</v>
      </c>
      <c r="D43" t="s">
        <v>445</v>
      </c>
      <c r="E43">
        <v>44.299782</v>
      </c>
      <c r="F43">
        <v>-99.438828000000001</v>
      </c>
      <c r="G43">
        <v>884659</v>
      </c>
      <c r="H43">
        <v>4247</v>
      </c>
      <c r="I43">
        <v>150</v>
      </c>
      <c r="J43">
        <v>0.61</v>
      </c>
      <c r="K43">
        <v>0.5</v>
      </c>
      <c r="L43">
        <v>1663</v>
      </c>
      <c r="M43">
        <v>2955</v>
      </c>
      <c r="N43">
        <v>75</v>
      </c>
      <c r="O43">
        <v>112</v>
      </c>
      <c r="P43">
        <v>644483</v>
      </c>
      <c r="Q43">
        <v>132118</v>
      </c>
      <c r="R43">
        <v>75885</v>
      </c>
      <c r="S43">
        <f t="shared" si="0"/>
        <v>11.657890228635436</v>
      </c>
    </row>
    <row r="44" spans="1:19" x14ac:dyDescent="0.25">
      <c r="A44">
        <v>43</v>
      </c>
      <c r="B44" t="s">
        <v>739</v>
      </c>
      <c r="C44" t="s">
        <v>582</v>
      </c>
      <c r="D44" t="s">
        <v>476</v>
      </c>
      <c r="E44">
        <v>35.747844999999998</v>
      </c>
      <c r="F44">
        <v>-86.692345000000003</v>
      </c>
      <c r="G44">
        <v>6833174</v>
      </c>
      <c r="H44">
        <v>18401</v>
      </c>
      <c r="I44">
        <v>2309</v>
      </c>
      <c r="J44">
        <v>0.63</v>
      </c>
      <c r="K44">
        <v>0.74</v>
      </c>
      <c r="L44">
        <v>6723</v>
      </c>
      <c r="M44">
        <v>12562</v>
      </c>
      <c r="N44">
        <v>603</v>
      </c>
      <c r="O44">
        <v>1456</v>
      </c>
      <c r="P44">
        <v>5099734</v>
      </c>
      <c r="Q44">
        <v>1013356</v>
      </c>
      <c r="R44">
        <v>41217</v>
      </c>
      <c r="S44">
        <f t="shared" si="0"/>
        <v>165.78533129533929</v>
      </c>
    </row>
    <row r="45" spans="1:19" x14ac:dyDescent="0.25">
      <c r="A45">
        <v>44</v>
      </c>
      <c r="B45" t="s">
        <v>739</v>
      </c>
      <c r="C45" t="s">
        <v>583</v>
      </c>
      <c r="D45" t="s">
        <v>584</v>
      </c>
      <c r="E45">
        <v>31.054487000000002</v>
      </c>
      <c r="F45">
        <v>-97.563461000000004</v>
      </c>
      <c r="G45">
        <v>28995881</v>
      </c>
      <c r="H45">
        <v>55588</v>
      </c>
      <c r="I45">
        <v>7149</v>
      </c>
      <c r="J45">
        <v>0.61</v>
      </c>
      <c r="K45">
        <v>0.64</v>
      </c>
      <c r="L45">
        <v>21803</v>
      </c>
      <c r="M45">
        <v>38695</v>
      </c>
      <c r="N45">
        <v>2573</v>
      </c>
      <c r="O45">
        <v>4861</v>
      </c>
      <c r="P45">
        <v>20206495</v>
      </c>
      <c r="Q45">
        <v>3215906</v>
      </c>
      <c r="R45">
        <v>261797</v>
      </c>
      <c r="S45">
        <f t="shared" si="0"/>
        <v>110.75711715565878</v>
      </c>
    </row>
    <row r="46" spans="1:19" x14ac:dyDescent="0.25">
      <c r="A46">
        <v>45</v>
      </c>
      <c r="B46" t="s">
        <v>739</v>
      </c>
      <c r="C46" t="s">
        <v>585</v>
      </c>
      <c r="D46" t="s">
        <v>586</v>
      </c>
      <c r="E46">
        <v>40.150032000000003</v>
      </c>
      <c r="F46">
        <v>-111.86243399999999</v>
      </c>
      <c r="G46">
        <v>3205958</v>
      </c>
      <c r="H46">
        <v>4869</v>
      </c>
      <c r="I46">
        <v>687</v>
      </c>
      <c r="J46">
        <v>0.56999999999999995</v>
      </c>
      <c r="K46">
        <v>0.52</v>
      </c>
      <c r="L46">
        <v>2116</v>
      </c>
      <c r="M46">
        <v>3493</v>
      </c>
      <c r="N46">
        <v>328</v>
      </c>
      <c r="O46">
        <v>507</v>
      </c>
      <c r="P46">
        <v>2082530</v>
      </c>
      <c r="Q46">
        <v>307095</v>
      </c>
      <c r="R46">
        <v>82144</v>
      </c>
      <c r="S46">
        <f t="shared" si="0"/>
        <v>39.028510907674331</v>
      </c>
    </row>
    <row r="47" spans="1:19" x14ac:dyDescent="0.25">
      <c r="A47">
        <v>46</v>
      </c>
      <c r="B47" t="s">
        <v>739</v>
      </c>
      <c r="C47" t="s">
        <v>589</v>
      </c>
      <c r="D47" t="s">
        <v>203</v>
      </c>
      <c r="E47">
        <v>37.769337</v>
      </c>
      <c r="F47">
        <v>-78.169967999999997</v>
      </c>
      <c r="G47">
        <v>8535519</v>
      </c>
      <c r="H47">
        <v>17469</v>
      </c>
      <c r="I47">
        <v>2007</v>
      </c>
      <c r="J47">
        <v>0.69</v>
      </c>
      <c r="K47">
        <v>0.65</v>
      </c>
      <c r="L47">
        <v>5373</v>
      </c>
      <c r="M47">
        <v>11421</v>
      </c>
      <c r="N47">
        <v>698</v>
      </c>
      <c r="O47">
        <v>1353</v>
      </c>
      <c r="P47">
        <v>6499678</v>
      </c>
      <c r="Q47">
        <v>1187867</v>
      </c>
      <c r="R47">
        <v>39594</v>
      </c>
      <c r="S47">
        <f t="shared" si="0"/>
        <v>215.57607213214123</v>
      </c>
    </row>
    <row r="48" spans="1:19" x14ac:dyDescent="0.25">
      <c r="A48">
        <v>47</v>
      </c>
      <c r="B48" t="s">
        <v>739</v>
      </c>
      <c r="C48" t="s">
        <v>587</v>
      </c>
      <c r="D48" t="s">
        <v>588</v>
      </c>
      <c r="E48">
        <v>44.045876</v>
      </c>
      <c r="F48">
        <v>-72.710685999999995</v>
      </c>
      <c r="G48">
        <v>623989</v>
      </c>
      <c r="H48">
        <v>1305</v>
      </c>
      <c r="I48">
        <v>94</v>
      </c>
      <c r="J48">
        <v>0.64</v>
      </c>
      <c r="K48">
        <v>0.45</v>
      </c>
      <c r="L48">
        <v>475</v>
      </c>
      <c r="M48">
        <v>890</v>
      </c>
      <c r="N48">
        <v>52</v>
      </c>
      <c r="O48">
        <v>73</v>
      </c>
      <c r="P48">
        <v>504856</v>
      </c>
      <c r="Q48">
        <v>109551</v>
      </c>
      <c r="R48">
        <v>9250</v>
      </c>
      <c r="S48">
        <f t="shared" si="0"/>
        <v>67.458270270270276</v>
      </c>
    </row>
    <row r="49" spans="1:19" x14ac:dyDescent="0.25">
      <c r="A49">
        <v>48</v>
      </c>
      <c r="B49" t="s">
        <v>739</v>
      </c>
      <c r="C49" t="s">
        <v>590</v>
      </c>
      <c r="D49" t="s">
        <v>591</v>
      </c>
      <c r="E49">
        <v>47.400902000000002</v>
      </c>
      <c r="F49">
        <v>-121.490494</v>
      </c>
      <c r="G49">
        <v>7614893</v>
      </c>
      <c r="H49">
        <v>11808</v>
      </c>
      <c r="I49">
        <v>1493</v>
      </c>
      <c r="J49">
        <v>0.65</v>
      </c>
      <c r="K49">
        <v>0.65</v>
      </c>
      <c r="L49">
        <v>4123</v>
      </c>
      <c r="M49">
        <v>7966</v>
      </c>
      <c r="N49">
        <v>525</v>
      </c>
      <c r="O49">
        <v>1009</v>
      </c>
      <c r="P49">
        <v>5554591</v>
      </c>
      <c r="Q49">
        <v>1029040</v>
      </c>
      <c r="R49">
        <v>66544</v>
      </c>
      <c r="S49">
        <f t="shared" si="0"/>
        <v>114.43395347439288</v>
      </c>
    </row>
    <row r="50" spans="1:19" x14ac:dyDescent="0.25">
      <c r="A50">
        <v>49</v>
      </c>
      <c r="B50" t="s">
        <v>739</v>
      </c>
      <c r="C50" t="s">
        <v>594</v>
      </c>
      <c r="D50" t="s">
        <v>595</v>
      </c>
      <c r="E50">
        <v>44.268543000000001</v>
      </c>
      <c r="F50">
        <v>-89.616507999999996</v>
      </c>
      <c r="G50">
        <v>5822434</v>
      </c>
      <c r="H50">
        <v>11669</v>
      </c>
      <c r="I50">
        <v>1506</v>
      </c>
      <c r="J50">
        <v>0.57999999999999996</v>
      </c>
      <c r="K50">
        <v>0.55000000000000004</v>
      </c>
      <c r="L50">
        <v>4850</v>
      </c>
      <c r="M50">
        <v>8260</v>
      </c>
      <c r="N50">
        <v>676</v>
      </c>
      <c r="O50">
        <v>1091</v>
      </c>
      <c r="P50">
        <v>4469267</v>
      </c>
      <c r="Q50">
        <v>896724</v>
      </c>
      <c r="R50">
        <v>54310</v>
      </c>
      <c r="S50">
        <f t="shared" si="0"/>
        <v>107.20740195175843</v>
      </c>
    </row>
    <row r="51" spans="1:19" x14ac:dyDescent="0.25">
      <c r="A51">
        <v>50</v>
      </c>
      <c r="B51" t="s">
        <v>739</v>
      </c>
      <c r="C51" t="s">
        <v>592</v>
      </c>
      <c r="D51" t="s">
        <v>593</v>
      </c>
      <c r="E51">
        <v>38.491225999999997</v>
      </c>
      <c r="F51">
        <v>-80.954453000000001</v>
      </c>
      <c r="G51">
        <v>1792065</v>
      </c>
      <c r="H51">
        <v>6224</v>
      </c>
      <c r="I51">
        <v>643</v>
      </c>
      <c r="J51">
        <v>0.6</v>
      </c>
      <c r="K51">
        <v>0.65</v>
      </c>
      <c r="L51">
        <v>2466</v>
      </c>
      <c r="M51">
        <v>4345</v>
      </c>
      <c r="N51">
        <v>223</v>
      </c>
      <c r="O51">
        <v>433</v>
      </c>
      <c r="P51">
        <v>1459974</v>
      </c>
      <c r="Q51">
        <v>336326</v>
      </c>
      <c r="R51">
        <v>24078</v>
      </c>
      <c r="S51">
        <f t="shared" si="0"/>
        <v>74.42748567156741</v>
      </c>
    </row>
    <row r="52" spans="1:19" x14ac:dyDescent="0.25">
      <c r="A52">
        <v>51</v>
      </c>
      <c r="B52" t="s">
        <v>739</v>
      </c>
      <c r="C52" t="s">
        <v>596</v>
      </c>
      <c r="D52" t="s">
        <v>597</v>
      </c>
      <c r="E52">
        <v>42.755966000000001</v>
      </c>
      <c r="F52">
        <v>-107.30249000000001</v>
      </c>
      <c r="G52">
        <v>578759</v>
      </c>
      <c r="H52">
        <v>1951</v>
      </c>
      <c r="I52">
        <v>102</v>
      </c>
      <c r="J52">
        <v>0.52</v>
      </c>
      <c r="K52">
        <v>0.36</v>
      </c>
      <c r="L52">
        <v>931</v>
      </c>
      <c r="M52">
        <v>1441</v>
      </c>
      <c r="N52">
        <v>65</v>
      </c>
      <c r="O52">
        <v>84</v>
      </c>
      <c r="P52">
        <v>444842</v>
      </c>
      <c r="Q52">
        <v>84239</v>
      </c>
      <c r="R52">
        <v>97100</v>
      </c>
      <c r="S52">
        <f t="shared" si="0"/>
        <v>5.9604428424304841</v>
      </c>
    </row>
  </sheetData>
  <autoFilter ref="A1:S52" xr:uid="{4F970D33-7873-4A51-BF73-C3E5DE51C952}"/>
  <sortState xmlns:xlrd2="http://schemas.microsoft.com/office/spreadsheetml/2017/richdata2" ref="C2:G52">
    <sortCondition ref="D2:D5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0D5D-20DE-450E-81DF-712697F28286}">
  <dimension ref="A1:O52"/>
  <sheetViews>
    <sheetView zoomScale="145" zoomScaleNormal="145" workbookViewId="0">
      <pane ySplit="1" topLeftCell="A2" activePane="bottomLeft" state="frozen"/>
      <selection pane="bottomLeft" activeCell="C1" sqref="C1"/>
    </sheetView>
  </sheetViews>
  <sheetFormatPr defaultRowHeight="15" x14ac:dyDescent="0.25"/>
  <cols>
    <col min="1" max="1" width="10.28515625" bestFit="1" customWidth="1"/>
    <col min="2" max="2" width="18.7109375" bestFit="1" customWidth="1"/>
    <col min="3" max="3" width="20.5703125" bestFit="1" customWidth="1"/>
    <col min="4" max="4" width="14.5703125" bestFit="1" customWidth="1"/>
    <col min="5" max="5" width="15.42578125" bestFit="1" customWidth="1"/>
    <col min="6" max="6" width="18.140625" bestFit="1" customWidth="1"/>
    <col min="7" max="7" width="13" bestFit="1" customWidth="1"/>
    <col min="8" max="8" width="26.42578125" bestFit="1" customWidth="1"/>
    <col min="9" max="9" width="21.7109375" bestFit="1" customWidth="1"/>
    <col min="10" max="10" width="22.85546875" bestFit="1" customWidth="1"/>
    <col min="11" max="11" width="32" bestFit="1" customWidth="1"/>
    <col min="12" max="12" width="17.140625" bestFit="1" customWidth="1"/>
    <col min="13" max="13" width="27.28515625" bestFit="1" customWidth="1"/>
    <col min="14" max="14" width="16" bestFit="1" customWidth="1"/>
    <col min="15" max="15" width="13.42578125" bestFit="1" customWidth="1"/>
  </cols>
  <sheetData>
    <row r="1" spans="1:15" ht="24" customHeight="1" x14ac:dyDescent="0.25">
      <c r="A1" s="8" t="s">
        <v>713</v>
      </c>
      <c r="B1" s="8" t="s">
        <v>656</v>
      </c>
      <c r="C1" s="8" t="s">
        <v>859</v>
      </c>
      <c r="D1" s="8" t="s">
        <v>857</v>
      </c>
      <c r="E1" s="8" t="s">
        <v>858</v>
      </c>
      <c r="F1" s="8"/>
      <c r="G1" s="8"/>
      <c r="H1" s="8"/>
      <c r="I1" s="8"/>
      <c r="J1" s="8"/>
      <c r="K1" s="8"/>
      <c r="L1" s="8"/>
      <c r="M1" s="8"/>
      <c r="N1" s="8"/>
      <c r="O1" s="8"/>
    </row>
    <row r="2" spans="1:15" x14ac:dyDescent="0.25">
      <c r="A2">
        <v>1</v>
      </c>
      <c r="B2" t="str">
        <f>VLOOKUP(A2,location!A1:C90,3,FALSE)</f>
        <v>Alaska</v>
      </c>
      <c r="C2" s="1">
        <v>43920</v>
      </c>
      <c r="D2" s="23">
        <f>C2+21</f>
        <v>43941</v>
      </c>
      <c r="E2" s="23">
        <f>D2+21</f>
        <v>43962</v>
      </c>
      <c r="F2" s="1"/>
      <c r="G2" s="7"/>
    </row>
    <row r="3" spans="1:15" x14ac:dyDescent="0.25">
      <c r="A3">
        <v>2</v>
      </c>
      <c r="B3" t="str">
        <f>VLOOKUP(A3,location!A2:C91,3,FALSE)</f>
        <v>Alabama</v>
      </c>
      <c r="C3" s="1">
        <v>43920</v>
      </c>
      <c r="D3" s="23">
        <f t="shared" ref="D3:E3" si="0">C3+21</f>
        <v>43941</v>
      </c>
      <c r="E3" s="23">
        <f t="shared" si="0"/>
        <v>43962</v>
      </c>
    </row>
    <row r="4" spans="1:15" x14ac:dyDescent="0.25">
      <c r="A4">
        <v>3</v>
      </c>
      <c r="B4" t="str">
        <f>VLOOKUP(A4,location!A3:C92,3,FALSE)</f>
        <v>Arkansas</v>
      </c>
      <c r="C4" s="1">
        <v>43920</v>
      </c>
      <c r="D4" s="23">
        <f t="shared" ref="D4:E4" si="1">C4+21</f>
        <v>43941</v>
      </c>
      <c r="E4" s="23">
        <f t="shared" si="1"/>
        <v>43962</v>
      </c>
    </row>
    <row r="5" spans="1:15" x14ac:dyDescent="0.25">
      <c r="A5">
        <v>4</v>
      </c>
      <c r="B5" t="str">
        <f>VLOOKUP(A5,location!A4:C93,3,FALSE)</f>
        <v>Arizona</v>
      </c>
      <c r="C5" s="1">
        <v>43920</v>
      </c>
      <c r="D5" s="23">
        <f t="shared" ref="D5:E5" si="2">C5+21</f>
        <v>43941</v>
      </c>
      <c r="E5" s="23">
        <f t="shared" si="2"/>
        <v>43962</v>
      </c>
    </row>
    <row r="6" spans="1:15" x14ac:dyDescent="0.25">
      <c r="A6">
        <v>5</v>
      </c>
      <c r="B6" t="str">
        <f>VLOOKUP(A6,location!A5:C94,3,FALSE)</f>
        <v>California</v>
      </c>
      <c r="C6" s="1">
        <v>43920</v>
      </c>
      <c r="D6" s="23">
        <f t="shared" ref="D6:E6" si="3">C6+21</f>
        <v>43941</v>
      </c>
      <c r="E6" s="23">
        <f t="shared" si="3"/>
        <v>43962</v>
      </c>
    </row>
    <row r="7" spans="1:15" x14ac:dyDescent="0.25">
      <c r="A7">
        <v>6</v>
      </c>
      <c r="B7" t="str">
        <f>VLOOKUP(A7,location!A6:C95,3,FALSE)</f>
        <v>Colorado</v>
      </c>
      <c r="C7" s="1">
        <v>43920</v>
      </c>
      <c r="D7" s="23">
        <f t="shared" ref="D7:E7" si="4">C7+21</f>
        <v>43941</v>
      </c>
      <c r="E7" s="23">
        <f t="shared" si="4"/>
        <v>43962</v>
      </c>
    </row>
    <row r="8" spans="1:15" x14ac:dyDescent="0.25">
      <c r="A8">
        <v>7</v>
      </c>
      <c r="B8" t="str">
        <f>VLOOKUP(A8,location!A7:C96,3,FALSE)</f>
        <v>Connecticut</v>
      </c>
      <c r="C8" s="1">
        <v>43920</v>
      </c>
      <c r="D8" s="23">
        <f t="shared" ref="D8:E8" si="5">C8+21</f>
        <v>43941</v>
      </c>
      <c r="E8" s="23">
        <f t="shared" si="5"/>
        <v>43962</v>
      </c>
    </row>
    <row r="9" spans="1:15" x14ac:dyDescent="0.25">
      <c r="A9">
        <v>8</v>
      </c>
      <c r="B9" t="str">
        <f>VLOOKUP(A9,location!A8:C97,3,FALSE)</f>
        <v>District of Columbia</v>
      </c>
      <c r="C9" s="1">
        <v>43920</v>
      </c>
      <c r="D9" s="23">
        <f t="shared" ref="D9:E9" si="6">C9+21</f>
        <v>43941</v>
      </c>
      <c r="E9" s="23">
        <f t="shared" si="6"/>
        <v>43962</v>
      </c>
    </row>
    <row r="10" spans="1:15" x14ac:dyDescent="0.25">
      <c r="A10">
        <v>9</v>
      </c>
      <c r="B10" t="str">
        <f>VLOOKUP(A10,location!A9:C98,3,FALSE)</f>
        <v>Delaware</v>
      </c>
      <c r="C10" s="1">
        <v>43920</v>
      </c>
      <c r="D10" s="23">
        <f t="shared" ref="D10:E10" si="7">C10+21</f>
        <v>43941</v>
      </c>
      <c r="E10" s="23">
        <f t="shared" si="7"/>
        <v>43962</v>
      </c>
    </row>
    <row r="11" spans="1:15" x14ac:dyDescent="0.25">
      <c r="A11">
        <v>10</v>
      </c>
      <c r="B11" t="str">
        <f>VLOOKUP(A11,location!A10:C99,3,FALSE)</f>
        <v>Florida</v>
      </c>
      <c r="C11" s="1">
        <v>43920</v>
      </c>
      <c r="D11" s="23">
        <f t="shared" ref="D11:E11" si="8">C11+21</f>
        <v>43941</v>
      </c>
      <c r="E11" s="23">
        <f t="shared" si="8"/>
        <v>43962</v>
      </c>
    </row>
    <row r="12" spans="1:15" x14ac:dyDescent="0.25">
      <c r="A12">
        <v>11</v>
      </c>
      <c r="B12" t="str">
        <f>VLOOKUP(A12,location!A11:C100,3,FALSE)</f>
        <v>Georgia</v>
      </c>
      <c r="C12" s="1">
        <v>43920</v>
      </c>
      <c r="D12" s="23">
        <f t="shared" ref="D12:E12" si="9">C12+21</f>
        <v>43941</v>
      </c>
      <c r="E12" s="23">
        <f t="shared" si="9"/>
        <v>43962</v>
      </c>
    </row>
    <row r="13" spans="1:15" x14ac:dyDescent="0.25">
      <c r="A13">
        <v>12</v>
      </c>
      <c r="B13" t="str">
        <f>VLOOKUP(A13,location!A12:C101,3,FALSE)</f>
        <v>Hawaii</v>
      </c>
      <c r="C13" s="1">
        <v>43920</v>
      </c>
      <c r="D13" s="23">
        <f t="shared" ref="D13:E13" si="10">C13+21</f>
        <v>43941</v>
      </c>
      <c r="E13" s="23">
        <f t="shared" si="10"/>
        <v>43962</v>
      </c>
    </row>
    <row r="14" spans="1:15" x14ac:dyDescent="0.25">
      <c r="A14">
        <v>13</v>
      </c>
      <c r="B14" t="str">
        <f>VLOOKUP(A14,location!A13:C102,3,FALSE)</f>
        <v>Iowa</v>
      </c>
      <c r="C14" s="1">
        <v>43920</v>
      </c>
      <c r="D14" s="23">
        <f t="shared" ref="D14:E14" si="11">C14+21</f>
        <v>43941</v>
      </c>
      <c r="E14" s="23">
        <f t="shared" si="11"/>
        <v>43962</v>
      </c>
    </row>
    <row r="15" spans="1:15" x14ac:dyDescent="0.25">
      <c r="A15">
        <v>14</v>
      </c>
      <c r="B15" t="str">
        <f>VLOOKUP(A15,location!A14:C103,3,FALSE)</f>
        <v>Idaho</v>
      </c>
      <c r="C15" s="1">
        <v>43920</v>
      </c>
      <c r="D15" s="23">
        <f t="shared" ref="D15:E15" si="12">C15+21</f>
        <v>43941</v>
      </c>
      <c r="E15" s="23">
        <f t="shared" si="12"/>
        <v>43962</v>
      </c>
    </row>
    <row r="16" spans="1:15" x14ac:dyDescent="0.25">
      <c r="A16">
        <v>15</v>
      </c>
      <c r="B16" t="str">
        <f>VLOOKUP(A16,location!A15:C104,3,FALSE)</f>
        <v>Illinois</v>
      </c>
      <c r="C16" s="1">
        <v>43920</v>
      </c>
      <c r="D16" s="23">
        <f t="shared" ref="D16:E16" si="13">C16+21</f>
        <v>43941</v>
      </c>
      <c r="E16" s="23">
        <f t="shared" si="13"/>
        <v>43962</v>
      </c>
    </row>
    <row r="17" spans="1:5" x14ac:dyDescent="0.25">
      <c r="A17">
        <v>16</v>
      </c>
      <c r="B17" t="str">
        <f>VLOOKUP(A17,location!A16:C105,3,FALSE)</f>
        <v>Indiana</v>
      </c>
      <c r="C17" s="1">
        <v>43920</v>
      </c>
      <c r="D17" s="23">
        <f t="shared" ref="D17:E17" si="14">C17+21</f>
        <v>43941</v>
      </c>
      <c r="E17" s="23">
        <f t="shared" si="14"/>
        <v>43962</v>
      </c>
    </row>
    <row r="18" spans="1:5" x14ac:dyDescent="0.25">
      <c r="A18">
        <v>17</v>
      </c>
      <c r="B18" t="str">
        <f>VLOOKUP(A18,location!A17:C106,3,FALSE)</f>
        <v>Kansas</v>
      </c>
      <c r="C18" s="1">
        <v>43920</v>
      </c>
      <c r="D18" s="23">
        <f t="shared" ref="D18:E18" si="15">C18+21</f>
        <v>43941</v>
      </c>
      <c r="E18" s="23">
        <f t="shared" si="15"/>
        <v>43962</v>
      </c>
    </row>
    <row r="19" spans="1:5" x14ac:dyDescent="0.25">
      <c r="A19">
        <v>18</v>
      </c>
      <c r="B19" t="str">
        <f>VLOOKUP(A19,location!A18:C107,3,FALSE)</f>
        <v>Kentucky</v>
      </c>
      <c r="C19" s="1">
        <v>43920</v>
      </c>
      <c r="D19" s="23">
        <f t="shared" ref="D19:E19" si="16">C19+21</f>
        <v>43941</v>
      </c>
      <c r="E19" s="23">
        <f t="shared" si="16"/>
        <v>43962</v>
      </c>
    </row>
    <row r="20" spans="1:5" x14ac:dyDescent="0.25">
      <c r="A20">
        <v>19</v>
      </c>
      <c r="B20" t="str">
        <f>VLOOKUP(A20,location!A19:C108,3,FALSE)</f>
        <v>Louisiana</v>
      </c>
      <c r="C20" s="1">
        <v>43920</v>
      </c>
      <c r="D20" s="23">
        <f t="shared" ref="D20:E20" si="17">C20+21</f>
        <v>43941</v>
      </c>
      <c r="E20" s="23">
        <f t="shared" si="17"/>
        <v>43962</v>
      </c>
    </row>
    <row r="21" spans="1:5" x14ac:dyDescent="0.25">
      <c r="A21">
        <v>20</v>
      </c>
      <c r="B21" t="str">
        <f>VLOOKUP(A21,location!A20:C109,3,FALSE)</f>
        <v>Massachusetts</v>
      </c>
      <c r="C21" s="1">
        <v>43920</v>
      </c>
      <c r="D21" s="23">
        <f t="shared" ref="D21:E21" si="18">C21+21</f>
        <v>43941</v>
      </c>
      <c r="E21" s="23">
        <f t="shared" si="18"/>
        <v>43962</v>
      </c>
    </row>
    <row r="22" spans="1:5" x14ac:dyDescent="0.25">
      <c r="A22">
        <v>21</v>
      </c>
      <c r="B22" t="str">
        <f>VLOOKUP(A22,location!A21:C110,3,FALSE)</f>
        <v>Maryland</v>
      </c>
      <c r="C22" s="1">
        <v>43920</v>
      </c>
      <c r="D22" s="23">
        <f t="shared" ref="D22:E22" si="19">C22+21</f>
        <v>43941</v>
      </c>
      <c r="E22" s="23">
        <f t="shared" si="19"/>
        <v>43962</v>
      </c>
    </row>
    <row r="23" spans="1:5" x14ac:dyDescent="0.25">
      <c r="A23">
        <v>22</v>
      </c>
      <c r="B23" t="str">
        <f>VLOOKUP(A23,location!A22:C111,3,FALSE)</f>
        <v>Maine</v>
      </c>
      <c r="C23" s="1">
        <v>43920</v>
      </c>
      <c r="D23" s="23">
        <f t="shared" ref="D23:E23" si="20">C23+21</f>
        <v>43941</v>
      </c>
      <c r="E23" s="23">
        <f t="shared" si="20"/>
        <v>43962</v>
      </c>
    </row>
    <row r="24" spans="1:5" x14ac:dyDescent="0.25">
      <c r="A24">
        <v>23</v>
      </c>
      <c r="B24" t="str">
        <f>VLOOKUP(A24,location!A23:C112,3,FALSE)</f>
        <v>Michigan</v>
      </c>
      <c r="C24" s="1">
        <v>43920</v>
      </c>
      <c r="D24" s="23">
        <f t="shared" ref="D24:E24" si="21">C24+21</f>
        <v>43941</v>
      </c>
      <c r="E24" s="23">
        <f t="shared" si="21"/>
        <v>43962</v>
      </c>
    </row>
    <row r="25" spans="1:5" x14ac:dyDescent="0.25">
      <c r="A25">
        <v>24</v>
      </c>
      <c r="B25" t="str">
        <f>VLOOKUP(A25,location!A24:C113,3,FALSE)</f>
        <v>Minnesota</v>
      </c>
      <c r="C25" s="1">
        <v>43920</v>
      </c>
      <c r="D25" s="23">
        <f t="shared" ref="D25:E25" si="22">C25+21</f>
        <v>43941</v>
      </c>
      <c r="E25" s="23">
        <f t="shared" si="22"/>
        <v>43962</v>
      </c>
    </row>
    <row r="26" spans="1:5" x14ac:dyDescent="0.25">
      <c r="A26">
        <v>25</v>
      </c>
      <c r="B26" t="str">
        <f>VLOOKUP(A26,location!A25:C114,3,FALSE)</f>
        <v>Missouri</v>
      </c>
      <c r="C26" s="1">
        <v>43920</v>
      </c>
      <c r="D26" s="23">
        <f t="shared" ref="D26:E26" si="23">C26+21</f>
        <v>43941</v>
      </c>
      <c r="E26" s="23">
        <f t="shared" si="23"/>
        <v>43962</v>
      </c>
    </row>
    <row r="27" spans="1:5" x14ac:dyDescent="0.25">
      <c r="A27">
        <v>26</v>
      </c>
      <c r="B27" t="str">
        <f>VLOOKUP(A27,location!A26:C115,3,FALSE)</f>
        <v>Mississippi</v>
      </c>
      <c r="C27" s="1">
        <v>43920</v>
      </c>
      <c r="D27" s="23">
        <f t="shared" ref="D27:E27" si="24">C27+21</f>
        <v>43941</v>
      </c>
      <c r="E27" s="23">
        <f t="shared" si="24"/>
        <v>43962</v>
      </c>
    </row>
    <row r="28" spans="1:5" x14ac:dyDescent="0.25">
      <c r="A28">
        <v>27</v>
      </c>
      <c r="B28" t="str">
        <f>VLOOKUP(A28,location!A27:C116,3,FALSE)</f>
        <v>Montana</v>
      </c>
      <c r="C28" s="1">
        <v>43920</v>
      </c>
      <c r="D28" s="23">
        <f t="shared" ref="D28:E28" si="25">C28+21</f>
        <v>43941</v>
      </c>
      <c r="E28" s="23">
        <f t="shared" si="25"/>
        <v>43962</v>
      </c>
    </row>
    <row r="29" spans="1:5" x14ac:dyDescent="0.25">
      <c r="A29">
        <v>28</v>
      </c>
      <c r="B29" t="str">
        <f>VLOOKUP(A29,location!A28:C117,3,FALSE)</f>
        <v>North Carolina</v>
      </c>
      <c r="C29" s="1">
        <v>43920</v>
      </c>
      <c r="D29" s="23">
        <f t="shared" ref="D29:E29" si="26">C29+21</f>
        <v>43941</v>
      </c>
      <c r="E29" s="23">
        <f t="shared" si="26"/>
        <v>43962</v>
      </c>
    </row>
    <row r="30" spans="1:5" x14ac:dyDescent="0.25">
      <c r="A30">
        <v>29</v>
      </c>
      <c r="B30" t="str">
        <f>VLOOKUP(A30,location!A29:C118,3,FALSE)</f>
        <v>North Dakota</v>
      </c>
      <c r="C30" s="1">
        <v>43920</v>
      </c>
      <c r="D30" s="23">
        <f t="shared" ref="D30:E30" si="27">C30+21</f>
        <v>43941</v>
      </c>
      <c r="E30" s="23">
        <f t="shared" si="27"/>
        <v>43962</v>
      </c>
    </row>
    <row r="31" spans="1:5" x14ac:dyDescent="0.25">
      <c r="A31">
        <v>30</v>
      </c>
      <c r="B31" t="str">
        <f>VLOOKUP(A31,location!A30:C119,3,FALSE)</f>
        <v>Nebraska</v>
      </c>
      <c r="C31" s="1">
        <v>43920</v>
      </c>
      <c r="D31" s="23">
        <f t="shared" ref="D31:E31" si="28">C31+21</f>
        <v>43941</v>
      </c>
      <c r="E31" s="23">
        <f t="shared" si="28"/>
        <v>43962</v>
      </c>
    </row>
    <row r="32" spans="1:5" x14ac:dyDescent="0.25">
      <c r="A32">
        <v>31</v>
      </c>
      <c r="B32" t="str">
        <f>VLOOKUP(A32,location!A31:C120,3,FALSE)</f>
        <v>New Hampshire</v>
      </c>
      <c r="C32" s="1">
        <v>43920</v>
      </c>
      <c r="D32" s="23">
        <f t="shared" ref="D32:E32" si="29">C32+21</f>
        <v>43941</v>
      </c>
      <c r="E32" s="23">
        <f t="shared" si="29"/>
        <v>43962</v>
      </c>
    </row>
    <row r="33" spans="1:5" x14ac:dyDescent="0.25">
      <c r="A33">
        <v>32</v>
      </c>
      <c r="B33" t="str">
        <f>VLOOKUP(A33,location!A32:C121,3,FALSE)</f>
        <v>New Jersey</v>
      </c>
      <c r="C33" s="1">
        <v>43920</v>
      </c>
      <c r="D33" s="23">
        <f t="shared" ref="D33:E33" si="30">C33+21</f>
        <v>43941</v>
      </c>
      <c r="E33" s="23">
        <f t="shared" si="30"/>
        <v>43962</v>
      </c>
    </row>
    <row r="34" spans="1:5" x14ac:dyDescent="0.25">
      <c r="A34">
        <v>33</v>
      </c>
      <c r="B34" t="str">
        <f>VLOOKUP(A34,location!A33:C122,3,FALSE)</f>
        <v>New Mexico</v>
      </c>
      <c r="C34" s="1">
        <v>43920</v>
      </c>
      <c r="D34" s="23">
        <f t="shared" ref="D34:E34" si="31">C34+21</f>
        <v>43941</v>
      </c>
      <c r="E34" s="23">
        <f t="shared" si="31"/>
        <v>43962</v>
      </c>
    </row>
    <row r="35" spans="1:5" x14ac:dyDescent="0.25">
      <c r="A35">
        <v>34</v>
      </c>
      <c r="B35" t="str">
        <f>VLOOKUP(A35,location!A34:C123,3,FALSE)</f>
        <v>Nevada</v>
      </c>
      <c r="C35" s="1">
        <v>43920</v>
      </c>
      <c r="D35" s="23">
        <f t="shared" ref="D35:E35" si="32">C35+21</f>
        <v>43941</v>
      </c>
      <c r="E35" s="23">
        <f t="shared" si="32"/>
        <v>43962</v>
      </c>
    </row>
    <row r="36" spans="1:5" x14ac:dyDescent="0.25">
      <c r="A36">
        <v>35</v>
      </c>
      <c r="B36" t="str">
        <f>VLOOKUP(A36,location!A35:C124,3,FALSE)</f>
        <v>New York</v>
      </c>
      <c r="C36" s="1">
        <v>43920</v>
      </c>
      <c r="D36" s="23">
        <f t="shared" ref="D36:E36" si="33">C36+21</f>
        <v>43941</v>
      </c>
      <c r="E36" s="23">
        <f t="shared" si="33"/>
        <v>43962</v>
      </c>
    </row>
    <row r="37" spans="1:5" x14ac:dyDescent="0.25">
      <c r="A37">
        <v>36</v>
      </c>
      <c r="B37" t="str">
        <f>VLOOKUP(A37,location!A36:C125,3,FALSE)</f>
        <v>Ohio</v>
      </c>
      <c r="C37" s="1">
        <v>43920</v>
      </c>
      <c r="D37" s="23">
        <f t="shared" ref="D37:E37" si="34">C37+21</f>
        <v>43941</v>
      </c>
      <c r="E37" s="23">
        <f t="shared" si="34"/>
        <v>43962</v>
      </c>
    </row>
    <row r="38" spans="1:5" x14ac:dyDescent="0.25">
      <c r="A38">
        <v>37</v>
      </c>
      <c r="B38" t="str">
        <f>VLOOKUP(A38,location!A37:C126,3,FALSE)</f>
        <v>Oklahoma</v>
      </c>
      <c r="C38" s="1">
        <v>43920</v>
      </c>
      <c r="D38" s="23">
        <f t="shared" ref="D38:E38" si="35">C38+21</f>
        <v>43941</v>
      </c>
      <c r="E38" s="23">
        <f t="shared" si="35"/>
        <v>43962</v>
      </c>
    </row>
    <row r="39" spans="1:5" x14ac:dyDescent="0.25">
      <c r="A39">
        <v>38</v>
      </c>
      <c r="B39" t="str">
        <f>VLOOKUP(A39,location!A38:C127,3,FALSE)</f>
        <v>Oregon</v>
      </c>
      <c r="C39" s="1">
        <v>43920</v>
      </c>
      <c r="D39" s="23">
        <f t="shared" ref="D39:E39" si="36">C39+21</f>
        <v>43941</v>
      </c>
      <c r="E39" s="23">
        <f t="shared" si="36"/>
        <v>43962</v>
      </c>
    </row>
    <row r="40" spans="1:5" x14ac:dyDescent="0.25">
      <c r="A40">
        <v>39</v>
      </c>
      <c r="B40" t="str">
        <f>VLOOKUP(A40,location!A39:C128,3,FALSE)</f>
        <v>Pennsylvania</v>
      </c>
      <c r="C40" s="1">
        <v>43920</v>
      </c>
      <c r="D40" s="23">
        <f t="shared" ref="D40:E40" si="37">C40+21</f>
        <v>43941</v>
      </c>
      <c r="E40" s="23">
        <f t="shared" si="37"/>
        <v>43962</v>
      </c>
    </row>
    <row r="41" spans="1:5" x14ac:dyDescent="0.25">
      <c r="A41">
        <v>40</v>
      </c>
      <c r="B41" t="str">
        <f>VLOOKUP(A41,location!A40:C129,3,FALSE)</f>
        <v>Rhode Island</v>
      </c>
      <c r="C41" s="1">
        <v>43920</v>
      </c>
      <c r="D41" s="23">
        <f t="shared" ref="D41:E41" si="38">C41+21</f>
        <v>43941</v>
      </c>
      <c r="E41" s="23">
        <f t="shared" si="38"/>
        <v>43962</v>
      </c>
    </row>
    <row r="42" spans="1:5" x14ac:dyDescent="0.25">
      <c r="A42">
        <v>41</v>
      </c>
      <c r="B42" t="str">
        <f>VLOOKUP(A42,location!A41:C130,3,FALSE)</f>
        <v>South Carolina</v>
      </c>
      <c r="C42" s="1">
        <v>43920</v>
      </c>
      <c r="D42" s="23">
        <f t="shared" ref="D42:E42" si="39">C42+21</f>
        <v>43941</v>
      </c>
      <c r="E42" s="23">
        <f t="shared" si="39"/>
        <v>43962</v>
      </c>
    </row>
    <row r="43" spans="1:5" x14ac:dyDescent="0.25">
      <c r="A43">
        <v>42</v>
      </c>
      <c r="B43" t="str">
        <f>VLOOKUP(A43,location!A42:C131,3,FALSE)</f>
        <v>South Dakota</v>
      </c>
      <c r="C43" s="1">
        <v>43920</v>
      </c>
      <c r="D43" s="23">
        <f t="shared" ref="D43:E43" si="40">C43+21</f>
        <v>43941</v>
      </c>
      <c r="E43" s="23">
        <f t="shared" si="40"/>
        <v>43962</v>
      </c>
    </row>
    <row r="44" spans="1:5" x14ac:dyDescent="0.25">
      <c r="A44">
        <v>43</v>
      </c>
      <c r="B44" t="str">
        <f>VLOOKUP(A44,location!A43:C132,3,FALSE)</f>
        <v>Tennessee</v>
      </c>
      <c r="C44" s="1">
        <v>43920</v>
      </c>
      <c r="D44" s="23">
        <f t="shared" ref="D44:E44" si="41">C44+21</f>
        <v>43941</v>
      </c>
      <c r="E44" s="23">
        <f t="shared" si="41"/>
        <v>43962</v>
      </c>
    </row>
    <row r="45" spans="1:5" x14ac:dyDescent="0.25">
      <c r="A45">
        <v>44</v>
      </c>
      <c r="B45" t="str">
        <f>VLOOKUP(A45,location!A44:C133,3,FALSE)</f>
        <v>Texas</v>
      </c>
      <c r="C45" s="1">
        <v>43920</v>
      </c>
      <c r="D45" s="23">
        <f t="shared" ref="D45:E45" si="42">C45+21</f>
        <v>43941</v>
      </c>
      <c r="E45" s="23">
        <f t="shared" si="42"/>
        <v>43962</v>
      </c>
    </row>
    <row r="46" spans="1:5" x14ac:dyDescent="0.25">
      <c r="A46">
        <v>45</v>
      </c>
      <c r="B46" t="str">
        <f>VLOOKUP(A46,location!A45:C134,3,FALSE)</f>
        <v>Utah</v>
      </c>
      <c r="C46" s="1">
        <v>43920</v>
      </c>
      <c r="D46" s="23">
        <f t="shared" ref="D46:E46" si="43">C46+21</f>
        <v>43941</v>
      </c>
      <c r="E46" s="23">
        <f t="shared" si="43"/>
        <v>43962</v>
      </c>
    </row>
    <row r="47" spans="1:5" x14ac:dyDescent="0.25">
      <c r="A47">
        <v>46</v>
      </c>
      <c r="B47" t="str">
        <f>VLOOKUP(A47,location!A46:C135,3,FALSE)</f>
        <v>Virginia</v>
      </c>
      <c r="C47" s="1">
        <v>43920</v>
      </c>
      <c r="D47" s="23">
        <f t="shared" ref="D47:E47" si="44">C47+21</f>
        <v>43941</v>
      </c>
      <c r="E47" s="23">
        <f t="shared" si="44"/>
        <v>43962</v>
      </c>
    </row>
    <row r="48" spans="1:5" x14ac:dyDescent="0.25">
      <c r="A48">
        <v>47</v>
      </c>
      <c r="B48" t="str">
        <f>VLOOKUP(A48,location!A47:C136,3,FALSE)</f>
        <v>Vermont</v>
      </c>
      <c r="C48" s="1">
        <v>43920</v>
      </c>
      <c r="D48" s="23">
        <f t="shared" ref="D48:E48" si="45">C48+21</f>
        <v>43941</v>
      </c>
      <c r="E48" s="23">
        <f t="shared" si="45"/>
        <v>43962</v>
      </c>
    </row>
    <row r="49" spans="1:5" x14ac:dyDescent="0.25">
      <c r="A49">
        <v>48</v>
      </c>
      <c r="B49" t="str">
        <f>VLOOKUP(A49,location!A48:C137,3,FALSE)</f>
        <v>Washington</v>
      </c>
      <c r="C49" s="1">
        <v>43920</v>
      </c>
      <c r="D49" s="23">
        <f t="shared" ref="D49:E49" si="46">C49+21</f>
        <v>43941</v>
      </c>
      <c r="E49" s="23">
        <f t="shared" si="46"/>
        <v>43962</v>
      </c>
    </row>
    <row r="50" spans="1:5" x14ac:dyDescent="0.25">
      <c r="A50">
        <v>49</v>
      </c>
      <c r="B50" t="str">
        <f>VLOOKUP(A50,location!A49:C138,3,FALSE)</f>
        <v>Wisconsin</v>
      </c>
      <c r="C50" s="1">
        <v>43920</v>
      </c>
      <c r="D50" s="23">
        <f t="shared" ref="D50:E50" si="47">C50+21</f>
        <v>43941</v>
      </c>
      <c r="E50" s="23">
        <f t="shared" si="47"/>
        <v>43962</v>
      </c>
    </row>
    <row r="51" spans="1:5" x14ac:dyDescent="0.25">
      <c r="A51">
        <v>50</v>
      </c>
      <c r="B51" t="str">
        <f>VLOOKUP(A51,location!A50:C139,3,FALSE)</f>
        <v>West Virginia</v>
      </c>
      <c r="C51" s="1">
        <v>43920</v>
      </c>
      <c r="D51" s="23">
        <f t="shared" ref="D51:E51" si="48">C51+21</f>
        <v>43941</v>
      </c>
      <c r="E51" s="23">
        <f t="shared" si="48"/>
        <v>43962</v>
      </c>
    </row>
    <row r="52" spans="1:5" x14ac:dyDescent="0.25">
      <c r="A52">
        <v>51</v>
      </c>
      <c r="B52" t="str">
        <f>VLOOKUP(A52,location!A51:C140,3,FALSE)</f>
        <v>Wyoming</v>
      </c>
      <c r="C52" s="1">
        <v>43920</v>
      </c>
      <c r="D52" s="23">
        <f t="shared" ref="D52:E52" si="49">C52+21</f>
        <v>43941</v>
      </c>
      <c r="E52" s="23">
        <f t="shared" si="49"/>
        <v>43962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761D-6273-4C73-980C-85B5B40228CB}">
  <dimension ref="A1:G33"/>
  <sheetViews>
    <sheetView workbookViewId="0">
      <selection activeCell="F1" sqref="F1"/>
    </sheetView>
  </sheetViews>
  <sheetFormatPr defaultRowHeight="15" x14ac:dyDescent="0.25"/>
  <cols>
    <col min="1" max="1" width="12.5703125" customWidth="1"/>
    <col min="2" max="2" width="11" bestFit="1" customWidth="1"/>
    <col min="3" max="3" width="11.140625" bestFit="1" customWidth="1"/>
    <col min="4" max="4" width="17" bestFit="1" customWidth="1"/>
    <col min="5" max="5" width="13.5703125" bestFit="1" customWidth="1"/>
    <col min="6" max="6" width="15.85546875" bestFit="1" customWidth="1"/>
    <col min="7" max="7" width="10.7109375" bestFit="1" customWidth="1"/>
  </cols>
  <sheetData>
    <row r="1" spans="1:7" x14ac:dyDescent="0.25">
      <c r="A1" s="8" t="s">
        <v>1021</v>
      </c>
      <c r="B1" s="8" t="s">
        <v>1022</v>
      </c>
      <c r="C1" s="8" t="s">
        <v>964</v>
      </c>
      <c r="D1" s="8" t="s">
        <v>965</v>
      </c>
      <c r="E1" s="8" t="s">
        <v>966</v>
      </c>
      <c r="F1" s="8" t="s">
        <v>967</v>
      </c>
      <c r="G1" s="8" t="s">
        <v>707</v>
      </c>
    </row>
    <row r="2" spans="1:7" x14ac:dyDescent="0.25">
      <c r="A2">
        <v>0</v>
      </c>
      <c r="B2">
        <v>0</v>
      </c>
      <c r="C2">
        <v>0</v>
      </c>
      <c r="D2">
        <v>0</v>
      </c>
      <c r="E2">
        <v>0</v>
      </c>
      <c r="F2">
        <f>E2+D2*2+C2*4+B2*8+A2*16</f>
        <v>0</v>
      </c>
      <c r="G2">
        <v>1</v>
      </c>
    </row>
    <row r="3" spans="1:7" x14ac:dyDescent="0.25">
      <c r="A3">
        <v>0</v>
      </c>
      <c r="B3">
        <v>0</v>
      </c>
      <c r="C3">
        <v>0</v>
      </c>
      <c r="D3">
        <v>0</v>
      </c>
      <c r="E3">
        <v>1</v>
      </c>
      <c r="F3">
        <f t="shared" ref="F3:F33" si="0">E3+D3*2+C3*4+B3*8+A3*16</f>
        <v>1</v>
      </c>
      <c r="G3">
        <v>2</v>
      </c>
    </row>
    <row r="4" spans="1:7" x14ac:dyDescent="0.25">
      <c r="A4">
        <v>0</v>
      </c>
      <c r="B4">
        <v>0</v>
      </c>
      <c r="C4">
        <v>0</v>
      </c>
      <c r="D4">
        <v>1</v>
      </c>
      <c r="E4">
        <v>0</v>
      </c>
      <c r="F4">
        <f t="shared" si="0"/>
        <v>2</v>
      </c>
      <c r="G4">
        <v>1</v>
      </c>
    </row>
    <row r="5" spans="1:7" x14ac:dyDescent="0.25">
      <c r="A5">
        <v>0</v>
      </c>
      <c r="B5">
        <v>0</v>
      </c>
      <c r="C5">
        <v>0</v>
      </c>
      <c r="D5">
        <v>1</v>
      </c>
      <c r="E5">
        <v>1</v>
      </c>
      <c r="F5">
        <f t="shared" si="0"/>
        <v>3</v>
      </c>
      <c r="G5">
        <v>3</v>
      </c>
    </row>
    <row r="6" spans="1:7" x14ac:dyDescent="0.25">
      <c r="A6">
        <v>0</v>
      </c>
      <c r="B6">
        <v>0</v>
      </c>
      <c r="C6">
        <v>1</v>
      </c>
      <c r="D6">
        <v>0</v>
      </c>
      <c r="E6">
        <v>0</v>
      </c>
      <c r="F6">
        <f t="shared" si="0"/>
        <v>4</v>
      </c>
      <c r="G6">
        <v>4</v>
      </c>
    </row>
    <row r="7" spans="1:7" x14ac:dyDescent="0.25">
      <c r="A7">
        <v>0</v>
      </c>
      <c r="B7">
        <v>0</v>
      </c>
      <c r="C7">
        <v>1</v>
      </c>
      <c r="D7">
        <v>0</v>
      </c>
      <c r="E7">
        <v>1</v>
      </c>
      <c r="F7">
        <f t="shared" si="0"/>
        <v>5</v>
      </c>
      <c r="G7">
        <v>4</v>
      </c>
    </row>
    <row r="8" spans="1:7" x14ac:dyDescent="0.25">
      <c r="A8">
        <v>0</v>
      </c>
      <c r="B8">
        <v>0</v>
      </c>
      <c r="C8">
        <v>1</v>
      </c>
      <c r="D8">
        <v>1</v>
      </c>
      <c r="E8">
        <v>0</v>
      </c>
      <c r="F8">
        <f t="shared" si="0"/>
        <v>6</v>
      </c>
      <c r="G8">
        <v>4</v>
      </c>
    </row>
    <row r="9" spans="1:7" x14ac:dyDescent="0.25">
      <c r="A9">
        <v>0</v>
      </c>
      <c r="B9">
        <v>0</v>
      </c>
      <c r="C9">
        <v>1</v>
      </c>
      <c r="D9">
        <v>1</v>
      </c>
      <c r="E9">
        <v>1</v>
      </c>
      <c r="F9">
        <f t="shared" si="0"/>
        <v>7</v>
      </c>
      <c r="G9">
        <v>4</v>
      </c>
    </row>
    <row r="10" spans="1:7" x14ac:dyDescent="0.25">
      <c r="A10">
        <v>0</v>
      </c>
      <c r="B10">
        <v>1</v>
      </c>
      <c r="C10">
        <v>0</v>
      </c>
      <c r="D10">
        <v>0</v>
      </c>
      <c r="E10">
        <v>0</v>
      </c>
      <c r="F10">
        <f t="shared" si="0"/>
        <v>8</v>
      </c>
      <c r="G10">
        <v>1</v>
      </c>
    </row>
    <row r="11" spans="1:7" x14ac:dyDescent="0.25">
      <c r="A11">
        <v>0</v>
      </c>
      <c r="B11">
        <v>1</v>
      </c>
      <c r="C11">
        <v>0</v>
      </c>
      <c r="D11">
        <v>0</v>
      </c>
      <c r="E11">
        <v>1</v>
      </c>
      <c r="F11">
        <f t="shared" si="0"/>
        <v>9</v>
      </c>
      <c r="G11">
        <v>2</v>
      </c>
    </row>
    <row r="12" spans="1:7" x14ac:dyDescent="0.25">
      <c r="A12">
        <v>0</v>
      </c>
      <c r="B12">
        <v>1</v>
      </c>
      <c r="C12">
        <v>0</v>
      </c>
      <c r="D12">
        <v>1</v>
      </c>
      <c r="E12">
        <v>0</v>
      </c>
      <c r="F12">
        <f t="shared" si="0"/>
        <v>10</v>
      </c>
      <c r="G12">
        <v>1</v>
      </c>
    </row>
    <row r="13" spans="1:7" x14ac:dyDescent="0.25">
      <c r="A13">
        <v>0</v>
      </c>
      <c r="B13">
        <v>1</v>
      </c>
      <c r="C13">
        <v>0</v>
      </c>
      <c r="D13">
        <v>1</v>
      </c>
      <c r="E13">
        <v>1</v>
      </c>
      <c r="F13">
        <f t="shared" si="0"/>
        <v>11</v>
      </c>
      <c r="G13">
        <v>3</v>
      </c>
    </row>
    <row r="14" spans="1:7" x14ac:dyDescent="0.25">
      <c r="A14">
        <v>0</v>
      </c>
      <c r="B14">
        <v>1</v>
      </c>
      <c r="C14">
        <v>1</v>
      </c>
      <c r="D14">
        <v>0</v>
      </c>
      <c r="E14">
        <v>0</v>
      </c>
      <c r="F14">
        <f t="shared" si="0"/>
        <v>12</v>
      </c>
      <c r="G14">
        <v>5</v>
      </c>
    </row>
    <row r="15" spans="1:7" x14ac:dyDescent="0.25">
      <c r="A15">
        <v>0</v>
      </c>
      <c r="B15">
        <v>1</v>
      </c>
      <c r="C15">
        <v>1</v>
      </c>
      <c r="D15">
        <v>0</v>
      </c>
      <c r="E15">
        <v>1</v>
      </c>
      <c r="F15">
        <f t="shared" si="0"/>
        <v>13</v>
      </c>
      <c r="G15">
        <v>5</v>
      </c>
    </row>
    <row r="16" spans="1:7" x14ac:dyDescent="0.25">
      <c r="A16">
        <v>0</v>
      </c>
      <c r="B16">
        <v>1</v>
      </c>
      <c r="C16">
        <v>1</v>
      </c>
      <c r="D16">
        <v>1</v>
      </c>
      <c r="E16">
        <v>0</v>
      </c>
      <c r="F16">
        <f t="shared" si="0"/>
        <v>14</v>
      </c>
      <c r="G16">
        <v>5</v>
      </c>
    </row>
    <row r="17" spans="1:7" x14ac:dyDescent="0.25">
      <c r="A17">
        <v>0</v>
      </c>
      <c r="B17">
        <v>1</v>
      </c>
      <c r="C17">
        <v>1</v>
      </c>
      <c r="D17">
        <v>1</v>
      </c>
      <c r="E17">
        <v>1</v>
      </c>
      <c r="F17">
        <f t="shared" si="0"/>
        <v>15</v>
      </c>
      <c r="G17">
        <v>5</v>
      </c>
    </row>
    <row r="18" spans="1:7" x14ac:dyDescent="0.25">
      <c r="A18">
        <v>1</v>
      </c>
      <c r="B18">
        <v>0</v>
      </c>
      <c r="C18">
        <v>0</v>
      </c>
      <c r="D18">
        <v>0</v>
      </c>
      <c r="E18">
        <v>0</v>
      </c>
      <c r="F18">
        <f t="shared" si="0"/>
        <v>16</v>
      </c>
      <c r="G18">
        <v>6</v>
      </c>
    </row>
    <row r="19" spans="1:7" x14ac:dyDescent="0.25">
      <c r="A19">
        <v>1</v>
      </c>
      <c r="B19">
        <v>0</v>
      </c>
      <c r="C19">
        <v>0</v>
      </c>
      <c r="D19">
        <v>0</v>
      </c>
      <c r="E19">
        <v>1</v>
      </c>
      <c r="F19">
        <f t="shared" si="0"/>
        <v>17</v>
      </c>
      <c r="G19">
        <v>6</v>
      </c>
    </row>
    <row r="20" spans="1:7" x14ac:dyDescent="0.25">
      <c r="A20">
        <v>1</v>
      </c>
      <c r="B20">
        <v>0</v>
      </c>
      <c r="C20">
        <v>0</v>
      </c>
      <c r="D20">
        <v>1</v>
      </c>
      <c r="E20">
        <v>0</v>
      </c>
      <c r="F20">
        <f t="shared" si="0"/>
        <v>18</v>
      </c>
      <c r="G20">
        <v>6</v>
      </c>
    </row>
    <row r="21" spans="1:7" x14ac:dyDescent="0.25">
      <c r="A21">
        <v>1</v>
      </c>
      <c r="B21">
        <v>0</v>
      </c>
      <c r="C21">
        <v>0</v>
      </c>
      <c r="D21">
        <v>1</v>
      </c>
      <c r="E21">
        <v>1</v>
      </c>
      <c r="F21">
        <f t="shared" si="0"/>
        <v>19</v>
      </c>
      <c r="G21">
        <v>6</v>
      </c>
    </row>
    <row r="22" spans="1:7" x14ac:dyDescent="0.25">
      <c r="A22">
        <v>1</v>
      </c>
      <c r="B22">
        <v>0</v>
      </c>
      <c r="C22">
        <v>1</v>
      </c>
      <c r="D22">
        <v>0</v>
      </c>
      <c r="E22">
        <v>0</v>
      </c>
      <c r="F22">
        <f t="shared" si="0"/>
        <v>20</v>
      </c>
      <c r="G22">
        <v>6</v>
      </c>
    </row>
    <row r="23" spans="1:7" x14ac:dyDescent="0.25">
      <c r="A23">
        <v>1</v>
      </c>
      <c r="B23">
        <v>0</v>
      </c>
      <c r="C23">
        <v>1</v>
      </c>
      <c r="D23">
        <v>0</v>
      </c>
      <c r="E23">
        <v>1</v>
      </c>
      <c r="F23">
        <f t="shared" si="0"/>
        <v>21</v>
      </c>
      <c r="G23">
        <v>6</v>
      </c>
    </row>
    <row r="24" spans="1:7" x14ac:dyDescent="0.25">
      <c r="A24">
        <v>1</v>
      </c>
      <c r="B24">
        <v>0</v>
      </c>
      <c r="C24">
        <v>1</v>
      </c>
      <c r="D24">
        <v>1</v>
      </c>
      <c r="E24">
        <v>0</v>
      </c>
      <c r="F24">
        <f t="shared" si="0"/>
        <v>22</v>
      </c>
      <c r="G24">
        <v>6</v>
      </c>
    </row>
    <row r="25" spans="1:7" x14ac:dyDescent="0.25">
      <c r="A25">
        <v>1</v>
      </c>
      <c r="B25">
        <v>0</v>
      </c>
      <c r="C25">
        <v>1</v>
      </c>
      <c r="D25">
        <v>1</v>
      </c>
      <c r="E25">
        <v>1</v>
      </c>
      <c r="F25">
        <f t="shared" si="0"/>
        <v>23</v>
      </c>
      <c r="G25">
        <v>6</v>
      </c>
    </row>
    <row r="26" spans="1:7" x14ac:dyDescent="0.25">
      <c r="A26">
        <v>1</v>
      </c>
      <c r="B26">
        <v>1</v>
      </c>
      <c r="C26">
        <v>0</v>
      </c>
      <c r="D26">
        <v>0</v>
      </c>
      <c r="E26">
        <v>0</v>
      </c>
      <c r="F26">
        <f t="shared" si="0"/>
        <v>24</v>
      </c>
      <c r="G26">
        <v>6</v>
      </c>
    </row>
    <row r="27" spans="1:7" x14ac:dyDescent="0.25">
      <c r="A27">
        <v>1</v>
      </c>
      <c r="B27">
        <v>1</v>
      </c>
      <c r="C27">
        <v>0</v>
      </c>
      <c r="D27">
        <v>0</v>
      </c>
      <c r="E27">
        <v>1</v>
      </c>
      <c r="F27">
        <f t="shared" si="0"/>
        <v>25</v>
      </c>
      <c r="G27">
        <v>6</v>
      </c>
    </row>
    <row r="28" spans="1:7" x14ac:dyDescent="0.25">
      <c r="A28">
        <v>1</v>
      </c>
      <c r="B28">
        <v>1</v>
      </c>
      <c r="C28">
        <v>0</v>
      </c>
      <c r="D28">
        <v>1</v>
      </c>
      <c r="E28">
        <v>0</v>
      </c>
      <c r="F28">
        <f t="shared" si="0"/>
        <v>26</v>
      </c>
      <c r="G28">
        <v>6</v>
      </c>
    </row>
    <row r="29" spans="1:7" x14ac:dyDescent="0.25">
      <c r="A29">
        <v>1</v>
      </c>
      <c r="B29">
        <v>1</v>
      </c>
      <c r="C29">
        <v>0</v>
      </c>
      <c r="D29">
        <v>1</v>
      </c>
      <c r="E29">
        <v>1</v>
      </c>
      <c r="F29">
        <f t="shared" si="0"/>
        <v>27</v>
      </c>
      <c r="G29">
        <v>6</v>
      </c>
    </row>
    <row r="30" spans="1:7" x14ac:dyDescent="0.25">
      <c r="A30">
        <v>1</v>
      </c>
      <c r="B30">
        <v>1</v>
      </c>
      <c r="C30">
        <v>1</v>
      </c>
      <c r="D30">
        <v>0</v>
      </c>
      <c r="E30">
        <v>0</v>
      </c>
      <c r="F30">
        <f t="shared" si="0"/>
        <v>28</v>
      </c>
      <c r="G30">
        <v>6</v>
      </c>
    </row>
    <row r="31" spans="1:7" x14ac:dyDescent="0.25">
      <c r="A31">
        <v>1</v>
      </c>
      <c r="B31">
        <v>1</v>
      </c>
      <c r="C31">
        <v>1</v>
      </c>
      <c r="D31">
        <v>0</v>
      </c>
      <c r="E31">
        <v>1</v>
      </c>
      <c r="F31">
        <f t="shared" si="0"/>
        <v>29</v>
      </c>
      <c r="G31">
        <v>6</v>
      </c>
    </row>
    <row r="32" spans="1:7" x14ac:dyDescent="0.25">
      <c r="A32">
        <v>1</v>
      </c>
      <c r="B32">
        <v>1</v>
      </c>
      <c r="C32">
        <v>1</v>
      </c>
      <c r="D32">
        <v>1</v>
      </c>
      <c r="E32">
        <v>0</v>
      </c>
      <c r="F32">
        <f t="shared" si="0"/>
        <v>30</v>
      </c>
      <c r="G32">
        <v>6</v>
      </c>
    </row>
    <row r="33" spans="1:7" x14ac:dyDescent="0.25">
      <c r="A33">
        <v>1</v>
      </c>
      <c r="B33">
        <v>1</v>
      </c>
      <c r="C33">
        <v>1</v>
      </c>
      <c r="D33">
        <v>1</v>
      </c>
      <c r="E33">
        <v>1</v>
      </c>
      <c r="F33">
        <f t="shared" si="0"/>
        <v>31</v>
      </c>
      <c r="G33">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15592-4935-494A-B986-27CA4D747179}">
  <dimension ref="A1:H198"/>
  <sheetViews>
    <sheetView workbookViewId="0">
      <selection activeCell="I8" sqref="I8"/>
    </sheetView>
  </sheetViews>
  <sheetFormatPr defaultRowHeight="15" x14ac:dyDescent="0.25"/>
  <cols>
    <col min="1" max="1" width="10.28515625" bestFit="1" customWidth="1"/>
    <col min="2" max="2" width="18.7109375" bestFit="1" customWidth="1"/>
    <col min="3" max="3" width="9.7109375" bestFit="1" customWidth="1"/>
    <col min="4" max="4" width="13.5703125" bestFit="1" customWidth="1"/>
    <col min="5" max="5" width="17" bestFit="1" customWidth="1"/>
    <col min="6" max="6" width="11.140625" bestFit="1" customWidth="1"/>
    <col min="7" max="7" width="11" bestFit="1" customWidth="1"/>
    <col min="8" max="8" width="7.28515625" bestFit="1" customWidth="1"/>
  </cols>
  <sheetData>
    <row r="1" spans="1:8" x14ac:dyDescent="0.25">
      <c r="A1" s="2" t="s">
        <v>713</v>
      </c>
      <c r="B1" s="2" t="s">
        <v>656</v>
      </c>
      <c r="C1" s="2" t="s">
        <v>602</v>
      </c>
      <c r="D1" s="2" t="s">
        <v>966</v>
      </c>
      <c r="E1" s="2" t="s">
        <v>965</v>
      </c>
      <c r="F1" s="2" t="s">
        <v>964</v>
      </c>
      <c r="G1" s="2" t="s">
        <v>1022</v>
      </c>
      <c r="H1" s="2" t="s">
        <v>1021</v>
      </c>
    </row>
    <row r="2" spans="1:8" x14ac:dyDescent="0.25">
      <c r="A2" s="36">
        <v>1</v>
      </c>
      <c r="B2" s="36" t="s">
        <v>524</v>
      </c>
      <c r="C2" s="37">
        <v>43906</v>
      </c>
      <c r="D2" s="36">
        <v>1</v>
      </c>
      <c r="E2" s="36">
        <v>0</v>
      </c>
      <c r="F2" s="36">
        <v>0</v>
      </c>
      <c r="G2" s="36">
        <v>0</v>
      </c>
      <c r="H2" s="36">
        <v>0</v>
      </c>
    </row>
    <row r="3" spans="1:8" x14ac:dyDescent="0.25">
      <c r="A3" s="36">
        <v>1</v>
      </c>
      <c r="B3" s="36" t="s">
        <v>524</v>
      </c>
      <c r="C3" s="37">
        <v>43908</v>
      </c>
      <c r="D3" s="36">
        <v>1</v>
      </c>
      <c r="E3" s="36">
        <v>1</v>
      </c>
      <c r="F3" s="36">
        <v>0</v>
      </c>
      <c r="G3" s="36">
        <v>0</v>
      </c>
      <c r="H3" s="36">
        <v>0</v>
      </c>
    </row>
    <row r="4" spans="1:8" x14ac:dyDescent="0.25">
      <c r="A4" s="36">
        <v>1</v>
      </c>
      <c r="B4" s="36" t="s">
        <v>524</v>
      </c>
      <c r="C4" s="37">
        <v>43918</v>
      </c>
      <c r="D4" s="36">
        <v>1</v>
      </c>
      <c r="E4" s="36">
        <v>1</v>
      </c>
      <c r="F4" s="36">
        <v>1</v>
      </c>
      <c r="G4" s="36">
        <v>1</v>
      </c>
      <c r="H4" s="36">
        <v>1</v>
      </c>
    </row>
    <row r="5" spans="1:8" x14ac:dyDescent="0.25">
      <c r="A5" s="36">
        <v>1</v>
      </c>
      <c r="B5" s="36" t="s">
        <v>524</v>
      </c>
      <c r="C5" s="37">
        <v>43945</v>
      </c>
      <c r="D5" s="36">
        <v>1</v>
      </c>
      <c r="E5" s="36">
        <v>1</v>
      </c>
      <c r="F5" s="36">
        <v>0</v>
      </c>
      <c r="G5" s="36">
        <v>0</v>
      </c>
      <c r="H5" s="36">
        <v>0</v>
      </c>
    </row>
    <row r="6" spans="1:8" x14ac:dyDescent="0.25">
      <c r="A6" s="36">
        <v>1</v>
      </c>
      <c r="B6" s="36" t="s">
        <v>524</v>
      </c>
      <c r="C6" s="37">
        <v>43959</v>
      </c>
      <c r="D6" s="36">
        <v>1</v>
      </c>
      <c r="E6" s="36">
        <v>1</v>
      </c>
      <c r="F6" s="36">
        <v>0</v>
      </c>
      <c r="G6" s="36">
        <v>0</v>
      </c>
      <c r="H6" s="36">
        <v>0</v>
      </c>
    </row>
    <row r="7" spans="1:8" x14ac:dyDescent="0.25">
      <c r="A7" s="36">
        <v>2</v>
      </c>
      <c r="B7" s="36" t="s">
        <v>523</v>
      </c>
      <c r="C7" s="37">
        <v>43908</v>
      </c>
      <c r="D7" s="36">
        <v>1</v>
      </c>
      <c r="E7" s="36">
        <v>0</v>
      </c>
      <c r="F7" s="36">
        <v>0</v>
      </c>
      <c r="G7" s="36">
        <v>0</v>
      </c>
      <c r="H7" s="36">
        <v>0</v>
      </c>
    </row>
    <row r="8" spans="1:8" x14ac:dyDescent="0.25">
      <c r="A8" s="36">
        <v>2</v>
      </c>
      <c r="B8" s="36" t="s">
        <v>523</v>
      </c>
      <c r="C8" s="37">
        <v>43909</v>
      </c>
      <c r="D8" s="36">
        <v>1</v>
      </c>
      <c r="E8" s="36">
        <v>1</v>
      </c>
      <c r="F8" s="36">
        <v>0</v>
      </c>
      <c r="G8" s="36">
        <v>0</v>
      </c>
      <c r="H8" s="36">
        <v>0</v>
      </c>
    </row>
    <row r="9" spans="1:8" x14ac:dyDescent="0.25">
      <c r="A9" s="36">
        <v>2</v>
      </c>
      <c r="B9" s="36" t="s">
        <v>523</v>
      </c>
      <c r="C9" s="37">
        <v>43918</v>
      </c>
      <c r="D9" s="36">
        <v>1</v>
      </c>
      <c r="E9" s="36">
        <v>1</v>
      </c>
      <c r="F9" s="36">
        <v>1</v>
      </c>
      <c r="G9" s="36">
        <v>0</v>
      </c>
      <c r="H9" s="36">
        <v>0</v>
      </c>
    </row>
    <row r="10" spans="1:8" x14ac:dyDescent="0.25">
      <c r="A10" s="36">
        <v>2</v>
      </c>
      <c r="B10" s="36" t="s">
        <v>523</v>
      </c>
      <c r="C10" s="37">
        <v>43925</v>
      </c>
      <c r="D10" s="36">
        <v>1</v>
      </c>
      <c r="E10" s="36">
        <v>1</v>
      </c>
      <c r="F10" s="36">
        <v>1</v>
      </c>
      <c r="G10" s="36">
        <v>1</v>
      </c>
      <c r="H10" s="36">
        <v>1</v>
      </c>
    </row>
    <row r="11" spans="1:8" x14ac:dyDescent="0.25">
      <c r="A11" s="36">
        <v>2</v>
      </c>
      <c r="B11" s="36" t="s">
        <v>523</v>
      </c>
      <c r="C11" s="37">
        <v>43951</v>
      </c>
      <c r="D11" s="36">
        <v>1</v>
      </c>
      <c r="E11" s="36">
        <v>1</v>
      </c>
      <c r="F11" s="36">
        <v>0</v>
      </c>
      <c r="G11" s="36">
        <v>0</v>
      </c>
      <c r="H11" s="36">
        <v>0</v>
      </c>
    </row>
    <row r="12" spans="1:8" x14ac:dyDescent="0.25">
      <c r="A12" s="36">
        <v>2</v>
      </c>
      <c r="B12" s="36" t="s">
        <v>523</v>
      </c>
      <c r="C12" s="37">
        <v>43962</v>
      </c>
      <c r="D12" s="36">
        <v>1</v>
      </c>
      <c r="E12" s="36">
        <v>1</v>
      </c>
      <c r="F12" s="36">
        <v>0</v>
      </c>
      <c r="G12" s="36">
        <v>0</v>
      </c>
      <c r="H12" s="36">
        <v>0</v>
      </c>
    </row>
    <row r="13" spans="1:8" x14ac:dyDescent="0.25">
      <c r="A13" s="36">
        <v>3</v>
      </c>
      <c r="B13" s="36" t="s">
        <v>527</v>
      </c>
      <c r="C13" s="37">
        <v>43907</v>
      </c>
      <c r="D13" s="36">
        <v>1</v>
      </c>
      <c r="E13" s="36">
        <v>0</v>
      </c>
      <c r="F13" s="36">
        <v>0</v>
      </c>
      <c r="G13" s="36">
        <v>0</v>
      </c>
      <c r="H13" s="36">
        <v>0</v>
      </c>
    </row>
    <row r="14" spans="1:8" x14ac:dyDescent="0.25">
      <c r="A14" s="36">
        <v>3</v>
      </c>
      <c r="B14" s="36" t="s">
        <v>527</v>
      </c>
      <c r="C14" s="37">
        <v>43910</v>
      </c>
      <c r="D14" s="36">
        <v>1</v>
      </c>
      <c r="E14" s="36">
        <v>1</v>
      </c>
      <c r="F14" s="36">
        <v>0</v>
      </c>
      <c r="G14" s="36">
        <v>0</v>
      </c>
      <c r="H14" s="36">
        <v>0</v>
      </c>
    </row>
    <row r="15" spans="1:8" x14ac:dyDescent="0.25">
      <c r="A15" s="36">
        <v>3</v>
      </c>
      <c r="B15" s="36" t="s">
        <v>527</v>
      </c>
      <c r="C15" s="37">
        <v>43962</v>
      </c>
      <c r="D15" s="36">
        <v>1</v>
      </c>
      <c r="E15" s="36">
        <v>1</v>
      </c>
      <c r="F15" s="36">
        <v>0</v>
      </c>
      <c r="G15" s="36">
        <v>0</v>
      </c>
      <c r="H15" s="36">
        <v>0</v>
      </c>
    </row>
    <row r="16" spans="1:8" x14ac:dyDescent="0.25">
      <c r="A16" s="36">
        <v>4</v>
      </c>
      <c r="B16" s="36" t="s">
        <v>526</v>
      </c>
      <c r="C16" s="37">
        <v>43906</v>
      </c>
      <c r="D16" s="36">
        <v>1</v>
      </c>
      <c r="E16" s="36">
        <v>0</v>
      </c>
      <c r="F16" s="36">
        <v>0</v>
      </c>
      <c r="G16" s="36">
        <v>0</v>
      </c>
      <c r="H16" s="36">
        <v>0</v>
      </c>
    </row>
    <row r="17" spans="1:8" x14ac:dyDescent="0.25">
      <c r="A17" s="36">
        <v>4</v>
      </c>
      <c r="B17" s="36" t="s">
        <v>526</v>
      </c>
      <c r="C17" s="37">
        <v>43910</v>
      </c>
      <c r="D17" s="36">
        <v>1</v>
      </c>
      <c r="E17" s="36">
        <v>1</v>
      </c>
      <c r="F17" s="36">
        <v>0</v>
      </c>
      <c r="G17" s="36">
        <v>0</v>
      </c>
      <c r="H17" s="36">
        <v>0</v>
      </c>
    </row>
    <row r="18" spans="1:8" x14ac:dyDescent="0.25">
      <c r="A18" s="36">
        <v>4</v>
      </c>
      <c r="B18" s="36" t="s">
        <v>526</v>
      </c>
      <c r="C18" s="37">
        <v>43920</v>
      </c>
      <c r="D18" s="36">
        <v>1</v>
      </c>
      <c r="E18" s="36">
        <v>1</v>
      </c>
      <c r="F18" s="36">
        <v>1</v>
      </c>
      <c r="G18" s="36">
        <v>0</v>
      </c>
      <c r="H18" s="36">
        <v>0</v>
      </c>
    </row>
    <row r="19" spans="1:8" x14ac:dyDescent="0.25">
      <c r="A19" s="36">
        <v>4</v>
      </c>
      <c r="B19" s="36" t="s">
        <v>526</v>
      </c>
      <c r="C19" s="37">
        <v>43921</v>
      </c>
      <c r="D19" s="36">
        <v>1</v>
      </c>
      <c r="E19" s="36">
        <v>1</v>
      </c>
      <c r="F19" s="36">
        <v>1</v>
      </c>
      <c r="G19" s="36">
        <v>1</v>
      </c>
      <c r="H19" s="36">
        <v>1</v>
      </c>
    </row>
    <row r="20" spans="1:8" x14ac:dyDescent="0.25">
      <c r="A20" s="36">
        <v>4</v>
      </c>
      <c r="B20" s="36" t="s">
        <v>526</v>
      </c>
      <c r="C20" s="37">
        <v>43959</v>
      </c>
      <c r="D20" s="36">
        <v>1</v>
      </c>
      <c r="E20" s="36">
        <v>1</v>
      </c>
      <c r="F20" s="36">
        <v>0</v>
      </c>
      <c r="G20" s="36">
        <v>0</v>
      </c>
      <c r="H20" s="36">
        <v>0</v>
      </c>
    </row>
    <row r="21" spans="1:8" x14ac:dyDescent="0.25">
      <c r="A21" s="36">
        <v>5</v>
      </c>
      <c r="B21" s="36" t="s">
        <v>528</v>
      </c>
      <c r="C21" s="37">
        <v>43905</v>
      </c>
      <c r="D21" s="36">
        <v>1</v>
      </c>
      <c r="E21" s="36">
        <v>0</v>
      </c>
      <c r="F21" s="36">
        <v>0</v>
      </c>
      <c r="G21" s="36">
        <v>0</v>
      </c>
      <c r="H21" s="36">
        <v>0</v>
      </c>
    </row>
    <row r="22" spans="1:8" x14ac:dyDescent="0.25">
      <c r="A22" s="36">
        <v>5</v>
      </c>
      <c r="B22" s="36" t="s">
        <v>528</v>
      </c>
      <c r="C22" s="37">
        <v>43906</v>
      </c>
      <c r="D22" s="36">
        <v>1</v>
      </c>
      <c r="E22" s="36">
        <v>1</v>
      </c>
      <c r="F22" s="36">
        <v>0</v>
      </c>
      <c r="G22" s="36">
        <v>0</v>
      </c>
      <c r="H22" s="36">
        <v>0</v>
      </c>
    </row>
    <row r="23" spans="1:8" x14ac:dyDescent="0.25">
      <c r="A23" s="36">
        <v>5</v>
      </c>
      <c r="B23" s="36" t="s">
        <v>528</v>
      </c>
      <c r="C23" s="37">
        <v>43909</v>
      </c>
      <c r="D23" s="36">
        <v>1</v>
      </c>
      <c r="E23" s="36">
        <v>1</v>
      </c>
      <c r="F23" s="36">
        <v>1</v>
      </c>
      <c r="G23" s="36">
        <v>1</v>
      </c>
      <c r="H23" s="36">
        <v>1</v>
      </c>
    </row>
    <row r="24" spans="1:8" x14ac:dyDescent="0.25">
      <c r="A24" s="36">
        <v>5</v>
      </c>
      <c r="B24" s="36" t="s">
        <v>528</v>
      </c>
      <c r="C24" s="37">
        <v>43959</v>
      </c>
      <c r="D24" s="36">
        <v>1</v>
      </c>
      <c r="E24" s="36">
        <v>1</v>
      </c>
      <c r="F24" s="36">
        <v>1</v>
      </c>
      <c r="G24" s="36">
        <v>1</v>
      </c>
      <c r="H24" s="36">
        <v>0</v>
      </c>
    </row>
    <row r="25" spans="1:8" x14ac:dyDescent="0.25">
      <c r="A25" s="36">
        <v>6</v>
      </c>
      <c r="B25" s="36" t="s">
        <v>529</v>
      </c>
      <c r="C25" s="37">
        <v>43907</v>
      </c>
      <c r="D25" s="36">
        <v>0</v>
      </c>
      <c r="E25" s="36">
        <v>1</v>
      </c>
      <c r="F25" s="36">
        <v>0</v>
      </c>
      <c r="G25" s="36">
        <v>0</v>
      </c>
      <c r="H25" s="36">
        <v>0</v>
      </c>
    </row>
    <row r="26" spans="1:8" x14ac:dyDescent="0.25">
      <c r="A26" s="36">
        <v>6</v>
      </c>
      <c r="B26" s="36" t="s">
        <v>529</v>
      </c>
      <c r="C26" s="37">
        <v>43913</v>
      </c>
      <c r="D26" s="36">
        <v>1</v>
      </c>
      <c r="E26" s="36">
        <v>1</v>
      </c>
      <c r="F26" s="36">
        <v>0</v>
      </c>
      <c r="G26" s="36">
        <v>0</v>
      </c>
      <c r="H26" s="36">
        <v>0</v>
      </c>
    </row>
    <row r="27" spans="1:8" x14ac:dyDescent="0.25">
      <c r="A27" s="36">
        <v>6</v>
      </c>
      <c r="B27" s="36" t="s">
        <v>529</v>
      </c>
      <c r="C27" s="37">
        <v>43916</v>
      </c>
      <c r="D27" s="36">
        <v>1</v>
      </c>
      <c r="E27" s="36">
        <v>1</v>
      </c>
      <c r="F27" s="36">
        <v>1</v>
      </c>
      <c r="G27" s="36">
        <v>1</v>
      </c>
      <c r="H27" s="36">
        <v>1</v>
      </c>
    </row>
    <row r="28" spans="1:8" x14ac:dyDescent="0.25">
      <c r="A28" s="36">
        <v>6</v>
      </c>
      <c r="B28" s="36" t="s">
        <v>529</v>
      </c>
      <c r="C28" s="37">
        <v>43952</v>
      </c>
      <c r="D28" s="36">
        <v>1</v>
      </c>
      <c r="E28" s="36">
        <v>1</v>
      </c>
      <c r="F28" s="36">
        <v>0</v>
      </c>
      <c r="G28" s="36">
        <v>0</v>
      </c>
      <c r="H28" s="36">
        <v>0</v>
      </c>
    </row>
    <row r="29" spans="1:8" x14ac:dyDescent="0.25">
      <c r="A29" s="36">
        <v>7</v>
      </c>
      <c r="B29" s="36" t="s">
        <v>530</v>
      </c>
      <c r="C29" s="37">
        <v>43906</v>
      </c>
      <c r="D29" s="36">
        <v>0</v>
      </c>
      <c r="E29" s="36">
        <v>1</v>
      </c>
      <c r="F29" s="36">
        <v>0</v>
      </c>
      <c r="G29" s="36">
        <v>0</v>
      </c>
      <c r="H29" s="36">
        <v>0</v>
      </c>
    </row>
    <row r="30" spans="1:8" x14ac:dyDescent="0.25">
      <c r="A30" s="36">
        <v>7</v>
      </c>
      <c r="B30" s="36" t="s">
        <v>530</v>
      </c>
      <c r="C30" s="37">
        <v>43907</v>
      </c>
      <c r="D30" s="36">
        <v>1</v>
      </c>
      <c r="E30" s="36">
        <v>1</v>
      </c>
      <c r="F30" s="36">
        <v>0</v>
      </c>
      <c r="G30" s="36">
        <v>0</v>
      </c>
      <c r="H30" s="36">
        <v>0</v>
      </c>
    </row>
    <row r="31" spans="1:8" x14ac:dyDescent="0.25">
      <c r="A31" s="36">
        <v>7</v>
      </c>
      <c r="B31" s="36" t="s">
        <v>530</v>
      </c>
      <c r="C31" s="37">
        <v>43913</v>
      </c>
      <c r="D31" s="36">
        <v>1</v>
      </c>
      <c r="E31" s="36">
        <v>1</v>
      </c>
      <c r="F31" s="36">
        <v>1</v>
      </c>
      <c r="G31" s="36">
        <v>1</v>
      </c>
      <c r="H31" s="36">
        <v>1</v>
      </c>
    </row>
    <row r="32" spans="1:8" x14ac:dyDescent="0.25">
      <c r="A32" s="36">
        <v>8</v>
      </c>
      <c r="B32" s="36" t="s">
        <v>533</v>
      </c>
      <c r="C32" s="37">
        <v>43906</v>
      </c>
      <c r="D32" s="36">
        <v>1</v>
      </c>
      <c r="E32" s="36">
        <v>1</v>
      </c>
      <c r="F32" s="36">
        <v>0</v>
      </c>
      <c r="G32" s="36">
        <v>0</v>
      </c>
      <c r="H32" s="36">
        <v>0</v>
      </c>
    </row>
    <row r="33" spans="1:8" x14ac:dyDescent="0.25">
      <c r="A33" s="36">
        <v>8</v>
      </c>
      <c r="B33" s="36" t="s">
        <v>533</v>
      </c>
      <c r="C33" s="37">
        <v>43915</v>
      </c>
      <c r="D33" s="36">
        <v>1</v>
      </c>
      <c r="E33" s="36">
        <v>1</v>
      </c>
      <c r="F33" s="36">
        <v>1</v>
      </c>
      <c r="G33" s="36">
        <v>0</v>
      </c>
      <c r="H33" s="36">
        <v>0</v>
      </c>
    </row>
    <row r="34" spans="1:8" x14ac:dyDescent="0.25">
      <c r="A34" s="36">
        <v>8</v>
      </c>
      <c r="B34" s="36" t="s">
        <v>533</v>
      </c>
      <c r="C34" s="37">
        <v>43922</v>
      </c>
      <c r="D34" s="36">
        <v>1</v>
      </c>
      <c r="E34" s="36">
        <v>1</v>
      </c>
      <c r="F34" s="36">
        <v>1</v>
      </c>
      <c r="G34" s="36">
        <v>1</v>
      </c>
      <c r="H34" s="36">
        <v>1</v>
      </c>
    </row>
    <row r="35" spans="1:8" x14ac:dyDescent="0.25">
      <c r="A35" s="36">
        <v>9</v>
      </c>
      <c r="B35" s="36" t="s">
        <v>532</v>
      </c>
      <c r="C35" s="37">
        <v>43906</v>
      </c>
      <c r="D35" s="36">
        <v>1</v>
      </c>
      <c r="E35" s="36">
        <v>1</v>
      </c>
      <c r="F35" s="36">
        <v>0</v>
      </c>
      <c r="G35" s="36">
        <v>0</v>
      </c>
      <c r="H35" s="36">
        <v>0</v>
      </c>
    </row>
    <row r="36" spans="1:8" x14ac:dyDescent="0.25">
      <c r="A36" s="36">
        <v>9</v>
      </c>
      <c r="B36" s="36" t="s">
        <v>532</v>
      </c>
      <c r="C36" s="37">
        <v>43914</v>
      </c>
      <c r="D36" s="36">
        <v>1</v>
      </c>
      <c r="E36" s="36">
        <v>1</v>
      </c>
      <c r="F36" s="36">
        <v>1</v>
      </c>
      <c r="G36" s="36">
        <v>1</v>
      </c>
      <c r="H36" s="36">
        <v>1</v>
      </c>
    </row>
    <row r="37" spans="1:8" x14ac:dyDescent="0.25">
      <c r="A37" s="36">
        <v>9</v>
      </c>
      <c r="B37" s="36" t="s">
        <v>532</v>
      </c>
      <c r="C37" s="37">
        <v>43965</v>
      </c>
      <c r="D37" s="36">
        <v>1</v>
      </c>
      <c r="E37" s="36">
        <v>1</v>
      </c>
      <c r="F37" s="36">
        <v>0</v>
      </c>
      <c r="G37" s="36">
        <v>0</v>
      </c>
      <c r="H37" s="36">
        <v>0</v>
      </c>
    </row>
    <row r="38" spans="1:8" x14ac:dyDescent="0.25">
      <c r="A38" s="36">
        <v>10</v>
      </c>
      <c r="B38" s="36" t="s">
        <v>535</v>
      </c>
      <c r="C38" s="37">
        <v>43907</v>
      </c>
      <c r="D38" s="36">
        <v>1</v>
      </c>
      <c r="E38" s="36">
        <v>0</v>
      </c>
      <c r="F38" s="36">
        <v>0</v>
      </c>
      <c r="G38" s="36">
        <v>0</v>
      </c>
      <c r="H38" s="36">
        <v>0</v>
      </c>
    </row>
    <row r="39" spans="1:8" x14ac:dyDescent="0.25">
      <c r="A39" s="36">
        <v>10</v>
      </c>
      <c r="B39" s="36" t="s">
        <v>535</v>
      </c>
      <c r="C39" s="37">
        <v>43910</v>
      </c>
      <c r="D39" s="36">
        <v>1</v>
      </c>
      <c r="E39" s="36">
        <v>1</v>
      </c>
      <c r="F39" s="36">
        <v>0</v>
      </c>
      <c r="G39" s="36">
        <v>0</v>
      </c>
      <c r="H39" s="36">
        <v>0</v>
      </c>
    </row>
    <row r="40" spans="1:8" x14ac:dyDescent="0.25">
      <c r="A40" s="36">
        <v>10</v>
      </c>
      <c r="B40" s="36" t="s">
        <v>535</v>
      </c>
      <c r="C40" s="37">
        <v>43924</v>
      </c>
      <c r="D40" s="36">
        <v>1</v>
      </c>
      <c r="E40" s="36">
        <v>1</v>
      </c>
      <c r="F40" s="36">
        <v>1</v>
      </c>
      <c r="G40" s="36">
        <v>1</v>
      </c>
      <c r="H40" s="36">
        <v>1</v>
      </c>
    </row>
    <row r="41" spans="1:8" x14ac:dyDescent="0.25">
      <c r="A41" s="36">
        <v>10</v>
      </c>
      <c r="B41" s="36" t="s">
        <v>535</v>
      </c>
      <c r="C41" s="37">
        <v>43955</v>
      </c>
      <c r="D41" s="36">
        <v>1</v>
      </c>
      <c r="E41" s="36">
        <v>1</v>
      </c>
      <c r="F41" s="36">
        <v>0</v>
      </c>
      <c r="G41" s="36">
        <v>0</v>
      </c>
      <c r="H41" s="36">
        <v>0</v>
      </c>
    </row>
    <row r="42" spans="1:8" x14ac:dyDescent="0.25">
      <c r="A42" s="36">
        <v>10</v>
      </c>
      <c r="B42" s="36" t="s">
        <v>535</v>
      </c>
      <c r="C42" s="37">
        <v>43962</v>
      </c>
      <c r="D42" s="36">
        <v>1</v>
      </c>
      <c r="E42" s="36">
        <v>1</v>
      </c>
      <c r="F42" s="36">
        <v>0</v>
      </c>
      <c r="G42" s="36">
        <v>0</v>
      </c>
      <c r="H42" s="36">
        <v>0</v>
      </c>
    </row>
    <row r="43" spans="1:8" x14ac:dyDescent="0.25">
      <c r="A43" s="36">
        <v>11</v>
      </c>
      <c r="B43" s="36" t="s">
        <v>169</v>
      </c>
      <c r="C43" s="37">
        <v>43908</v>
      </c>
      <c r="D43" s="36">
        <v>1</v>
      </c>
      <c r="E43" s="36">
        <v>0</v>
      </c>
      <c r="F43" s="36">
        <v>0</v>
      </c>
      <c r="G43" s="36">
        <v>0</v>
      </c>
      <c r="H43" s="36">
        <v>0</v>
      </c>
    </row>
    <row r="44" spans="1:8" x14ac:dyDescent="0.25">
      <c r="A44" s="36">
        <v>11</v>
      </c>
      <c r="B44" s="36" t="s">
        <v>169</v>
      </c>
      <c r="C44" s="37">
        <v>43924</v>
      </c>
      <c r="D44" s="36">
        <v>1</v>
      </c>
      <c r="E44" s="36">
        <v>1</v>
      </c>
      <c r="F44" s="36">
        <v>1</v>
      </c>
      <c r="G44" s="36">
        <v>1</v>
      </c>
      <c r="H44" s="36">
        <v>1</v>
      </c>
    </row>
    <row r="45" spans="1:8" x14ac:dyDescent="0.25">
      <c r="A45" s="36">
        <v>11</v>
      </c>
      <c r="B45" s="36" t="s">
        <v>169</v>
      </c>
      <c r="C45" s="37">
        <v>43945</v>
      </c>
      <c r="D45" s="36">
        <v>1</v>
      </c>
      <c r="E45" s="36">
        <v>1</v>
      </c>
      <c r="F45" s="36">
        <v>0</v>
      </c>
      <c r="G45" s="36">
        <v>0</v>
      </c>
      <c r="H45" s="36">
        <v>0</v>
      </c>
    </row>
    <row r="46" spans="1:8" x14ac:dyDescent="0.25">
      <c r="A46" s="36">
        <v>11</v>
      </c>
      <c r="B46" s="36" t="s">
        <v>169</v>
      </c>
      <c r="C46" s="37">
        <v>43948</v>
      </c>
      <c r="D46" s="36">
        <v>1</v>
      </c>
      <c r="E46" s="36">
        <v>1</v>
      </c>
      <c r="F46" s="36">
        <v>0</v>
      </c>
      <c r="G46" s="36">
        <v>0</v>
      </c>
      <c r="H46" s="36">
        <v>0</v>
      </c>
    </row>
    <row r="47" spans="1:8" x14ac:dyDescent="0.25">
      <c r="A47" s="36">
        <v>12</v>
      </c>
      <c r="B47" s="36" t="s">
        <v>537</v>
      </c>
      <c r="C47" s="37">
        <v>43906</v>
      </c>
      <c r="D47" s="36">
        <v>1</v>
      </c>
      <c r="E47" s="36">
        <v>0</v>
      </c>
      <c r="F47" s="36">
        <v>0</v>
      </c>
      <c r="G47" s="36">
        <v>0</v>
      </c>
      <c r="H47" s="36">
        <v>0</v>
      </c>
    </row>
    <row r="48" spans="1:8" x14ac:dyDescent="0.25">
      <c r="A48" s="36">
        <v>12</v>
      </c>
      <c r="B48" s="36" t="s">
        <v>537</v>
      </c>
      <c r="C48" s="37">
        <v>43907</v>
      </c>
      <c r="D48" s="36">
        <v>1</v>
      </c>
      <c r="E48" s="36">
        <v>1</v>
      </c>
      <c r="F48" s="36">
        <v>0</v>
      </c>
      <c r="G48" s="36">
        <v>0</v>
      </c>
      <c r="H48" s="36">
        <v>0</v>
      </c>
    </row>
    <row r="49" spans="1:8" x14ac:dyDescent="0.25">
      <c r="A49" s="36">
        <v>12</v>
      </c>
      <c r="B49" s="36" t="s">
        <v>537</v>
      </c>
      <c r="C49" s="37">
        <v>43915</v>
      </c>
      <c r="D49" s="36">
        <v>1</v>
      </c>
      <c r="E49" s="36">
        <v>1</v>
      </c>
      <c r="F49" s="36">
        <v>1</v>
      </c>
      <c r="G49" s="36">
        <v>1</v>
      </c>
      <c r="H49" s="36">
        <v>1</v>
      </c>
    </row>
    <row r="50" spans="1:8" x14ac:dyDescent="0.25">
      <c r="A50" s="36">
        <v>12</v>
      </c>
      <c r="B50" s="36" t="s">
        <v>537</v>
      </c>
      <c r="C50" s="37">
        <v>43965</v>
      </c>
      <c r="D50" s="36">
        <v>1</v>
      </c>
      <c r="E50" s="36">
        <v>1</v>
      </c>
      <c r="F50" s="36">
        <v>0</v>
      </c>
      <c r="G50" s="36">
        <v>0</v>
      </c>
      <c r="H50" s="36">
        <v>0</v>
      </c>
    </row>
    <row r="51" spans="1:8" x14ac:dyDescent="0.25">
      <c r="A51" s="36">
        <v>13</v>
      </c>
      <c r="B51" s="36" t="s">
        <v>542</v>
      </c>
      <c r="C51" s="37">
        <v>43907</v>
      </c>
      <c r="D51" s="36">
        <v>0</v>
      </c>
      <c r="E51" s="36">
        <v>1</v>
      </c>
      <c r="F51" s="36">
        <v>0</v>
      </c>
      <c r="G51" s="36">
        <v>0</v>
      </c>
      <c r="H51" s="36">
        <v>0</v>
      </c>
    </row>
    <row r="52" spans="1:8" x14ac:dyDescent="0.25">
      <c r="A52" s="36">
        <v>13</v>
      </c>
      <c r="B52" s="36" t="s">
        <v>542</v>
      </c>
      <c r="C52" s="37">
        <v>43916</v>
      </c>
      <c r="D52" s="36">
        <v>0</v>
      </c>
      <c r="E52" s="36">
        <v>1</v>
      </c>
      <c r="F52" s="36">
        <v>1</v>
      </c>
      <c r="G52" s="36">
        <v>0</v>
      </c>
      <c r="H52" s="36">
        <v>0</v>
      </c>
    </row>
    <row r="53" spans="1:8" x14ac:dyDescent="0.25">
      <c r="A53" s="36">
        <v>13</v>
      </c>
      <c r="B53" s="36" t="s">
        <v>542</v>
      </c>
      <c r="C53" s="37">
        <v>43923</v>
      </c>
      <c r="D53" s="36">
        <v>1</v>
      </c>
      <c r="E53" s="36">
        <v>1</v>
      </c>
      <c r="F53" s="36">
        <v>1</v>
      </c>
      <c r="G53" s="36">
        <v>0</v>
      </c>
      <c r="H53" s="36">
        <v>0</v>
      </c>
    </row>
    <row r="54" spans="1:8" x14ac:dyDescent="0.25">
      <c r="A54" s="36">
        <v>13</v>
      </c>
      <c r="B54" s="36" t="s">
        <v>542</v>
      </c>
      <c r="C54" s="37">
        <v>43948</v>
      </c>
      <c r="D54" s="36">
        <v>1</v>
      </c>
      <c r="E54" s="36">
        <v>1</v>
      </c>
      <c r="F54" s="36">
        <v>0</v>
      </c>
      <c r="G54" s="36">
        <v>0</v>
      </c>
      <c r="H54" s="36">
        <v>0</v>
      </c>
    </row>
    <row r="55" spans="1:8" x14ac:dyDescent="0.25">
      <c r="A55" s="36">
        <v>13</v>
      </c>
      <c r="B55" s="36" t="s">
        <v>542</v>
      </c>
      <c r="C55" s="37">
        <v>43959</v>
      </c>
      <c r="D55" s="36">
        <v>1</v>
      </c>
      <c r="E55" s="36">
        <v>1</v>
      </c>
      <c r="F55" s="36">
        <v>0</v>
      </c>
      <c r="G55" s="36">
        <v>0</v>
      </c>
      <c r="H55" s="36">
        <v>0</v>
      </c>
    </row>
    <row r="56" spans="1:8" x14ac:dyDescent="0.25">
      <c r="A56" s="36">
        <v>14</v>
      </c>
      <c r="B56" s="36" t="s">
        <v>539</v>
      </c>
      <c r="C56" s="37">
        <v>43913</v>
      </c>
      <c r="D56" s="36">
        <v>1</v>
      </c>
      <c r="E56" s="36">
        <v>0</v>
      </c>
      <c r="F56" s="36">
        <v>0</v>
      </c>
      <c r="G56" s="36">
        <v>0</v>
      </c>
      <c r="H56" s="36">
        <v>0</v>
      </c>
    </row>
    <row r="57" spans="1:8" x14ac:dyDescent="0.25">
      <c r="A57" s="36">
        <v>14</v>
      </c>
      <c r="B57" s="36" t="s">
        <v>539</v>
      </c>
      <c r="C57" s="37">
        <v>43915</v>
      </c>
      <c r="D57" s="36">
        <v>1</v>
      </c>
      <c r="E57" s="36">
        <v>1</v>
      </c>
      <c r="F57" s="36">
        <v>1</v>
      </c>
      <c r="G57" s="36">
        <v>1</v>
      </c>
      <c r="H57" s="36">
        <v>1</v>
      </c>
    </row>
    <row r="58" spans="1:8" x14ac:dyDescent="0.25">
      <c r="A58" s="36">
        <v>14</v>
      </c>
      <c r="B58" s="36" t="s">
        <v>539</v>
      </c>
      <c r="C58" s="37">
        <v>43952</v>
      </c>
      <c r="D58" s="36">
        <v>1</v>
      </c>
      <c r="E58" s="36">
        <v>1</v>
      </c>
      <c r="F58" s="36">
        <v>0</v>
      </c>
      <c r="G58" s="36">
        <v>0</v>
      </c>
      <c r="H58" s="36">
        <v>0</v>
      </c>
    </row>
    <row r="59" spans="1:8" x14ac:dyDescent="0.25">
      <c r="A59" s="36">
        <v>15</v>
      </c>
      <c r="B59" s="36" t="s">
        <v>540</v>
      </c>
      <c r="C59" s="37">
        <v>43906</v>
      </c>
      <c r="D59" s="36">
        <v>0</v>
      </c>
      <c r="E59" s="36">
        <v>1</v>
      </c>
      <c r="F59" s="36">
        <v>0</v>
      </c>
      <c r="G59" s="36">
        <v>0</v>
      </c>
      <c r="H59" s="36">
        <v>0</v>
      </c>
    </row>
    <row r="60" spans="1:8" x14ac:dyDescent="0.25">
      <c r="A60" s="36">
        <v>15</v>
      </c>
      <c r="B60" s="36" t="s">
        <v>540</v>
      </c>
      <c r="C60" s="37">
        <v>43907</v>
      </c>
      <c r="D60" s="36">
        <v>1</v>
      </c>
      <c r="E60" s="36">
        <v>1</v>
      </c>
      <c r="F60" s="36">
        <v>0</v>
      </c>
      <c r="G60" s="36">
        <v>0</v>
      </c>
      <c r="H60" s="36">
        <v>0</v>
      </c>
    </row>
    <row r="61" spans="1:8" x14ac:dyDescent="0.25">
      <c r="A61" s="36">
        <v>15</v>
      </c>
      <c r="B61" s="36" t="s">
        <v>540</v>
      </c>
      <c r="C61" s="37">
        <v>43911</v>
      </c>
      <c r="D61" s="36">
        <v>1</v>
      </c>
      <c r="E61" s="36">
        <v>1</v>
      </c>
      <c r="F61" s="36">
        <v>1</v>
      </c>
      <c r="G61" s="36">
        <v>1</v>
      </c>
      <c r="H61" s="36">
        <v>1</v>
      </c>
    </row>
    <row r="62" spans="1:8" x14ac:dyDescent="0.25">
      <c r="A62" s="36">
        <v>16</v>
      </c>
      <c r="B62" s="36" t="s">
        <v>541</v>
      </c>
      <c r="C62" s="37">
        <v>43906</v>
      </c>
      <c r="D62" s="36">
        <v>0</v>
      </c>
      <c r="E62" s="36">
        <v>1</v>
      </c>
      <c r="F62" s="36">
        <v>0</v>
      </c>
      <c r="G62" s="36">
        <v>0</v>
      </c>
      <c r="H62" s="36">
        <v>0</v>
      </c>
    </row>
    <row r="63" spans="1:8" x14ac:dyDescent="0.25">
      <c r="A63" s="36">
        <v>16</v>
      </c>
      <c r="B63" s="36" t="s">
        <v>541</v>
      </c>
      <c r="C63" s="37">
        <v>43909</v>
      </c>
      <c r="D63" s="36">
        <v>1</v>
      </c>
      <c r="E63" s="36">
        <v>1</v>
      </c>
      <c r="F63" s="36">
        <v>0</v>
      </c>
      <c r="G63" s="36">
        <v>0</v>
      </c>
      <c r="H63" s="36">
        <v>0</v>
      </c>
    </row>
    <row r="64" spans="1:8" x14ac:dyDescent="0.25">
      <c r="A64" s="36">
        <v>16</v>
      </c>
      <c r="B64" s="36" t="s">
        <v>541</v>
      </c>
      <c r="C64" s="37">
        <v>43914</v>
      </c>
      <c r="D64" s="36">
        <v>1</v>
      </c>
      <c r="E64" s="36">
        <v>1</v>
      </c>
      <c r="F64" s="36">
        <v>1</v>
      </c>
      <c r="G64" s="36">
        <v>1</v>
      </c>
      <c r="H64" s="36">
        <v>1</v>
      </c>
    </row>
    <row r="65" spans="1:8" x14ac:dyDescent="0.25">
      <c r="A65" s="36">
        <v>16</v>
      </c>
      <c r="B65" s="36" t="s">
        <v>541</v>
      </c>
      <c r="C65" s="37">
        <v>43955</v>
      </c>
      <c r="D65" s="36">
        <v>1</v>
      </c>
      <c r="E65" s="36">
        <v>1</v>
      </c>
      <c r="F65" s="36">
        <v>0</v>
      </c>
      <c r="G65" s="36">
        <v>0</v>
      </c>
      <c r="H65" s="36">
        <v>0</v>
      </c>
    </row>
    <row r="66" spans="1:8" x14ac:dyDescent="0.25">
      <c r="A66" s="36">
        <v>16</v>
      </c>
      <c r="B66" s="36" t="s">
        <v>541</v>
      </c>
      <c r="C66" s="37">
        <v>43962</v>
      </c>
      <c r="D66" s="36">
        <v>1</v>
      </c>
      <c r="E66" s="36">
        <v>1</v>
      </c>
      <c r="F66" s="36">
        <v>0</v>
      </c>
      <c r="G66" s="36">
        <v>0</v>
      </c>
      <c r="H66" s="36">
        <v>0</v>
      </c>
    </row>
    <row r="67" spans="1:8" x14ac:dyDescent="0.25">
      <c r="A67" s="36">
        <v>17</v>
      </c>
      <c r="B67" s="36" t="s">
        <v>544</v>
      </c>
      <c r="C67" s="37">
        <v>43907</v>
      </c>
      <c r="D67" s="36">
        <v>1</v>
      </c>
      <c r="E67" s="36">
        <v>0</v>
      </c>
      <c r="F67" s="36">
        <v>0</v>
      </c>
      <c r="G67" s="36">
        <v>0</v>
      </c>
      <c r="H67" s="36">
        <v>0</v>
      </c>
    </row>
    <row r="68" spans="1:8" x14ac:dyDescent="0.25">
      <c r="A68" s="36">
        <v>17</v>
      </c>
      <c r="B68" s="36" t="s">
        <v>544</v>
      </c>
      <c r="C68" s="37">
        <v>43920</v>
      </c>
      <c r="D68" s="36">
        <v>1</v>
      </c>
      <c r="E68" s="36">
        <v>1</v>
      </c>
      <c r="F68" s="36">
        <v>1</v>
      </c>
      <c r="G68" s="36">
        <v>1</v>
      </c>
      <c r="H68" s="36">
        <v>1</v>
      </c>
    </row>
    <row r="69" spans="1:8" x14ac:dyDescent="0.25">
      <c r="A69" s="36">
        <v>17</v>
      </c>
      <c r="B69" s="36" t="s">
        <v>544</v>
      </c>
      <c r="C69" s="37">
        <v>43951</v>
      </c>
      <c r="D69" s="36">
        <v>1</v>
      </c>
      <c r="E69" s="36">
        <v>1</v>
      </c>
      <c r="F69" s="36">
        <v>0</v>
      </c>
      <c r="G69" s="36">
        <v>0</v>
      </c>
      <c r="H69" s="36">
        <v>0</v>
      </c>
    </row>
    <row r="70" spans="1:8" x14ac:dyDescent="0.25">
      <c r="A70" s="36">
        <v>18</v>
      </c>
      <c r="B70" s="36" t="s">
        <v>546</v>
      </c>
      <c r="C70" s="37">
        <v>43906</v>
      </c>
      <c r="D70" s="36">
        <v>1</v>
      </c>
      <c r="E70" s="36">
        <v>1</v>
      </c>
      <c r="F70" s="36">
        <v>0</v>
      </c>
      <c r="G70" s="36">
        <v>0</v>
      </c>
      <c r="H70" s="36">
        <v>0</v>
      </c>
    </row>
    <row r="71" spans="1:8" x14ac:dyDescent="0.25">
      <c r="A71" s="36">
        <v>18</v>
      </c>
      <c r="B71" s="36" t="s">
        <v>546</v>
      </c>
      <c r="C71" s="37">
        <v>43916</v>
      </c>
      <c r="D71" s="36">
        <v>1</v>
      </c>
      <c r="E71" s="36">
        <v>1</v>
      </c>
      <c r="F71" s="36">
        <v>1</v>
      </c>
      <c r="G71" s="36">
        <v>0</v>
      </c>
      <c r="H71" s="36">
        <v>0</v>
      </c>
    </row>
    <row r="72" spans="1:8" x14ac:dyDescent="0.25">
      <c r="A72" s="36">
        <v>18</v>
      </c>
      <c r="B72" s="36" t="s">
        <v>546</v>
      </c>
      <c r="C72" s="37">
        <v>43962</v>
      </c>
      <c r="D72" s="36">
        <v>1</v>
      </c>
      <c r="E72" s="36">
        <v>1</v>
      </c>
      <c r="F72" s="36">
        <v>1</v>
      </c>
      <c r="G72" s="36">
        <v>0</v>
      </c>
      <c r="H72" s="36">
        <v>0</v>
      </c>
    </row>
    <row r="73" spans="1:8" x14ac:dyDescent="0.25">
      <c r="A73" s="36">
        <v>18</v>
      </c>
      <c r="B73" s="36" t="s">
        <v>546</v>
      </c>
      <c r="C73" s="37">
        <v>43971</v>
      </c>
      <c r="D73" s="36">
        <v>1</v>
      </c>
      <c r="E73" s="36">
        <v>1</v>
      </c>
      <c r="F73" s="36">
        <v>0</v>
      </c>
      <c r="G73" s="36">
        <v>0</v>
      </c>
      <c r="H73" s="36">
        <v>0</v>
      </c>
    </row>
    <row r="74" spans="1:8" x14ac:dyDescent="0.25">
      <c r="A74" s="36">
        <v>18</v>
      </c>
      <c r="B74" s="36" t="s">
        <v>546</v>
      </c>
      <c r="C74" s="37">
        <v>43976</v>
      </c>
      <c r="D74" s="36">
        <v>1</v>
      </c>
      <c r="E74" s="36">
        <v>1</v>
      </c>
      <c r="F74" s="36">
        <v>0</v>
      </c>
      <c r="G74" s="36">
        <v>0</v>
      </c>
      <c r="H74" s="36">
        <v>0</v>
      </c>
    </row>
    <row r="75" spans="1:8" x14ac:dyDescent="0.25">
      <c r="A75" s="36">
        <v>19</v>
      </c>
      <c r="B75" s="36" t="s">
        <v>547</v>
      </c>
      <c r="C75" s="37">
        <v>43906</v>
      </c>
      <c r="D75" s="36">
        <v>1</v>
      </c>
      <c r="E75" s="36">
        <v>0</v>
      </c>
      <c r="F75" s="36">
        <v>0</v>
      </c>
      <c r="G75" s="36">
        <v>0</v>
      </c>
      <c r="H75" s="36">
        <v>0</v>
      </c>
    </row>
    <row r="76" spans="1:8" x14ac:dyDescent="0.25">
      <c r="A76" s="36">
        <v>19</v>
      </c>
      <c r="B76" s="36" t="s">
        <v>547</v>
      </c>
      <c r="C76" s="37">
        <v>43907</v>
      </c>
      <c r="D76" s="36">
        <v>1</v>
      </c>
      <c r="E76" s="36">
        <v>1</v>
      </c>
      <c r="F76" s="36">
        <v>0</v>
      </c>
      <c r="G76" s="36">
        <v>0</v>
      </c>
      <c r="H76" s="36">
        <v>0</v>
      </c>
    </row>
    <row r="77" spans="1:8" x14ac:dyDescent="0.25">
      <c r="A77" s="36">
        <v>19</v>
      </c>
      <c r="B77" s="36" t="s">
        <v>547</v>
      </c>
      <c r="C77" s="37">
        <v>43913</v>
      </c>
      <c r="D77" s="36">
        <v>1</v>
      </c>
      <c r="E77" s="36">
        <v>1</v>
      </c>
      <c r="F77" s="36">
        <v>1</v>
      </c>
      <c r="G77" s="36">
        <v>1</v>
      </c>
      <c r="H77" s="36">
        <v>1</v>
      </c>
    </row>
    <row r="78" spans="1:8" x14ac:dyDescent="0.25">
      <c r="A78" s="36">
        <v>20</v>
      </c>
      <c r="B78" s="36" t="s">
        <v>550</v>
      </c>
      <c r="C78" s="37">
        <v>43907</v>
      </c>
      <c r="D78" s="36">
        <v>1</v>
      </c>
      <c r="E78" s="36">
        <v>1</v>
      </c>
      <c r="F78" s="36">
        <v>0</v>
      </c>
      <c r="G78" s="36">
        <v>0</v>
      </c>
      <c r="H78" s="36">
        <v>0</v>
      </c>
    </row>
    <row r="79" spans="1:8" x14ac:dyDescent="0.25">
      <c r="A79" s="36">
        <v>20</v>
      </c>
      <c r="B79" s="36" t="s">
        <v>550</v>
      </c>
      <c r="C79" s="37">
        <v>43914</v>
      </c>
      <c r="D79" s="36">
        <v>1</v>
      </c>
      <c r="E79" s="36">
        <v>1</v>
      </c>
      <c r="F79" s="36">
        <v>1</v>
      </c>
      <c r="G79" s="36">
        <v>1</v>
      </c>
      <c r="H79" s="36">
        <v>1</v>
      </c>
    </row>
    <row r="80" spans="1:8" x14ac:dyDescent="0.25">
      <c r="A80" s="36">
        <v>21</v>
      </c>
      <c r="B80" s="36" t="s">
        <v>549</v>
      </c>
      <c r="C80" s="37">
        <v>43906</v>
      </c>
      <c r="D80" s="36">
        <v>1</v>
      </c>
      <c r="E80" s="36">
        <v>1</v>
      </c>
      <c r="F80" s="36">
        <v>0</v>
      </c>
      <c r="G80" s="36">
        <v>0</v>
      </c>
      <c r="H80" s="36">
        <v>0</v>
      </c>
    </row>
    <row r="81" spans="1:8" x14ac:dyDescent="0.25">
      <c r="A81" s="36">
        <v>21</v>
      </c>
      <c r="B81" s="36" t="s">
        <v>549</v>
      </c>
      <c r="C81" s="37">
        <v>43913</v>
      </c>
      <c r="D81" s="36">
        <v>1</v>
      </c>
      <c r="E81" s="36">
        <v>1</v>
      </c>
      <c r="F81" s="36">
        <v>1</v>
      </c>
      <c r="G81" s="36">
        <v>0</v>
      </c>
      <c r="H81" s="36">
        <v>0</v>
      </c>
    </row>
    <row r="82" spans="1:8" x14ac:dyDescent="0.25">
      <c r="A82" s="36">
        <v>21</v>
      </c>
      <c r="B82" s="36" t="s">
        <v>549</v>
      </c>
      <c r="C82" s="37">
        <v>43920</v>
      </c>
      <c r="D82" s="36">
        <v>1</v>
      </c>
      <c r="E82" s="36">
        <v>1</v>
      </c>
      <c r="F82" s="36">
        <v>1</v>
      </c>
      <c r="G82" s="36">
        <v>1</v>
      </c>
      <c r="H82" s="36">
        <v>1</v>
      </c>
    </row>
    <row r="83" spans="1:8" x14ac:dyDescent="0.25">
      <c r="A83" s="36">
        <v>22</v>
      </c>
      <c r="B83" s="36" t="s">
        <v>548</v>
      </c>
      <c r="C83" s="37">
        <v>43908</v>
      </c>
      <c r="D83" s="36">
        <v>0</v>
      </c>
      <c r="E83" s="36">
        <v>1</v>
      </c>
      <c r="F83" s="36">
        <v>0</v>
      </c>
      <c r="G83" s="36">
        <v>0</v>
      </c>
      <c r="H83" s="36">
        <v>0</v>
      </c>
    </row>
    <row r="84" spans="1:8" x14ac:dyDescent="0.25">
      <c r="A84" s="36">
        <v>22</v>
      </c>
      <c r="B84" s="36" t="s">
        <v>548</v>
      </c>
      <c r="C84" s="37">
        <v>43915</v>
      </c>
      <c r="D84" s="36">
        <v>0</v>
      </c>
      <c r="E84" s="36">
        <v>1</v>
      </c>
      <c r="F84" s="36">
        <v>1</v>
      </c>
      <c r="G84" s="36">
        <v>0</v>
      </c>
      <c r="H84" s="36">
        <v>0</v>
      </c>
    </row>
    <row r="85" spans="1:8" x14ac:dyDescent="0.25">
      <c r="A85" s="36">
        <v>22</v>
      </c>
      <c r="B85" s="36" t="s">
        <v>548</v>
      </c>
      <c r="C85" s="37">
        <v>43923</v>
      </c>
      <c r="D85" s="36">
        <v>1</v>
      </c>
      <c r="E85" s="36">
        <v>1</v>
      </c>
      <c r="F85" s="36">
        <v>1</v>
      </c>
      <c r="G85" s="36">
        <v>1</v>
      </c>
      <c r="H85" s="36">
        <v>1</v>
      </c>
    </row>
    <row r="86" spans="1:8" x14ac:dyDescent="0.25">
      <c r="A86" s="36">
        <v>22</v>
      </c>
      <c r="B86" s="36" t="s">
        <v>548</v>
      </c>
      <c r="C86" s="37">
        <v>43952</v>
      </c>
      <c r="D86" s="36">
        <v>1</v>
      </c>
      <c r="E86" s="36">
        <v>1</v>
      </c>
      <c r="F86" s="36">
        <v>0</v>
      </c>
      <c r="G86" s="36">
        <v>0</v>
      </c>
      <c r="H86" s="36">
        <v>0</v>
      </c>
    </row>
    <row r="87" spans="1:8" x14ac:dyDescent="0.25">
      <c r="A87" s="36">
        <v>23</v>
      </c>
      <c r="B87" s="36" t="s">
        <v>551</v>
      </c>
      <c r="C87" s="37">
        <v>43906</v>
      </c>
      <c r="D87" s="36">
        <v>1</v>
      </c>
      <c r="E87" s="36">
        <v>1</v>
      </c>
      <c r="F87" s="36">
        <v>0</v>
      </c>
      <c r="G87" s="36">
        <v>0</v>
      </c>
      <c r="H87" s="36">
        <v>0</v>
      </c>
    </row>
    <row r="88" spans="1:8" x14ac:dyDescent="0.25">
      <c r="A88" s="36">
        <v>23</v>
      </c>
      <c r="B88" s="36" t="s">
        <v>551</v>
      </c>
      <c r="C88" s="37">
        <v>43914</v>
      </c>
      <c r="D88" s="36">
        <v>1</v>
      </c>
      <c r="E88" s="36">
        <v>1</v>
      </c>
      <c r="F88" s="36">
        <v>1</v>
      </c>
      <c r="G88" s="36">
        <v>1</v>
      </c>
      <c r="H88" s="36">
        <v>1</v>
      </c>
    </row>
    <row r="89" spans="1:8" x14ac:dyDescent="0.25">
      <c r="A89" s="36">
        <v>23</v>
      </c>
      <c r="B89" s="36" t="s">
        <v>551</v>
      </c>
      <c r="C89" s="37">
        <v>43945</v>
      </c>
      <c r="D89" s="36">
        <v>1</v>
      </c>
      <c r="E89" s="36">
        <v>1</v>
      </c>
      <c r="F89" s="36">
        <v>1</v>
      </c>
      <c r="G89" s="36">
        <v>1</v>
      </c>
      <c r="H89" s="36">
        <v>0</v>
      </c>
    </row>
    <row r="90" spans="1:8" x14ac:dyDescent="0.25">
      <c r="A90" s="36">
        <v>23</v>
      </c>
      <c r="B90" s="36" t="s">
        <v>551</v>
      </c>
      <c r="C90" s="37">
        <v>43962</v>
      </c>
      <c r="D90" s="36">
        <v>1</v>
      </c>
      <c r="E90" s="36">
        <v>1</v>
      </c>
      <c r="F90" s="36">
        <v>1</v>
      </c>
      <c r="G90" s="36">
        <v>1</v>
      </c>
      <c r="H90" s="36">
        <v>0</v>
      </c>
    </row>
    <row r="91" spans="1:8" x14ac:dyDescent="0.25">
      <c r="A91" s="36">
        <v>23</v>
      </c>
      <c r="B91" s="36" t="s">
        <v>551</v>
      </c>
      <c r="C91" s="37">
        <v>43969</v>
      </c>
      <c r="D91" s="36">
        <v>1</v>
      </c>
      <c r="E91" s="36">
        <v>1</v>
      </c>
      <c r="F91" s="36">
        <v>1</v>
      </c>
      <c r="G91" s="36">
        <v>1</v>
      </c>
      <c r="H91" s="36">
        <v>0</v>
      </c>
    </row>
    <row r="92" spans="1:8" x14ac:dyDescent="0.25">
      <c r="A92" s="36">
        <v>24</v>
      </c>
      <c r="B92" s="36" t="s">
        <v>553</v>
      </c>
      <c r="C92" s="37">
        <v>43907</v>
      </c>
      <c r="D92" s="36">
        <v>0</v>
      </c>
      <c r="E92" s="36">
        <v>1</v>
      </c>
      <c r="F92" s="36">
        <v>0</v>
      </c>
      <c r="G92" s="36">
        <v>0</v>
      </c>
      <c r="H92" s="36">
        <v>0</v>
      </c>
    </row>
    <row r="93" spans="1:8" x14ac:dyDescent="0.25">
      <c r="A93" s="36">
        <v>24</v>
      </c>
      <c r="B93" s="36" t="s">
        <v>553</v>
      </c>
      <c r="C93" s="37">
        <v>43908</v>
      </c>
      <c r="D93" s="36">
        <v>1</v>
      </c>
      <c r="E93" s="36">
        <v>1</v>
      </c>
      <c r="F93" s="36">
        <v>0</v>
      </c>
      <c r="G93" s="36">
        <v>0</v>
      </c>
      <c r="H93" s="36">
        <v>0</v>
      </c>
    </row>
    <row r="94" spans="1:8" x14ac:dyDescent="0.25">
      <c r="A94" s="36">
        <v>24</v>
      </c>
      <c r="B94" s="36" t="s">
        <v>553</v>
      </c>
      <c r="C94" s="37">
        <v>43917</v>
      </c>
      <c r="D94" s="36">
        <v>1</v>
      </c>
      <c r="E94" s="36">
        <v>1</v>
      </c>
      <c r="F94" s="36">
        <v>0</v>
      </c>
      <c r="G94" s="36">
        <v>1</v>
      </c>
      <c r="H94" s="36">
        <v>1</v>
      </c>
    </row>
    <row r="95" spans="1:8" x14ac:dyDescent="0.25">
      <c r="A95" s="36">
        <v>24</v>
      </c>
      <c r="B95" s="36" t="s">
        <v>553</v>
      </c>
      <c r="C95" s="37">
        <v>43918</v>
      </c>
      <c r="D95" s="36">
        <v>1</v>
      </c>
      <c r="E95" s="36">
        <v>1</v>
      </c>
      <c r="F95" s="36">
        <v>1</v>
      </c>
      <c r="G95" s="36">
        <v>1</v>
      </c>
      <c r="H95" s="36">
        <v>1</v>
      </c>
    </row>
    <row r="96" spans="1:8" x14ac:dyDescent="0.25">
      <c r="A96" s="36">
        <v>24</v>
      </c>
      <c r="B96" s="36" t="s">
        <v>553</v>
      </c>
      <c r="C96" s="37">
        <v>43948</v>
      </c>
      <c r="D96" s="36">
        <v>1</v>
      </c>
      <c r="E96" s="36">
        <v>1</v>
      </c>
      <c r="F96" s="36">
        <v>0</v>
      </c>
      <c r="G96" s="36">
        <v>0</v>
      </c>
      <c r="H96" s="36">
        <v>0</v>
      </c>
    </row>
    <row r="97" spans="1:8" x14ac:dyDescent="0.25">
      <c r="A97" s="36">
        <v>25</v>
      </c>
      <c r="B97" s="36" t="s">
        <v>555</v>
      </c>
      <c r="C97" s="37">
        <v>43913</v>
      </c>
      <c r="D97" s="36">
        <v>1</v>
      </c>
      <c r="E97" s="36">
        <v>0</v>
      </c>
      <c r="F97" s="36">
        <v>0</v>
      </c>
      <c r="G97" s="36">
        <v>0</v>
      </c>
      <c r="H97" s="36">
        <v>0</v>
      </c>
    </row>
    <row r="98" spans="1:8" x14ac:dyDescent="0.25">
      <c r="A98" s="36">
        <v>25</v>
      </c>
      <c r="B98" s="36" t="s">
        <v>555</v>
      </c>
      <c r="C98" s="37">
        <v>43927</v>
      </c>
      <c r="D98" s="36">
        <v>1</v>
      </c>
      <c r="E98" s="36">
        <v>0</v>
      </c>
      <c r="F98" s="36">
        <v>0</v>
      </c>
      <c r="G98" s="36">
        <v>1</v>
      </c>
      <c r="H98" s="36">
        <v>1</v>
      </c>
    </row>
    <row r="99" spans="1:8" x14ac:dyDescent="0.25">
      <c r="A99" s="36">
        <v>25</v>
      </c>
      <c r="B99" s="36" t="s">
        <v>555</v>
      </c>
      <c r="C99" s="37">
        <v>43955</v>
      </c>
      <c r="D99" s="36">
        <v>1</v>
      </c>
      <c r="E99" s="36">
        <v>1</v>
      </c>
      <c r="F99" s="36">
        <v>0</v>
      </c>
      <c r="G99" s="36">
        <v>0</v>
      </c>
      <c r="H99" s="36">
        <v>0</v>
      </c>
    </row>
    <row r="100" spans="1:8" x14ac:dyDescent="0.25">
      <c r="A100" s="36">
        <v>26</v>
      </c>
      <c r="B100" s="36" t="s">
        <v>554</v>
      </c>
      <c r="C100" s="37">
        <v>43910</v>
      </c>
      <c r="D100" s="36">
        <v>1</v>
      </c>
      <c r="E100" s="36">
        <v>0</v>
      </c>
      <c r="F100" s="36">
        <v>0</v>
      </c>
      <c r="G100" s="36">
        <v>0</v>
      </c>
      <c r="H100" s="36">
        <v>0</v>
      </c>
    </row>
    <row r="101" spans="1:8" x14ac:dyDescent="0.25">
      <c r="A101" s="36">
        <v>26</v>
      </c>
      <c r="B101" s="36" t="s">
        <v>554</v>
      </c>
      <c r="C101" s="37">
        <v>43914</v>
      </c>
      <c r="D101" s="36">
        <v>1</v>
      </c>
      <c r="E101" s="36">
        <v>1</v>
      </c>
      <c r="F101" s="36">
        <v>0</v>
      </c>
      <c r="G101" s="36">
        <v>0</v>
      </c>
      <c r="H101" s="36">
        <v>0</v>
      </c>
    </row>
    <row r="102" spans="1:8" x14ac:dyDescent="0.25">
      <c r="A102" s="36">
        <v>26</v>
      </c>
      <c r="B102" s="36" t="s">
        <v>554</v>
      </c>
      <c r="C102" s="37">
        <v>43921</v>
      </c>
      <c r="D102" s="36">
        <v>1</v>
      </c>
      <c r="E102" s="36">
        <v>1</v>
      </c>
      <c r="F102" s="36">
        <v>0</v>
      </c>
      <c r="G102" s="36">
        <v>1</v>
      </c>
      <c r="H102" s="36">
        <v>1</v>
      </c>
    </row>
    <row r="103" spans="1:8" x14ac:dyDescent="0.25">
      <c r="A103" s="36">
        <v>26</v>
      </c>
      <c r="B103" s="36" t="s">
        <v>554</v>
      </c>
      <c r="C103" s="37">
        <v>43948</v>
      </c>
      <c r="D103" s="36">
        <v>1</v>
      </c>
      <c r="E103" s="36">
        <v>1</v>
      </c>
      <c r="F103" s="36">
        <v>0</v>
      </c>
      <c r="G103" s="36">
        <v>0</v>
      </c>
      <c r="H103" s="36">
        <v>0</v>
      </c>
    </row>
    <row r="104" spans="1:8" x14ac:dyDescent="0.25">
      <c r="A104" s="36">
        <v>26</v>
      </c>
      <c r="B104" s="36" t="s">
        <v>554</v>
      </c>
      <c r="C104" s="37">
        <v>43959</v>
      </c>
      <c r="D104" s="36">
        <v>1</v>
      </c>
      <c r="E104" s="36">
        <v>1</v>
      </c>
      <c r="F104" s="36">
        <v>0</v>
      </c>
      <c r="G104" s="36">
        <v>0</v>
      </c>
      <c r="H104" s="36">
        <v>0</v>
      </c>
    </row>
    <row r="105" spans="1:8" x14ac:dyDescent="0.25">
      <c r="A105" s="36">
        <v>27</v>
      </c>
      <c r="B105" s="36" t="s">
        <v>556</v>
      </c>
      <c r="C105" s="37">
        <v>43906</v>
      </c>
      <c r="D105" s="36">
        <v>1</v>
      </c>
      <c r="E105" s="36">
        <v>0</v>
      </c>
      <c r="F105" s="36">
        <v>0</v>
      </c>
      <c r="G105" s="36">
        <v>0</v>
      </c>
      <c r="H105" s="36">
        <v>0</v>
      </c>
    </row>
    <row r="106" spans="1:8" x14ac:dyDescent="0.25">
      <c r="A106" s="36">
        <v>27</v>
      </c>
      <c r="B106" s="36" t="s">
        <v>556</v>
      </c>
      <c r="C106" s="37">
        <v>43910</v>
      </c>
      <c r="D106" s="36">
        <v>1</v>
      </c>
      <c r="E106" s="36">
        <v>1</v>
      </c>
      <c r="F106" s="36">
        <v>0</v>
      </c>
      <c r="G106" s="36">
        <v>0</v>
      </c>
      <c r="H106" s="36">
        <v>0</v>
      </c>
    </row>
    <row r="107" spans="1:8" x14ac:dyDescent="0.25">
      <c r="A107" s="36">
        <v>27</v>
      </c>
      <c r="B107" s="36" t="s">
        <v>556</v>
      </c>
      <c r="C107" s="37">
        <v>43918</v>
      </c>
      <c r="D107" s="36">
        <v>1</v>
      </c>
      <c r="E107" s="36">
        <v>1</v>
      </c>
      <c r="F107" s="36">
        <v>1</v>
      </c>
      <c r="G107" s="36">
        <v>1</v>
      </c>
      <c r="H107" s="36">
        <v>1</v>
      </c>
    </row>
    <row r="108" spans="1:8" x14ac:dyDescent="0.25">
      <c r="A108" s="36">
        <v>27</v>
      </c>
      <c r="B108" s="36" t="s">
        <v>556</v>
      </c>
      <c r="C108" s="37">
        <v>43947</v>
      </c>
      <c r="D108" s="36">
        <v>1</v>
      </c>
      <c r="E108" s="36">
        <v>1</v>
      </c>
      <c r="F108" s="36">
        <v>1</v>
      </c>
      <c r="G108" s="36">
        <v>0</v>
      </c>
      <c r="H108" s="36">
        <v>0</v>
      </c>
    </row>
    <row r="109" spans="1:8" x14ac:dyDescent="0.25">
      <c r="A109" s="36">
        <v>27</v>
      </c>
      <c r="B109" s="36" t="s">
        <v>556</v>
      </c>
      <c r="C109" s="37">
        <v>43948</v>
      </c>
      <c r="D109" s="36">
        <v>1</v>
      </c>
      <c r="E109" s="36">
        <v>1</v>
      </c>
      <c r="F109" s="36">
        <v>0</v>
      </c>
      <c r="G109" s="36">
        <v>0</v>
      </c>
      <c r="H109" s="36">
        <v>0</v>
      </c>
    </row>
    <row r="110" spans="1:8" x14ac:dyDescent="0.25">
      <c r="A110" s="36">
        <v>27</v>
      </c>
      <c r="B110" s="36" t="s">
        <v>556</v>
      </c>
      <c r="C110" s="37">
        <v>43955</v>
      </c>
      <c r="D110" s="36">
        <v>1</v>
      </c>
      <c r="E110" s="36">
        <v>0</v>
      </c>
      <c r="F110" s="36">
        <v>0</v>
      </c>
      <c r="G110" s="36">
        <v>0</v>
      </c>
      <c r="H110" s="36">
        <v>0</v>
      </c>
    </row>
    <row r="111" spans="1:8" x14ac:dyDescent="0.25">
      <c r="A111" s="36">
        <v>27</v>
      </c>
      <c r="B111" s="36" t="s">
        <v>556</v>
      </c>
      <c r="C111" s="37">
        <v>43958</v>
      </c>
      <c r="D111" s="36">
        <v>1</v>
      </c>
      <c r="E111" s="36">
        <v>0</v>
      </c>
      <c r="F111" s="36">
        <v>0</v>
      </c>
      <c r="G111" s="36">
        <v>0</v>
      </c>
      <c r="H111" s="36">
        <v>0</v>
      </c>
    </row>
    <row r="112" spans="1:8" x14ac:dyDescent="0.25">
      <c r="A112" s="36">
        <v>28</v>
      </c>
      <c r="B112" s="36" t="s">
        <v>568</v>
      </c>
      <c r="C112" s="37">
        <v>43906</v>
      </c>
      <c r="D112" s="36">
        <v>1</v>
      </c>
      <c r="E112" s="36">
        <v>0</v>
      </c>
      <c r="F112" s="36">
        <v>0</v>
      </c>
      <c r="G112" s="36">
        <v>0</v>
      </c>
      <c r="H112" s="36">
        <v>0</v>
      </c>
    </row>
    <row r="113" spans="1:8" x14ac:dyDescent="0.25">
      <c r="A113" s="36">
        <v>28</v>
      </c>
      <c r="B113" s="36" t="s">
        <v>568</v>
      </c>
      <c r="C113" s="37">
        <v>43907</v>
      </c>
      <c r="D113" s="36">
        <v>1</v>
      </c>
      <c r="E113" s="36">
        <v>1</v>
      </c>
      <c r="F113" s="36">
        <v>0</v>
      </c>
      <c r="G113" s="36">
        <v>0</v>
      </c>
      <c r="H113" s="36">
        <v>0</v>
      </c>
    </row>
    <row r="114" spans="1:8" x14ac:dyDescent="0.25">
      <c r="A114" s="36">
        <v>28</v>
      </c>
      <c r="B114" s="36" t="s">
        <v>568</v>
      </c>
      <c r="C114" s="37">
        <v>43920</v>
      </c>
      <c r="D114" s="36">
        <v>1</v>
      </c>
      <c r="E114" s="36">
        <v>1</v>
      </c>
      <c r="F114" s="36">
        <v>1</v>
      </c>
      <c r="G114" s="36">
        <v>1</v>
      </c>
      <c r="H114" s="36">
        <v>1</v>
      </c>
    </row>
    <row r="115" spans="1:8" x14ac:dyDescent="0.25">
      <c r="A115" s="36">
        <v>28</v>
      </c>
      <c r="B115" s="36" t="s">
        <v>568</v>
      </c>
      <c r="C115" s="37">
        <v>43959</v>
      </c>
      <c r="D115" s="36">
        <v>1</v>
      </c>
      <c r="E115" s="36">
        <v>1</v>
      </c>
      <c r="F115" s="36">
        <v>0</v>
      </c>
      <c r="G115" s="36">
        <v>0</v>
      </c>
      <c r="H115" s="36">
        <v>0</v>
      </c>
    </row>
    <row r="116" spans="1:8" x14ac:dyDescent="0.25">
      <c r="A116" s="36">
        <v>29</v>
      </c>
      <c r="B116" s="36" t="s">
        <v>569</v>
      </c>
      <c r="C116" s="37">
        <v>43906</v>
      </c>
      <c r="D116" s="36">
        <v>1</v>
      </c>
      <c r="E116" s="36">
        <v>0</v>
      </c>
      <c r="F116" s="36">
        <v>0</v>
      </c>
      <c r="G116" s="36">
        <v>0</v>
      </c>
      <c r="H116" s="36">
        <v>0</v>
      </c>
    </row>
    <row r="117" spans="1:8" x14ac:dyDescent="0.25">
      <c r="A117" s="36">
        <v>29</v>
      </c>
      <c r="B117" s="36" t="s">
        <v>569</v>
      </c>
      <c r="C117" s="37">
        <v>43910</v>
      </c>
      <c r="D117" s="36">
        <v>1</v>
      </c>
      <c r="E117" s="36">
        <v>1</v>
      </c>
      <c r="F117" s="36">
        <v>0</v>
      </c>
      <c r="G117" s="36">
        <v>0</v>
      </c>
      <c r="H117" s="36">
        <v>0</v>
      </c>
    </row>
    <row r="118" spans="1:8" x14ac:dyDescent="0.25">
      <c r="A118" s="36">
        <v>29</v>
      </c>
      <c r="B118" s="36" t="s">
        <v>569</v>
      </c>
      <c r="C118" s="37">
        <v>43952</v>
      </c>
      <c r="D118" s="36">
        <v>1</v>
      </c>
      <c r="E118" s="36">
        <v>0</v>
      </c>
      <c r="F118" s="36">
        <v>0</v>
      </c>
      <c r="G118" s="36">
        <v>0</v>
      </c>
      <c r="H118" s="36">
        <v>0</v>
      </c>
    </row>
    <row r="119" spans="1:8" x14ac:dyDescent="0.25">
      <c r="A119" s="36">
        <v>30</v>
      </c>
      <c r="B119" s="36" t="s">
        <v>557</v>
      </c>
      <c r="C119" s="37">
        <v>43924</v>
      </c>
      <c r="D119" s="36">
        <v>1</v>
      </c>
      <c r="E119" s="36">
        <v>1</v>
      </c>
      <c r="F119" s="36">
        <v>0</v>
      </c>
      <c r="G119" s="36">
        <v>0</v>
      </c>
      <c r="H119" s="36">
        <v>0</v>
      </c>
    </row>
    <row r="120" spans="1:8" x14ac:dyDescent="0.25">
      <c r="A120" s="36">
        <v>30</v>
      </c>
      <c r="B120" s="36" t="s">
        <v>557</v>
      </c>
      <c r="C120" s="37">
        <v>43955</v>
      </c>
      <c r="D120" s="36">
        <v>1</v>
      </c>
      <c r="E120" s="36">
        <v>1</v>
      </c>
      <c r="F120" s="36">
        <v>0</v>
      </c>
      <c r="G120" s="36">
        <v>0</v>
      </c>
      <c r="H120" s="36">
        <v>0</v>
      </c>
    </row>
    <row r="121" spans="1:8" x14ac:dyDescent="0.25">
      <c r="A121" s="36">
        <v>31</v>
      </c>
      <c r="B121" s="36" t="s">
        <v>560</v>
      </c>
      <c r="C121" s="37">
        <v>43906</v>
      </c>
      <c r="D121" s="36">
        <v>1</v>
      </c>
      <c r="E121" s="36">
        <v>1</v>
      </c>
      <c r="F121" s="36">
        <v>0</v>
      </c>
      <c r="G121" s="36">
        <v>0</v>
      </c>
      <c r="H121" s="36">
        <v>0</v>
      </c>
    </row>
    <row r="122" spans="1:8" x14ac:dyDescent="0.25">
      <c r="A122" s="36">
        <v>31</v>
      </c>
      <c r="B122" s="36" t="s">
        <v>560</v>
      </c>
      <c r="C122" s="37">
        <v>43917</v>
      </c>
      <c r="D122" s="36">
        <v>1</v>
      </c>
      <c r="E122" s="36">
        <v>1</v>
      </c>
      <c r="F122" s="36">
        <v>1</v>
      </c>
      <c r="G122" s="36">
        <v>1</v>
      </c>
      <c r="H122" s="36">
        <v>1</v>
      </c>
    </row>
    <row r="123" spans="1:8" x14ac:dyDescent="0.25">
      <c r="A123" s="36">
        <v>31</v>
      </c>
      <c r="B123" s="36" t="s">
        <v>560</v>
      </c>
      <c r="C123" s="37">
        <v>43962</v>
      </c>
      <c r="D123" s="36">
        <v>1</v>
      </c>
      <c r="E123" s="36">
        <v>1</v>
      </c>
      <c r="F123" s="36">
        <v>0</v>
      </c>
      <c r="G123" s="36">
        <v>0</v>
      </c>
      <c r="H123" s="36">
        <v>0</v>
      </c>
    </row>
    <row r="124" spans="1:8" x14ac:dyDescent="0.25">
      <c r="A124" s="36">
        <v>31</v>
      </c>
      <c r="B124" s="36" t="s">
        <v>560</v>
      </c>
      <c r="C124" s="37">
        <v>43969</v>
      </c>
      <c r="D124" s="36">
        <v>1</v>
      </c>
      <c r="E124" s="36">
        <v>1</v>
      </c>
      <c r="F124" s="36">
        <v>0</v>
      </c>
      <c r="G124" s="36">
        <v>0</v>
      </c>
      <c r="H124" s="36">
        <v>0</v>
      </c>
    </row>
    <row r="125" spans="1:8" x14ac:dyDescent="0.25">
      <c r="A125" s="36">
        <v>32</v>
      </c>
      <c r="B125" s="36" t="s">
        <v>562</v>
      </c>
      <c r="C125" s="37">
        <v>43906</v>
      </c>
      <c r="D125" s="36">
        <v>0</v>
      </c>
      <c r="E125" s="36">
        <v>1</v>
      </c>
      <c r="F125" s="36">
        <v>0</v>
      </c>
      <c r="G125" s="36">
        <v>0</v>
      </c>
      <c r="H125" s="36">
        <v>0</v>
      </c>
    </row>
    <row r="126" spans="1:8" x14ac:dyDescent="0.25">
      <c r="A126" s="36">
        <v>32</v>
      </c>
      <c r="B126" s="36" t="s">
        <v>562</v>
      </c>
      <c r="C126" s="37">
        <v>43908</v>
      </c>
      <c r="D126" s="36">
        <v>1</v>
      </c>
      <c r="E126" s="36">
        <v>1</v>
      </c>
      <c r="F126" s="36">
        <v>0</v>
      </c>
      <c r="G126" s="36">
        <v>0</v>
      </c>
      <c r="H126" s="36">
        <v>0</v>
      </c>
    </row>
    <row r="127" spans="1:8" x14ac:dyDescent="0.25">
      <c r="A127" s="36">
        <v>32</v>
      </c>
      <c r="B127" s="36" t="s">
        <v>562</v>
      </c>
      <c r="C127" s="37">
        <v>43911</v>
      </c>
      <c r="D127" s="36">
        <v>1</v>
      </c>
      <c r="E127" s="36">
        <v>1</v>
      </c>
      <c r="F127" s="36">
        <v>1</v>
      </c>
      <c r="G127" s="36">
        <v>1</v>
      </c>
      <c r="H127" s="36">
        <v>1</v>
      </c>
    </row>
    <row r="128" spans="1:8" x14ac:dyDescent="0.25">
      <c r="A128" s="36">
        <v>33</v>
      </c>
      <c r="B128" s="36" t="s">
        <v>564</v>
      </c>
      <c r="C128" s="37">
        <v>43906</v>
      </c>
      <c r="D128" s="36">
        <v>1</v>
      </c>
      <c r="E128" s="36">
        <v>0</v>
      </c>
      <c r="F128" s="36">
        <v>0</v>
      </c>
      <c r="G128" s="36">
        <v>0</v>
      </c>
      <c r="H128" s="36">
        <v>0</v>
      </c>
    </row>
    <row r="129" spans="1:8" x14ac:dyDescent="0.25">
      <c r="A129" s="36">
        <v>33</v>
      </c>
      <c r="B129" s="36" t="s">
        <v>564</v>
      </c>
      <c r="C129" s="37">
        <v>43909</v>
      </c>
      <c r="D129" s="36">
        <v>1</v>
      </c>
      <c r="E129" s="36">
        <v>1</v>
      </c>
      <c r="F129" s="36">
        <v>0</v>
      </c>
      <c r="G129" s="36">
        <v>0</v>
      </c>
      <c r="H129" s="36">
        <v>0</v>
      </c>
    </row>
    <row r="130" spans="1:8" x14ac:dyDescent="0.25">
      <c r="A130" s="36">
        <v>33</v>
      </c>
      <c r="B130" s="36" t="s">
        <v>564</v>
      </c>
      <c r="C130" s="37">
        <v>43914</v>
      </c>
      <c r="D130" s="36">
        <v>1</v>
      </c>
      <c r="E130" s="36">
        <v>1</v>
      </c>
      <c r="F130" s="36">
        <v>1</v>
      </c>
      <c r="G130" s="36">
        <v>1</v>
      </c>
      <c r="H130" s="36">
        <v>1</v>
      </c>
    </row>
    <row r="131" spans="1:8" x14ac:dyDescent="0.25">
      <c r="A131" s="36">
        <v>34</v>
      </c>
      <c r="B131" s="36" t="s">
        <v>558</v>
      </c>
      <c r="C131" s="37">
        <v>43906</v>
      </c>
      <c r="D131" s="36">
        <v>1</v>
      </c>
      <c r="E131" s="36">
        <v>0</v>
      </c>
      <c r="F131" s="36">
        <v>0</v>
      </c>
      <c r="G131" s="36">
        <v>0</v>
      </c>
      <c r="H131" s="36">
        <v>0</v>
      </c>
    </row>
    <row r="132" spans="1:8" x14ac:dyDescent="0.25">
      <c r="A132" s="36">
        <v>34</v>
      </c>
      <c r="B132" s="36" t="s">
        <v>558</v>
      </c>
      <c r="C132" s="37">
        <v>43911</v>
      </c>
      <c r="D132" s="36">
        <v>1</v>
      </c>
      <c r="E132" s="36">
        <v>1</v>
      </c>
      <c r="F132" s="36">
        <v>1</v>
      </c>
      <c r="G132" s="36">
        <v>0</v>
      </c>
      <c r="H132" s="36">
        <v>0</v>
      </c>
    </row>
    <row r="133" spans="1:8" x14ac:dyDescent="0.25">
      <c r="A133" s="36">
        <v>34</v>
      </c>
      <c r="B133" s="36" t="s">
        <v>558</v>
      </c>
      <c r="C133" s="37">
        <v>43921</v>
      </c>
      <c r="D133" s="36">
        <v>1</v>
      </c>
      <c r="E133" s="36">
        <v>1</v>
      </c>
      <c r="F133" s="36">
        <v>1</v>
      </c>
      <c r="G133" s="36">
        <v>1</v>
      </c>
      <c r="H133" s="36">
        <v>1</v>
      </c>
    </row>
    <row r="134" spans="1:8" x14ac:dyDescent="0.25">
      <c r="A134" s="36">
        <v>34</v>
      </c>
      <c r="B134" s="36" t="s">
        <v>558</v>
      </c>
      <c r="C134" s="37">
        <v>43960</v>
      </c>
      <c r="D134" s="36">
        <v>1</v>
      </c>
      <c r="E134" s="36">
        <v>1</v>
      </c>
      <c r="F134" s="36">
        <v>0</v>
      </c>
      <c r="G134" s="36">
        <v>0</v>
      </c>
      <c r="H134" s="36">
        <v>0</v>
      </c>
    </row>
    <row r="135" spans="1:8" x14ac:dyDescent="0.25">
      <c r="A135" s="36">
        <v>35</v>
      </c>
      <c r="B135" s="36" t="s">
        <v>566</v>
      </c>
      <c r="C135" s="37">
        <v>43906</v>
      </c>
      <c r="D135" s="36">
        <v>0</v>
      </c>
      <c r="E135" s="36">
        <v>1</v>
      </c>
      <c r="F135" s="36">
        <v>0</v>
      </c>
      <c r="G135" s="36">
        <v>0</v>
      </c>
      <c r="H135" s="36">
        <v>0</v>
      </c>
    </row>
    <row r="136" spans="1:8" x14ac:dyDescent="0.25">
      <c r="A136" s="36">
        <v>35</v>
      </c>
      <c r="B136" s="36" t="s">
        <v>566</v>
      </c>
      <c r="C136" s="37">
        <v>43908</v>
      </c>
      <c r="D136" s="36">
        <v>1</v>
      </c>
      <c r="E136" s="36">
        <v>1</v>
      </c>
      <c r="F136" s="36">
        <v>0</v>
      </c>
      <c r="G136" s="36">
        <v>0</v>
      </c>
      <c r="H136" s="36">
        <v>0</v>
      </c>
    </row>
    <row r="137" spans="1:8" x14ac:dyDescent="0.25">
      <c r="A137" s="36">
        <v>35</v>
      </c>
      <c r="B137" s="36" t="s">
        <v>566</v>
      </c>
      <c r="C137" s="37">
        <v>43912</v>
      </c>
      <c r="D137" s="36">
        <v>1</v>
      </c>
      <c r="E137" s="36">
        <v>1</v>
      </c>
      <c r="F137" s="36">
        <v>1</v>
      </c>
      <c r="G137" s="36">
        <v>1</v>
      </c>
      <c r="H137" s="36">
        <v>1</v>
      </c>
    </row>
    <row r="138" spans="1:8" x14ac:dyDescent="0.25">
      <c r="A138" s="36">
        <v>36</v>
      </c>
      <c r="B138" s="36" t="s">
        <v>571</v>
      </c>
      <c r="C138" s="37">
        <v>43905</v>
      </c>
      <c r="D138" s="36">
        <v>0</v>
      </c>
      <c r="E138" s="36">
        <v>1</v>
      </c>
      <c r="F138" s="36">
        <v>0</v>
      </c>
      <c r="G138" s="36">
        <v>0</v>
      </c>
      <c r="H138" s="36">
        <v>0</v>
      </c>
    </row>
    <row r="139" spans="1:8" x14ac:dyDescent="0.25">
      <c r="A139" s="36">
        <v>36</v>
      </c>
      <c r="B139" s="36" t="s">
        <v>571</v>
      </c>
      <c r="C139" s="37">
        <v>43906</v>
      </c>
      <c r="D139" s="36">
        <v>1</v>
      </c>
      <c r="E139" s="36">
        <v>1</v>
      </c>
      <c r="F139" s="36">
        <v>0</v>
      </c>
      <c r="G139" s="36">
        <v>0</v>
      </c>
      <c r="H139" s="36">
        <v>0</v>
      </c>
    </row>
    <row r="140" spans="1:8" x14ac:dyDescent="0.25">
      <c r="A140" s="36">
        <v>36</v>
      </c>
      <c r="B140" s="36" t="s">
        <v>571</v>
      </c>
      <c r="C140" s="37">
        <v>43914</v>
      </c>
      <c r="D140" s="36">
        <v>1</v>
      </c>
      <c r="E140" s="36">
        <v>1</v>
      </c>
      <c r="F140" s="36">
        <v>1</v>
      </c>
      <c r="G140" s="36">
        <v>1</v>
      </c>
      <c r="H140" s="36">
        <v>1</v>
      </c>
    </row>
    <row r="141" spans="1:8" x14ac:dyDescent="0.25">
      <c r="A141" s="36">
        <v>36</v>
      </c>
      <c r="B141" s="36" t="s">
        <v>571</v>
      </c>
      <c r="C141" s="37">
        <v>43952</v>
      </c>
      <c r="D141" s="36">
        <v>1</v>
      </c>
      <c r="E141" s="36">
        <v>1</v>
      </c>
      <c r="F141" s="36">
        <v>0</v>
      </c>
      <c r="G141" s="36">
        <v>0</v>
      </c>
      <c r="H141" s="36">
        <v>0</v>
      </c>
    </row>
    <row r="142" spans="1:8" x14ac:dyDescent="0.25">
      <c r="A142" s="36">
        <v>37</v>
      </c>
      <c r="B142" s="36" t="s">
        <v>573</v>
      </c>
      <c r="C142" s="37">
        <v>43907</v>
      </c>
      <c r="D142" s="36">
        <v>1</v>
      </c>
      <c r="E142" s="36">
        <v>0</v>
      </c>
      <c r="F142" s="36">
        <v>0</v>
      </c>
      <c r="G142" s="36">
        <v>0</v>
      </c>
      <c r="H142" s="36">
        <v>0</v>
      </c>
    </row>
    <row r="143" spans="1:8" x14ac:dyDescent="0.25">
      <c r="A143" s="36">
        <v>37</v>
      </c>
      <c r="B143" s="36" t="s">
        <v>573</v>
      </c>
      <c r="C143" s="37">
        <v>43922</v>
      </c>
      <c r="D143" s="36">
        <v>1</v>
      </c>
      <c r="E143" s="36">
        <v>1</v>
      </c>
      <c r="F143" s="36">
        <v>1</v>
      </c>
      <c r="G143" s="36">
        <v>0</v>
      </c>
      <c r="H143" s="36">
        <v>0</v>
      </c>
    </row>
    <row r="144" spans="1:8" x14ac:dyDescent="0.25">
      <c r="A144" s="36">
        <v>37</v>
      </c>
      <c r="B144" s="36" t="s">
        <v>573</v>
      </c>
      <c r="C144" s="37">
        <v>43948</v>
      </c>
      <c r="D144" s="36">
        <v>1</v>
      </c>
      <c r="E144" s="36">
        <v>1</v>
      </c>
      <c r="F144" s="36">
        <v>0</v>
      </c>
      <c r="G144" s="36">
        <v>0</v>
      </c>
      <c r="H144" s="36">
        <v>0</v>
      </c>
    </row>
    <row r="145" spans="1:8" x14ac:dyDescent="0.25">
      <c r="A145" s="36">
        <v>38</v>
      </c>
      <c r="B145" s="36" t="s">
        <v>575</v>
      </c>
      <c r="C145" s="37">
        <v>43906</v>
      </c>
      <c r="D145" s="36">
        <v>1</v>
      </c>
      <c r="E145" s="36">
        <v>0</v>
      </c>
      <c r="F145" s="36">
        <v>0</v>
      </c>
      <c r="G145" s="36">
        <v>0</v>
      </c>
      <c r="H145" s="36">
        <v>0</v>
      </c>
    </row>
    <row r="146" spans="1:8" x14ac:dyDescent="0.25">
      <c r="A146" s="36">
        <v>38</v>
      </c>
      <c r="B146" s="36" t="s">
        <v>575</v>
      </c>
      <c r="C146" s="37">
        <v>43907</v>
      </c>
      <c r="D146" s="36">
        <v>1</v>
      </c>
      <c r="E146" s="36">
        <v>1</v>
      </c>
      <c r="F146" s="36">
        <v>0</v>
      </c>
      <c r="G146" s="36">
        <v>0</v>
      </c>
      <c r="H146" s="36">
        <v>0</v>
      </c>
    </row>
    <row r="147" spans="1:8" x14ac:dyDescent="0.25">
      <c r="A147" s="36">
        <v>38</v>
      </c>
      <c r="B147" s="36" t="s">
        <v>575</v>
      </c>
      <c r="C147" s="37">
        <v>43913</v>
      </c>
      <c r="D147" s="36">
        <v>1</v>
      </c>
      <c r="E147" s="36">
        <v>1</v>
      </c>
      <c r="F147" s="36">
        <v>0</v>
      </c>
      <c r="G147" s="36">
        <v>1</v>
      </c>
      <c r="H147" s="36">
        <v>1</v>
      </c>
    </row>
    <row r="148" spans="1:8" x14ac:dyDescent="0.25">
      <c r="A148" s="36">
        <v>38</v>
      </c>
      <c r="B148" s="36" t="s">
        <v>575</v>
      </c>
      <c r="C148" s="37">
        <v>43914</v>
      </c>
      <c r="D148" s="36">
        <v>1</v>
      </c>
      <c r="E148" s="36">
        <v>1</v>
      </c>
      <c r="F148" s="36">
        <v>1</v>
      </c>
      <c r="G148" s="36">
        <v>1</v>
      </c>
      <c r="H148" s="36">
        <v>1</v>
      </c>
    </row>
    <row r="149" spans="1:8" x14ac:dyDescent="0.25">
      <c r="A149" s="36">
        <v>39</v>
      </c>
      <c r="B149" s="36" t="s">
        <v>577</v>
      </c>
      <c r="C149" s="37">
        <v>43906</v>
      </c>
      <c r="D149" s="36">
        <v>1</v>
      </c>
      <c r="E149" s="36">
        <v>0</v>
      </c>
      <c r="F149" s="36">
        <v>0</v>
      </c>
      <c r="G149" s="36">
        <v>0</v>
      </c>
      <c r="H149" s="36">
        <v>0</v>
      </c>
    </row>
    <row r="150" spans="1:8" x14ac:dyDescent="0.25">
      <c r="A150" s="36">
        <v>39</v>
      </c>
      <c r="B150" s="36" t="s">
        <v>577</v>
      </c>
      <c r="C150" s="37">
        <v>43909</v>
      </c>
      <c r="D150" s="36">
        <v>1</v>
      </c>
      <c r="E150" s="36">
        <v>1</v>
      </c>
      <c r="F150" s="36">
        <v>1</v>
      </c>
      <c r="G150" s="36">
        <v>0</v>
      </c>
      <c r="H150" s="36">
        <v>0</v>
      </c>
    </row>
    <row r="151" spans="1:8" x14ac:dyDescent="0.25">
      <c r="A151" s="36">
        <v>39</v>
      </c>
      <c r="B151" s="36" t="s">
        <v>577</v>
      </c>
      <c r="C151" s="37">
        <v>43922</v>
      </c>
      <c r="D151" s="36">
        <v>1</v>
      </c>
      <c r="E151" s="36">
        <v>1</v>
      </c>
      <c r="F151" s="36">
        <v>1</v>
      </c>
      <c r="G151" s="36">
        <v>1</v>
      </c>
      <c r="H151" s="36">
        <v>1</v>
      </c>
    </row>
    <row r="152" spans="1:8" x14ac:dyDescent="0.25">
      <c r="A152" s="36">
        <v>40</v>
      </c>
      <c r="B152" s="36" t="s">
        <v>578</v>
      </c>
      <c r="C152" s="37">
        <v>43906</v>
      </c>
      <c r="D152" s="36">
        <v>1</v>
      </c>
      <c r="E152" s="36">
        <v>0</v>
      </c>
      <c r="F152" s="36">
        <v>0</v>
      </c>
      <c r="G152" s="36">
        <v>0</v>
      </c>
      <c r="H152" s="36">
        <v>0</v>
      </c>
    </row>
    <row r="153" spans="1:8" x14ac:dyDescent="0.25">
      <c r="A153" s="36">
        <v>40</v>
      </c>
      <c r="B153" s="36" t="s">
        <v>578</v>
      </c>
      <c r="C153" s="37">
        <v>43907</v>
      </c>
      <c r="D153" s="36">
        <v>1</v>
      </c>
      <c r="E153" s="36">
        <v>1</v>
      </c>
      <c r="F153" s="36">
        <v>0</v>
      </c>
      <c r="G153" s="36">
        <v>0</v>
      </c>
      <c r="H153" s="36">
        <v>0</v>
      </c>
    </row>
    <row r="154" spans="1:8" x14ac:dyDescent="0.25">
      <c r="A154" s="36">
        <v>40</v>
      </c>
      <c r="B154" s="36" t="s">
        <v>578</v>
      </c>
      <c r="C154" s="37">
        <v>43918</v>
      </c>
      <c r="D154" s="36">
        <v>1</v>
      </c>
      <c r="E154" s="36">
        <v>1</v>
      </c>
      <c r="F154" s="36">
        <v>0</v>
      </c>
      <c r="G154" s="36">
        <v>1</v>
      </c>
      <c r="H154" s="36">
        <v>1</v>
      </c>
    </row>
    <row r="155" spans="1:8" x14ac:dyDescent="0.25">
      <c r="A155" s="36">
        <v>40</v>
      </c>
      <c r="B155" s="36" t="s">
        <v>578</v>
      </c>
      <c r="C155" s="37">
        <v>43920</v>
      </c>
      <c r="D155" s="36">
        <v>1</v>
      </c>
      <c r="E155" s="36">
        <v>1</v>
      </c>
      <c r="F155" s="36">
        <v>1</v>
      </c>
      <c r="G155" s="36">
        <v>1</v>
      </c>
      <c r="H155" s="36">
        <v>1</v>
      </c>
    </row>
    <row r="156" spans="1:8" x14ac:dyDescent="0.25">
      <c r="A156" s="36">
        <v>41</v>
      </c>
      <c r="B156" s="36" t="s">
        <v>580</v>
      </c>
      <c r="C156" s="37">
        <v>43906</v>
      </c>
      <c r="D156" s="36">
        <v>1</v>
      </c>
      <c r="E156" s="36">
        <v>0</v>
      </c>
      <c r="F156" s="36">
        <v>0</v>
      </c>
      <c r="G156" s="36">
        <v>0</v>
      </c>
      <c r="H156" s="36">
        <v>0</v>
      </c>
    </row>
    <row r="157" spans="1:8" x14ac:dyDescent="0.25">
      <c r="A157" s="36">
        <v>41</v>
      </c>
      <c r="B157" s="36" t="s">
        <v>580</v>
      </c>
      <c r="C157" s="37">
        <v>43908</v>
      </c>
      <c r="D157" s="36">
        <v>1</v>
      </c>
      <c r="E157" s="36">
        <v>1</v>
      </c>
      <c r="F157" s="36">
        <v>0</v>
      </c>
      <c r="G157" s="36">
        <v>0</v>
      </c>
      <c r="H157" s="36">
        <v>0</v>
      </c>
    </row>
    <row r="158" spans="1:8" x14ac:dyDescent="0.25">
      <c r="A158" s="36">
        <v>41</v>
      </c>
      <c r="B158" s="36" t="s">
        <v>580</v>
      </c>
      <c r="C158" s="37">
        <v>43922</v>
      </c>
      <c r="D158" s="36">
        <v>1</v>
      </c>
      <c r="E158" s="36">
        <v>1</v>
      </c>
      <c r="F158" s="36">
        <v>1</v>
      </c>
      <c r="G158" s="36">
        <v>0</v>
      </c>
      <c r="H158" s="36">
        <v>0</v>
      </c>
    </row>
    <row r="159" spans="1:8" x14ac:dyDescent="0.25">
      <c r="A159" s="36">
        <v>41</v>
      </c>
      <c r="B159" s="36" t="s">
        <v>580</v>
      </c>
      <c r="C159" s="37">
        <v>43928</v>
      </c>
      <c r="D159" s="36">
        <v>1</v>
      </c>
      <c r="E159" s="36">
        <v>1</v>
      </c>
      <c r="F159" s="36">
        <v>1</v>
      </c>
      <c r="G159" s="36">
        <v>1</v>
      </c>
      <c r="H159" s="36">
        <v>1</v>
      </c>
    </row>
    <row r="160" spans="1:8" x14ac:dyDescent="0.25">
      <c r="A160" s="36">
        <v>41</v>
      </c>
      <c r="B160" s="36" t="s">
        <v>580</v>
      </c>
      <c r="C160" s="37">
        <v>43941</v>
      </c>
      <c r="D160" s="36">
        <v>1</v>
      </c>
      <c r="E160" s="36">
        <v>1</v>
      </c>
      <c r="F160" s="36">
        <v>0</v>
      </c>
      <c r="G160" s="36">
        <v>0</v>
      </c>
      <c r="H160" s="36">
        <v>0</v>
      </c>
    </row>
    <row r="161" spans="1:8" x14ac:dyDescent="0.25">
      <c r="A161" s="36">
        <v>41</v>
      </c>
      <c r="B161" s="36" t="s">
        <v>580</v>
      </c>
      <c r="C161" s="37">
        <v>43955</v>
      </c>
      <c r="D161" s="36">
        <v>1</v>
      </c>
      <c r="E161" s="36">
        <v>1</v>
      </c>
      <c r="F161" s="36">
        <v>0</v>
      </c>
      <c r="G161" s="36">
        <v>0</v>
      </c>
      <c r="H161" s="36">
        <v>0</v>
      </c>
    </row>
    <row r="162" spans="1:8" x14ac:dyDescent="0.25">
      <c r="A162" s="36">
        <v>41</v>
      </c>
      <c r="B162" s="36" t="s">
        <v>580</v>
      </c>
      <c r="C162" s="37">
        <v>43959</v>
      </c>
      <c r="D162" s="36">
        <v>1</v>
      </c>
      <c r="E162" s="36">
        <v>1</v>
      </c>
      <c r="F162" s="36">
        <v>0</v>
      </c>
      <c r="G162" s="36">
        <v>0</v>
      </c>
      <c r="H162" s="36">
        <v>0</v>
      </c>
    </row>
    <row r="163" spans="1:8" x14ac:dyDescent="0.25">
      <c r="A163" s="36">
        <v>42</v>
      </c>
      <c r="B163" s="36" t="s">
        <v>581</v>
      </c>
      <c r="C163" s="37">
        <v>43906</v>
      </c>
      <c r="D163" s="36">
        <v>1</v>
      </c>
      <c r="E163" s="36">
        <v>0</v>
      </c>
      <c r="F163" s="36">
        <v>0</v>
      </c>
      <c r="G163" s="36">
        <v>0</v>
      </c>
      <c r="H163" s="36">
        <v>0</v>
      </c>
    </row>
    <row r="164" spans="1:8" x14ac:dyDescent="0.25">
      <c r="A164" s="36">
        <v>43</v>
      </c>
      <c r="B164" s="36" t="s">
        <v>582</v>
      </c>
      <c r="C164" s="37">
        <v>43910</v>
      </c>
      <c r="D164" s="36">
        <v>1</v>
      </c>
      <c r="E164" s="36">
        <v>0</v>
      </c>
      <c r="F164" s="36">
        <v>0</v>
      </c>
      <c r="G164" s="36">
        <v>0</v>
      </c>
      <c r="H164" s="36">
        <v>0</v>
      </c>
    </row>
    <row r="165" spans="1:8" x14ac:dyDescent="0.25">
      <c r="A165" s="36">
        <v>43</v>
      </c>
      <c r="B165" s="36" t="s">
        <v>582</v>
      </c>
      <c r="C165" s="37">
        <v>43913</v>
      </c>
      <c r="D165" s="36">
        <v>1</v>
      </c>
      <c r="E165" s="36">
        <v>1</v>
      </c>
      <c r="F165" s="36">
        <v>0</v>
      </c>
      <c r="G165" s="36">
        <v>0</v>
      </c>
      <c r="H165" s="36">
        <v>0</v>
      </c>
    </row>
    <row r="166" spans="1:8" x14ac:dyDescent="0.25">
      <c r="A166" s="36">
        <v>43</v>
      </c>
      <c r="B166" s="36" t="s">
        <v>582</v>
      </c>
      <c r="C166" s="37">
        <v>43922</v>
      </c>
      <c r="D166" s="36">
        <v>1</v>
      </c>
      <c r="E166" s="36">
        <v>1</v>
      </c>
      <c r="F166" s="36">
        <v>1</v>
      </c>
      <c r="G166" s="36">
        <v>0</v>
      </c>
      <c r="H166" s="36">
        <v>0</v>
      </c>
    </row>
    <row r="167" spans="1:8" x14ac:dyDescent="0.25">
      <c r="A167" s="36">
        <v>43</v>
      </c>
      <c r="B167" s="36" t="s">
        <v>582</v>
      </c>
      <c r="C167" s="37">
        <v>43923</v>
      </c>
      <c r="D167" s="36">
        <v>1</v>
      </c>
      <c r="E167" s="36">
        <v>1</v>
      </c>
      <c r="F167" s="36">
        <v>1</v>
      </c>
      <c r="G167" s="36">
        <v>1</v>
      </c>
      <c r="H167" s="36">
        <v>1</v>
      </c>
    </row>
    <row r="168" spans="1:8" x14ac:dyDescent="0.25">
      <c r="A168" s="36">
        <v>43</v>
      </c>
      <c r="B168" s="36" t="s">
        <v>582</v>
      </c>
      <c r="C168" s="37">
        <v>43950</v>
      </c>
      <c r="D168" s="36">
        <v>1</v>
      </c>
      <c r="E168" s="36">
        <v>1</v>
      </c>
      <c r="F168" s="36">
        <v>0</v>
      </c>
      <c r="G168" s="36">
        <v>0</v>
      </c>
      <c r="H168" s="36">
        <v>0</v>
      </c>
    </row>
    <row r="169" spans="1:8" x14ac:dyDescent="0.25">
      <c r="A169" s="36">
        <v>44</v>
      </c>
      <c r="B169" s="36" t="s">
        <v>583</v>
      </c>
      <c r="C169" s="37">
        <v>43911</v>
      </c>
      <c r="D169" s="36">
        <v>0</v>
      </c>
      <c r="E169" s="36">
        <v>1</v>
      </c>
      <c r="F169" s="36">
        <v>0</v>
      </c>
      <c r="G169" s="36">
        <v>0</v>
      </c>
      <c r="H169" s="36">
        <v>0</v>
      </c>
    </row>
    <row r="170" spans="1:8" x14ac:dyDescent="0.25">
      <c r="A170" s="36">
        <v>44</v>
      </c>
      <c r="B170" s="36" t="s">
        <v>583</v>
      </c>
      <c r="C170" s="37">
        <v>43913</v>
      </c>
      <c r="D170" s="36">
        <v>1</v>
      </c>
      <c r="E170" s="36">
        <v>1</v>
      </c>
      <c r="F170" s="36">
        <v>0</v>
      </c>
      <c r="G170" s="36">
        <v>0</v>
      </c>
      <c r="H170" s="36">
        <v>0</v>
      </c>
    </row>
    <row r="171" spans="1:8" x14ac:dyDescent="0.25">
      <c r="A171" s="36">
        <v>44</v>
      </c>
      <c r="B171" s="36" t="s">
        <v>583</v>
      </c>
      <c r="C171" s="37">
        <v>43921</v>
      </c>
      <c r="D171" s="36">
        <v>1</v>
      </c>
      <c r="E171" s="36">
        <v>1</v>
      </c>
      <c r="F171" s="36">
        <v>1</v>
      </c>
      <c r="G171" s="36">
        <v>0</v>
      </c>
      <c r="H171" s="36">
        <v>0</v>
      </c>
    </row>
    <row r="172" spans="1:8" x14ac:dyDescent="0.25">
      <c r="A172" s="36">
        <v>44</v>
      </c>
      <c r="B172" s="36" t="s">
        <v>583</v>
      </c>
      <c r="C172" s="37">
        <v>43952</v>
      </c>
      <c r="D172" s="36">
        <v>1</v>
      </c>
      <c r="E172" s="36">
        <v>1</v>
      </c>
      <c r="F172" s="36">
        <v>0</v>
      </c>
      <c r="G172" s="36">
        <v>0</v>
      </c>
      <c r="H172" s="36">
        <v>0</v>
      </c>
    </row>
    <row r="173" spans="1:8" x14ac:dyDescent="0.25">
      <c r="A173" s="36">
        <v>45</v>
      </c>
      <c r="B173" s="36" t="s">
        <v>585</v>
      </c>
      <c r="C173" s="37">
        <v>43906</v>
      </c>
      <c r="D173" s="36">
        <v>1</v>
      </c>
      <c r="E173" s="36">
        <v>0</v>
      </c>
      <c r="F173" s="36">
        <v>0</v>
      </c>
      <c r="G173" s="36">
        <v>0</v>
      </c>
      <c r="H173" s="36">
        <v>0</v>
      </c>
    </row>
    <row r="174" spans="1:8" x14ac:dyDescent="0.25">
      <c r="A174" s="36">
        <v>45</v>
      </c>
      <c r="B174" s="36" t="s">
        <v>585</v>
      </c>
      <c r="C174" s="37">
        <v>43909</v>
      </c>
      <c r="D174" s="36">
        <v>1</v>
      </c>
      <c r="E174" s="36">
        <v>1</v>
      </c>
      <c r="F174" s="36">
        <v>0</v>
      </c>
      <c r="G174" s="36">
        <v>0</v>
      </c>
      <c r="H174" s="36">
        <v>0</v>
      </c>
    </row>
    <row r="175" spans="1:8" x14ac:dyDescent="0.25">
      <c r="A175">
        <v>45</v>
      </c>
      <c r="B175" t="s">
        <v>585</v>
      </c>
      <c r="C175" s="37">
        <v>43920</v>
      </c>
      <c r="D175">
        <v>1</v>
      </c>
      <c r="E175">
        <v>1</v>
      </c>
      <c r="F175">
        <v>0</v>
      </c>
      <c r="G175">
        <v>1</v>
      </c>
      <c r="H175">
        <v>0</v>
      </c>
    </row>
    <row r="176" spans="1:8" x14ac:dyDescent="0.25">
      <c r="A176">
        <v>45</v>
      </c>
      <c r="B176" t="s">
        <v>585</v>
      </c>
      <c r="C176" s="37">
        <v>43952</v>
      </c>
      <c r="D176">
        <v>1</v>
      </c>
      <c r="E176">
        <v>1</v>
      </c>
      <c r="F176">
        <v>0</v>
      </c>
      <c r="G176">
        <v>0</v>
      </c>
      <c r="H176">
        <v>0</v>
      </c>
    </row>
    <row r="177" spans="1:8" x14ac:dyDescent="0.25">
      <c r="A177">
        <v>46</v>
      </c>
      <c r="B177" t="s">
        <v>589</v>
      </c>
      <c r="C177" s="37">
        <v>43906</v>
      </c>
      <c r="D177">
        <v>1</v>
      </c>
      <c r="E177">
        <v>0</v>
      </c>
      <c r="F177">
        <v>0</v>
      </c>
      <c r="G177">
        <v>0</v>
      </c>
      <c r="H177">
        <v>0</v>
      </c>
    </row>
    <row r="178" spans="1:8" x14ac:dyDescent="0.25">
      <c r="A178">
        <v>46</v>
      </c>
      <c r="B178" t="s">
        <v>589</v>
      </c>
      <c r="C178" s="37">
        <v>43915</v>
      </c>
      <c r="D178">
        <v>1</v>
      </c>
      <c r="E178">
        <v>1</v>
      </c>
      <c r="F178">
        <v>0</v>
      </c>
      <c r="G178">
        <v>0</v>
      </c>
      <c r="H178">
        <v>0</v>
      </c>
    </row>
    <row r="179" spans="1:8" x14ac:dyDescent="0.25">
      <c r="A179">
        <v>46</v>
      </c>
      <c r="B179" t="s">
        <v>589</v>
      </c>
      <c r="C179" s="37">
        <v>43920</v>
      </c>
      <c r="D179">
        <v>1</v>
      </c>
      <c r="E179">
        <v>1</v>
      </c>
      <c r="F179">
        <v>0</v>
      </c>
      <c r="G179">
        <v>1</v>
      </c>
      <c r="H179">
        <v>1</v>
      </c>
    </row>
    <row r="180" spans="1:8" x14ac:dyDescent="0.25">
      <c r="A180">
        <v>47</v>
      </c>
      <c r="B180" t="s">
        <v>587</v>
      </c>
      <c r="C180" s="37">
        <v>43907</v>
      </c>
      <c r="D180">
        <v>0</v>
      </c>
      <c r="E180">
        <v>1</v>
      </c>
      <c r="F180">
        <v>0</v>
      </c>
      <c r="G180">
        <v>0</v>
      </c>
      <c r="H180">
        <v>0</v>
      </c>
    </row>
    <row r="181" spans="1:8" x14ac:dyDescent="0.25">
      <c r="A181">
        <v>47</v>
      </c>
      <c r="B181" t="s">
        <v>587</v>
      </c>
      <c r="C181" s="37">
        <v>43908</v>
      </c>
      <c r="D181">
        <v>1</v>
      </c>
      <c r="E181">
        <v>1</v>
      </c>
      <c r="F181">
        <v>0</v>
      </c>
      <c r="G181">
        <v>0</v>
      </c>
      <c r="H181">
        <v>0</v>
      </c>
    </row>
    <row r="182" spans="1:8" x14ac:dyDescent="0.25">
      <c r="A182">
        <v>47</v>
      </c>
      <c r="B182" t="s">
        <v>587</v>
      </c>
      <c r="C182" s="37">
        <v>43915</v>
      </c>
      <c r="D182">
        <v>1</v>
      </c>
      <c r="E182">
        <v>1</v>
      </c>
      <c r="F182">
        <v>1</v>
      </c>
      <c r="G182">
        <v>1</v>
      </c>
      <c r="H182">
        <v>1</v>
      </c>
    </row>
    <row r="183" spans="1:8" x14ac:dyDescent="0.25">
      <c r="A183">
        <v>47</v>
      </c>
      <c r="B183" t="s">
        <v>587</v>
      </c>
      <c r="C183" s="37">
        <v>43938</v>
      </c>
      <c r="D183">
        <v>1</v>
      </c>
      <c r="E183">
        <v>1</v>
      </c>
      <c r="F183">
        <v>1</v>
      </c>
      <c r="G183">
        <v>1</v>
      </c>
      <c r="H183">
        <v>0</v>
      </c>
    </row>
    <row r="184" spans="1:8" x14ac:dyDescent="0.25">
      <c r="A184">
        <v>48</v>
      </c>
      <c r="B184" t="s">
        <v>590</v>
      </c>
      <c r="C184" s="37">
        <v>43906</v>
      </c>
      <c r="D184">
        <v>0</v>
      </c>
      <c r="E184">
        <v>1</v>
      </c>
      <c r="F184">
        <v>0</v>
      </c>
      <c r="G184">
        <v>0</v>
      </c>
      <c r="H184">
        <v>0</v>
      </c>
    </row>
    <row r="185" spans="1:8" x14ac:dyDescent="0.25">
      <c r="A185">
        <v>48</v>
      </c>
      <c r="B185" t="s">
        <v>590</v>
      </c>
      <c r="C185" s="37">
        <v>43907</v>
      </c>
      <c r="D185">
        <v>1</v>
      </c>
      <c r="E185">
        <v>1</v>
      </c>
      <c r="F185">
        <v>0</v>
      </c>
      <c r="G185">
        <v>0</v>
      </c>
      <c r="H185">
        <v>0</v>
      </c>
    </row>
    <row r="186" spans="1:8" x14ac:dyDescent="0.25">
      <c r="A186">
        <v>48</v>
      </c>
      <c r="B186" t="s">
        <v>590</v>
      </c>
      <c r="C186" s="37">
        <v>43913</v>
      </c>
      <c r="D186">
        <v>1</v>
      </c>
      <c r="E186">
        <v>1</v>
      </c>
      <c r="F186">
        <v>0</v>
      </c>
      <c r="G186">
        <v>1</v>
      </c>
      <c r="H186">
        <v>1</v>
      </c>
    </row>
    <row r="187" spans="1:8" x14ac:dyDescent="0.25">
      <c r="A187">
        <v>48</v>
      </c>
      <c r="B187" t="s">
        <v>590</v>
      </c>
      <c r="C187" s="37">
        <v>43915</v>
      </c>
      <c r="D187">
        <v>1</v>
      </c>
      <c r="E187">
        <v>1</v>
      </c>
      <c r="F187">
        <v>1</v>
      </c>
      <c r="G187">
        <v>1</v>
      </c>
      <c r="H187">
        <v>1</v>
      </c>
    </row>
    <row r="188" spans="1:8" x14ac:dyDescent="0.25">
      <c r="A188">
        <v>48</v>
      </c>
      <c r="B188" t="s">
        <v>590</v>
      </c>
      <c r="C188" s="37">
        <v>43962</v>
      </c>
      <c r="D188">
        <v>1</v>
      </c>
      <c r="E188">
        <v>1</v>
      </c>
      <c r="F188">
        <v>1</v>
      </c>
      <c r="G188">
        <v>1</v>
      </c>
      <c r="H188">
        <v>0</v>
      </c>
    </row>
    <row r="189" spans="1:8" x14ac:dyDescent="0.25">
      <c r="A189">
        <v>49</v>
      </c>
      <c r="B189" t="s">
        <v>594</v>
      </c>
      <c r="C189" s="37">
        <v>43907</v>
      </c>
      <c r="D189">
        <v>0</v>
      </c>
      <c r="E189">
        <v>1</v>
      </c>
      <c r="F189">
        <v>0</v>
      </c>
      <c r="G189">
        <v>0</v>
      </c>
      <c r="H189">
        <v>0</v>
      </c>
    </row>
    <row r="190" spans="1:8" x14ac:dyDescent="0.25">
      <c r="A190">
        <v>49</v>
      </c>
      <c r="B190" t="s">
        <v>594</v>
      </c>
      <c r="C190" s="37">
        <v>43909</v>
      </c>
      <c r="D190">
        <v>1</v>
      </c>
      <c r="E190">
        <v>1</v>
      </c>
      <c r="F190">
        <v>0</v>
      </c>
      <c r="G190">
        <v>0</v>
      </c>
      <c r="H190">
        <v>0</v>
      </c>
    </row>
    <row r="191" spans="1:8" x14ac:dyDescent="0.25">
      <c r="A191">
        <v>49</v>
      </c>
      <c r="B191" t="s">
        <v>594</v>
      </c>
      <c r="C191" s="37">
        <v>43915</v>
      </c>
      <c r="D191">
        <v>1</v>
      </c>
      <c r="E191">
        <v>1</v>
      </c>
      <c r="F191">
        <v>1</v>
      </c>
      <c r="G191">
        <v>1</v>
      </c>
      <c r="H191">
        <v>1</v>
      </c>
    </row>
    <row r="192" spans="1:8" x14ac:dyDescent="0.25">
      <c r="A192">
        <v>49</v>
      </c>
      <c r="B192" t="s">
        <v>594</v>
      </c>
      <c r="C192" s="37">
        <v>43948</v>
      </c>
      <c r="D192">
        <v>1</v>
      </c>
      <c r="E192">
        <v>1</v>
      </c>
      <c r="F192">
        <v>1</v>
      </c>
      <c r="G192">
        <v>1</v>
      </c>
      <c r="H192">
        <v>0</v>
      </c>
    </row>
    <row r="193" spans="1:8" x14ac:dyDescent="0.25">
      <c r="A193">
        <v>49</v>
      </c>
      <c r="B193" t="s">
        <v>594</v>
      </c>
      <c r="C193" s="37">
        <v>43962</v>
      </c>
      <c r="D193">
        <v>1</v>
      </c>
      <c r="E193">
        <v>1</v>
      </c>
      <c r="F193">
        <v>0</v>
      </c>
      <c r="G193">
        <v>0</v>
      </c>
      <c r="H193">
        <v>0</v>
      </c>
    </row>
    <row r="194" spans="1:8" x14ac:dyDescent="0.25">
      <c r="A194">
        <v>50</v>
      </c>
      <c r="B194" t="s">
        <v>592</v>
      </c>
      <c r="C194" s="37">
        <v>43906</v>
      </c>
      <c r="D194">
        <v>1</v>
      </c>
      <c r="E194">
        <v>0</v>
      </c>
      <c r="F194">
        <v>0</v>
      </c>
      <c r="G194">
        <v>0</v>
      </c>
      <c r="H194">
        <v>0</v>
      </c>
    </row>
    <row r="195" spans="1:8" x14ac:dyDescent="0.25">
      <c r="A195">
        <v>50</v>
      </c>
      <c r="B195" t="s">
        <v>592</v>
      </c>
      <c r="C195" s="37">
        <v>43908</v>
      </c>
      <c r="D195">
        <v>1</v>
      </c>
      <c r="E195">
        <v>1</v>
      </c>
      <c r="F195">
        <v>0</v>
      </c>
      <c r="G195">
        <v>0</v>
      </c>
      <c r="H195">
        <v>0</v>
      </c>
    </row>
    <row r="196" spans="1:8" x14ac:dyDescent="0.25">
      <c r="A196">
        <v>50</v>
      </c>
      <c r="B196" t="s">
        <v>592</v>
      </c>
      <c r="C196" s="37">
        <v>43914</v>
      </c>
      <c r="D196">
        <v>1</v>
      </c>
      <c r="E196">
        <v>1</v>
      </c>
      <c r="F196">
        <v>1</v>
      </c>
      <c r="G196">
        <v>1</v>
      </c>
      <c r="H196">
        <v>1</v>
      </c>
    </row>
    <row r="197" spans="1:8" x14ac:dyDescent="0.25">
      <c r="A197">
        <v>50</v>
      </c>
      <c r="B197" t="s">
        <v>592</v>
      </c>
      <c r="C197" s="37">
        <v>43955</v>
      </c>
      <c r="D197">
        <v>1</v>
      </c>
      <c r="E197">
        <v>1</v>
      </c>
      <c r="F197">
        <v>0</v>
      </c>
      <c r="G197">
        <v>0</v>
      </c>
      <c r="H197">
        <v>0</v>
      </c>
    </row>
    <row r="198" spans="1:8" x14ac:dyDescent="0.25">
      <c r="A198">
        <v>51</v>
      </c>
      <c r="B198" t="s">
        <v>596</v>
      </c>
      <c r="C198" s="37">
        <v>43909</v>
      </c>
      <c r="D198">
        <v>1</v>
      </c>
      <c r="E198">
        <v>1</v>
      </c>
      <c r="F198">
        <v>0</v>
      </c>
      <c r="G198">
        <v>0</v>
      </c>
      <c r="H19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FDD85-706A-44DE-BCAF-53FA7325CB01}">
  <dimension ref="A1:N67"/>
  <sheetViews>
    <sheetView zoomScaleNormal="100" workbookViewId="0">
      <pane ySplit="1" topLeftCell="A2" activePane="bottomLeft" state="frozen"/>
      <selection activeCell="B21" sqref="B21"/>
      <selection pane="bottomLeft" activeCell="G10" sqref="G10"/>
    </sheetView>
  </sheetViews>
  <sheetFormatPr defaultRowHeight="15" x14ac:dyDescent="0.25"/>
  <cols>
    <col min="1" max="1" width="10.7109375" bestFit="1" customWidth="1"/>
    <col min="2" max="2" width="48.140625" customWidth="1"/>
    <col min="3" max="3" width="15" bestFit="1" customWidth="1"/>
    <col min="4" max="4" width="17.28515625" customWidth="1"/>
    <col min="5" max="5" width="11.5703125" bestFit="1" customWidth="1"/>
    <col min="6" max="6" width="19.140625" bestFit="1" customWidth="1"/>
    <col min="7" max="7" width="15.28515625" bestFit="1" customWidth="1"/>
    <col min="8" max="8" width="20.7109375" bestFit="1" customWidth="1"/>
    <col min="9" max="9" width="27.140625" customWidth="1"/>
  </cols>
  <sheetData>
    <row r="1" spans="1:14" x14ac:dyDescent="0.25">
      <c r="A1" s="8" t="s">
        <v>707</v>
      </c>
      <c r="B1" s="8" t="s">
        <v>746</v>
      </c>
      <c r="C1" s="8" t="s">
        <v>831</v>
      </c>
      <c r="D1" s="8" t="s">
        <v>832</v>
      </c>
      <c r="E1" s="24" t="s">
        <v>1013</v>
      </c>
      <c r="F1" s="24" t="s">
        <v>1014</v>
      </c>
      <c r="G1" s="24" t="s">
        <v>828</v>
      </c>
      <c r="H1" s="24" t="s">
        <v>929</v>
      </c>
      <c r="I1" s="8" t="s">
        <v>1025</v>
      </c>
      <c r="J1" s="9"/>
      <c r="K1" s="9"/>
      <c r="L1" s="9"/>
      <c r="M1" s="9"/>
      <c r="N1" s="9"/>
    </row>
    <row r="2" spans="1:14" x14ac:dyDescent="0.25">
      <c r="A2">
        <v>1</v>
      </c>
      <c r="B2" t="str">
        <f>VLOOKUP(A2,npiportfolio!$A$1:$B$100,2,FALSE)</f>
        <v>no Interventions</v>
      </c>
      <c r="C2">
        <v>1</v>
      </c>
      <c r="D2" s="12" t="str">
        <f>VLOOKUP(C2,contactmodes!$A$1:$B$50,2,FALSE)</f>
        <v>household</v>
      </c>
      <c r="E2" s="25">
        <v>0.18359346292887843</v>
      </c>
      <c r="F2" s="26">
        <v>1</v>
      </c>
      <c r="G2" s="31">
        <f>E2</f>
        <v>0.18359346292887843</v>
      </c>
      <c r="H2" s="26">
        <f>F2</f>
        <v>1</v>
      </c>
      <c r="I2" s="26">
        <v>1</v>
      </c>
    </row>
    <row r="3" spans="1:14" x14ac:dyDescent="0.25">
      <c r="A3">
        <v>1</v>
      </c>
      <c r="B3" t="str">
        <f>VLOOKUP(A3,npiportfolio!$A$1:$B$100,2,FALSE)</f>
        <v>no Interventions</v>
      </c>
      <c r="C3">
        <v>2</v>
      </c>
      <c r="D3" s="12" t="str">
        <f>VLOOKUP(C3,contactmodes!$A$1:$B$50,2,FALSE)</f>
        <v>work</v>
      </c>
      <c r="E3" s="25">
        <v>0.32822651200315112</v>
      </c>
      <c r="F3" s="26">
        <v>1</v>
      </c>
      <c r="G3" s="31">
        <f t="shared" ref="G3:H37" si="0">E3</f>
        <v>0.32822651200315112</v>
      </c>
      <c r="H3" s="26">
        <f t="shared" si="0"/>
        <v>1</v>
      </c>
      <c r="I3" s="26">
        <v>1</v>
      </c>
    </row>
    <row r="4" spans="1:14" x14ac:dyDescent="0.25">
      <c r="A4">
        <v>1</v>
      </c>
      <c r="B4" t="str">
        <f>VLOOKUP(A4,npiportfolio!$A$1:$B$100,2,FALSE)</f>
        <v>no Interventions</v>
      </c>
      <c r="C4">
        <v>3</v>
      </c>
      <c r="D4" s="12" t="str">
        <f>VLOOKUP(C4,contactmodes!$A$1:$B$50,2,FALSE)</f>
        <v>school</v>
      </c>
      <c r="E4" s="25">
        <v>0.16137821765165328</v>
      </c>
      <c r="F4" s="26">
        <v>1</v>
      </c>
      <c r="G4" s="31">
        <f t="shared" si="0"/>
        <v>0.16137821765165328</v>
      </c>
      <c r="H4" s="26">
        <f t="shared" si="0"/>
        <v>1</v>
      </c>
      <c r="I4" s="26">
        <v>1</v>
      </c>
    </row>
    <row r="5" spans="1:14" x14ac:dyDescent="0.25">
      <c r="A5">
        <v>1</v>
      </c>
      <c r="B5" t="str">
        <f>VLOOKUP(A5,npiportfolio!$A$1:$B$100,2,FALSE)</f>
        <v>no Interventions</v>
      </c>
      <c r="C5">
        <v>4</v>
      </c>
      <c r="D5" s="12" t="str">
        <f>VLOOKUP(C5,contactmodes!$A$1:$B$50,2,FALSE)</f>
        <v>commercial</v>
      </c>
      <c r="E5" s="25">
        <v>8.9791790912964631E-2</v>
      </c>
      <c r="F5" s="26">
        <v>1</v>
      </c>
      <c r="G5" s="31">
        <f t="shared" si="0"/>
        <v>8.9791790912964631E-2</v>
      </c>
      <c r="H5" s="26">
        <f t="shared" si="0"/>
        <v>1</v>
      </c>
      <c r="I5" s="26">
        <v>1</v>
      </c>
    </row>
    <row r="6" spans="1:14" x14ac:dyDescent="0.25">
      <c r="A6">
        <v>1</v>
      </c>
      <c r="B6" t="str">
        <f>VLOOKUP(A6,npiportfolio!$A$1:$B$100,2,FALSE)</f>
        <v>no Interventions</v>
      </c>
      <c r="C6">
        <v>5</v>
      </c>
      <c r="D6" s="12" t="str">
        <f>VLOOKUP(C6,contactmodes!$A$1:$B$50,2,FALSE)</f>
        <v>recreation</v>
      </c>
      <c r="E6" s="25">
        <v>4.2269480420270858E-2</v>
      </c>
      <c r="F6" s="26">
        <v>1</v>
      </c>
      <c r="G6" s="31">
        <f t="shared" si="0"/>
        <v>4.2269480420270858E-2</v>
      </c>
      <c r="H6" s="26">
        <f t="shared" si="0"/>
        <v>1</v>
      </c>
      <c r="I6" s="26">
        <v>1</v>
      </c>
    </row>
    <row r="7" spans="1:14" x14ac:dyDescent="0.25">
      <c r="A7">
        <v>1</v>
      </c>
      <c r="B7" t="str">
        <f>VLOOKUP(A7,npiportfolio!$A$1:$B$100,2,FALSE)</f>
        <v>no Interventions</v>
      </c>
      <c r="C7">
        <v>6</v>
      </c>
      <c r="D7" s="12" t="str">
        <f>VLOOKUP(C7,contactmodes!$A$1:$B$50,2,FALSE)</f>
        <v>other</v>
      </c>
      <c r="E7" s="25">
        <v>0.19474059150092526</v>
      </c>
      <c r="F7" s="26">
        <v>1</v>
      </c>
      <c r="G7" s="31">
        <f t="shared" si="0"/>
        <v>0.19474059150092526</v>
      </c>
      <c r="H7" s="26">
        <f t="shared" si="0"/>
        <v>1</v>
      </c>
      <c r="I7" s="26">
        <v>1</v>
      </c>
    </row>
    <row r="8" spans="1:14" x14ac:dyDescent="0.25">
      <c r="A8">
        <f>A2+1</f>
        <v>2</v>
      </c>
      <c r="B8" t="str">
        <f>VLOOKUP(A8,npiportfolio!$A$1:$B$100,2,FALSE)</f>
        <v>schools closing</v>
      </c>
      <c r="C8">
        <v>1</v>
      </c>
      <c r="D8" s="12" t="str">
        <f>VLOOKUP(C8,contactmodes!$A$1:$B$50,2,FALSE)</f>
        <v>household</v>
      </c>
      <c r="E8" s="27">
        <f>VLOOKUP(C8,C$2:E$7,3,FALSE)*F8</f>
        <v>0.22031215551465411</v>
      </c>
      <c r="F8" s="26">
        <v>1.2</v>
      </c>
      <c r="G8" s="32">
        <f>VLOOKUP(C8,$C$2:$E$7,3,FALSE)*H8</f>
        <v>0.14721727054053693</v>
      </c>
      <c r="H8" s="26">
        <f>F8*SUM(E9:E13)/SUM($E$3:$E$7)</f>
        <v>0.80186553590727172</v>
      </c>
      <c r="I8" s="26">
        <v>1.2</v>
      </c>
    </row>
    <row r="9" spans="1:14" x14ac:dyDescent="0.25">
      <c r="A9">
        <f>A8</f>
        <v>2</v>
      </c>
      <c r="B9" t="str">
        <f>VLOOKUP(A9,npiportfolio!$A$1:$B$100,2,FALSE)</f>
        <v>schools closing</v>
      </c>
      <c r="C9">
        <v>2</v>
      </c>
      <c r="D9" s="12" t="str">
        <f>VLOOKUP(C9,contactmodes!$A$1:$B$50,2,FALSE)</f>
        <v>work</v>
      </c>
      <c r="E9" s="27">
        <f t="shared" ref="E9:E37" si="1">VLOOKUP(C9,C$2:E$7,3,FALSE)*F9</f>
        <v>0.22975855840220577</v>
      </c>
      <c r="F9" s="26">
        <v>0.7</v>
      </c>
      <c r="G9" s="31">
        <f t="shared" si="0"/>
        <v>0.22975855840220577</v>
      </c>
      <c r="H9" s="26">
        <f t="shared" si="0"/>
        <v>0.7</v>
      </c>
      <c r="I9" s="26">
        <v>0.7</v>
      </c>
    </row>
    <row r="10" spans="1:14" x14ac:dyDescent="0.25">
      <c r="A10">
        <f>A9</f>
        <v>2</v>
      </c>
      <c r="B10" t="str">
        <f>VLOOKUP(A10,npiportfolio!$A$1:$B$100,2,FALSE)</f>
        <v>schools closing</v>
      </c>
      <c r="C10">
        <v>3</v>
      </c>
      <c r="D10" s="12" t="str">
        <f>VLOOKUP(C10,contactmodes!$A$1:$B$50,2,FALSE)</f>
        <v>school</v>
      </c>
      <c r="E10" s="27">
        <f t="shared" si="1"/>
        <v>0</v>
      </c>
      <c r="F10" s="26">
        <v>0</v>
      </c>
      <c r="G10" s="31">
        <f t="shared" si="0"/>
        <v>0</v>
      </c>
      <c r="H10" s="26">
        <f t="shared" si="0"/>
        <v>0</v>
      </c>
      <c r="I10" s="26">
        <v>0</v>
      </c>
    </row>
    <row r="11" spans="1:14" x14ac:dyDescent="0.25">
      <c r="A11">
        <f>A10</f>
        <v>2</v>
      </c>
      <c r="B11" t="str">
        <f>VLOOKUP(A11,npiportfolio!$A$1:$B$100,2,FALSE)</f>
        <v>schools closing</v>
      </c>
      <c r="C11">
        <v>4</v>
      </c>
      <c r="D11" s="12" t="str">
        <f>VLOOKUP(C11,contactmodes!$A$1:$B$50,2,FALSE)</f>
        <v>commercial</v>
      </c>
      <c r="E11" s="27">
        <f t="shared" si="1"/>
        <v>8.9791790912964631E-2</v>
      </c>
      <c r="F11" s="26">
        <v>1</v>
      </c>
      <c r="G11" s="31">
        <f t="shared" si="0"/>
        <v>8.9791790912964631E-2</v>
      </c>
      <c r="H11" s="26">
        <f t="shared" si="0"/>
        <v>1</v>
      </c>
      <c r="I11" s="26">
        <v>1</v>
      </c>
    </row>
    <row r="12" spans="1:14" x14ac:dyDescent="0.25">
      <c r="A12">
        <f>A11</f>
        <v>2</v>
      </c>
      <c r="B12" t="str">
        <f>VLOOKUP(A12,npiportfolio!$A$1:$B$100,2,FALSE)</f>
        <v>schools closing</v>
      </c>
      <c r="C12">
        <v>5</v>
      </c>
      <c r="D12" s="12" t="str">
        <f>VLOOKUP(C12,contactmodes!$A$1:$B$50,2,FALSE)</f>
        <v>recreation</v>
      </c>
      <c r="E12" s="27">
        <f t="shared" si="1"/>
        <v>5.0723376504325027E-2</v>
      </c>
      <c r="F12" s="26">
        <v>1.2</v>
      </c>
      <c r="G12" s="31">
        <f t="shared" si="0"/>
        <v>5.0723376504325027E-2</v>
      </c>
      <c r="H12" s="26">
        <f t="shared" si="0"/>
        <v>1.2</v>
      </c>
      <c r="I12" s="26">
        <v>1.2</v>
      </c>
    </row>
    <row r="13" spans="1:14" x14ac:dyDescent="0.25">
      <c r="A13">
        <f>A12</f>
        <v>2</v>
      </c>
      <c r="B13" t="str">
        <f>VLOOKUP(A13,npiportfolio!$A$1:$B$100,2,FALSE)</f>
        <v>schools closing</v>
      </c>
      <c r="C13">
        <v>6</v>
      </c>
      <c r="D13" s="12" t="str">
        <f>VLOOKUP(C13,contactmodes!$A$1:$B$50,2,FALSE)</f>
        <v>other</v>
      </c>
      <c r="E13" s="27">
        <f t="shared" si="1"/>
        <v>0.17526653235083275</v>
      </c>
      <c r="F13" s="26">
        <v>0.9</v>
      </c>
      <c r="G13" s="31">
        <f t="shared" si="0"/>
        <v>0.17526653235083275</v>
      </c>
      <c r="H13" s="26">
        <f t="shared" si="0"/>
        <v>0.9</v>
      </c>
      <c r="I13" s="26">
        <v>0.9</v>
      </c>
    </row>
    <row r="14" spans="1:14" x14ac:dyDescent="0.25">
      <c r="A14">
        <f>A8+1</f>
        <v>3</v>
      </c>
      <c r="B14" t="str">
        <f>VLOOKUP(A14,npiportfolio!$A$1:$B$100,2,FALSE)</f>
        <v>schools, bar/restaurants closed</v>
      </c>
      <c r="C14">
        <v>1</v>
      </c>
      <c r="D14" s="12" t="str">
        <f>VLOOKUP(C14,contactmodes!$A$1:$B$50,2,FALSE)</f>
        <v>household</v>
      </c>
      <c r="E14" s="27">
        <f>VLOOKUP(C14,$C$2:$E$7,3,FALSE)*F14</f>
        <v>0.22031215551465411</v>
      </c>
      <c r="F14" s="26">
        <v>1.2</v>
      </c>
      <c r="G14" s="32">
        <f>VLOOKUP(C14,$C$2:$E$7,3,FALSE)*H14</f>
        <v>0.12076044492585226</v>
      </c>
      <c r="H14" s="26">
        <f>F14*SUM(E15:E19)/SUM($E$3:$E$7)</f>
        <v>0.65776004765830465</v>
      </c>
      <c r="I14" s="26">
        <v>1.2</v>
      </c>
    </row>
    <row r="15" spans="1:14" x14ac:dyDescent="0.25">
      <c r="A15">
        <f>A14</f>
        <v>3</v>
      </c>
      <c r="B15" t="str">
        <f>VLOOKUP(A15,npiportfolio!$A$1:$B$100,2,FALSE)</f>
        <v>schools, bar/restaurants closed</v>
      </c>
      <c r="C15">
        <v>2</v>
      </c>
      <c r="D15" s="12" t="str">
        <f>VLOOKUP(C15,contactmodes!$A$1:$B$50,2,FALSE)</f>
        <v>work</v>
      </c>
      <c r="E15" s="27">
        <f t="shared" si="1"/>
        <v>0.22975855840220577</v>
      </c>
      <c r="F15" s="26">
        <v>0.7</v>
      </c>
      <c r="G15" s="31">
        <f t="shared" si="0"/>
        <v>0.22975855840220577</v>
      </c>
      <c r="H15" s="26">
        <f t="shared" si="0"/>
        <v>0.7</v>
      </c>
      <c r="I15" s="26">
        <v>0.7</v>
      </c>
    </row>
    <row r="16" spans="1:14" x14ac:dyDescent="0.25">
      <c r="A16">
        <f>A15</f>
        <v>3</v>
      </c>
      <c r="B16" t="str">
        <f>VLOOKUP(A16,npiportfolio!$A$1:$B$100,2,FALSE)</f>
        <v>schools, bar/restaurants closed</v>
      </c>
      <c r="C16">
        <v>3</v>
      </c>
      <c r="D16" s="12" t="str">
        <f>VLOOKUP(C16,contactmodes!$A$1:$B$50,2,FALSE)</f>
        <v>school</v>
      </c>
      <c r="E16" s="27">
        <f t="shared" si="1"/>
        <v>0</v>
      </c>
      <c r="F16" s="26">
        <v>0</v>
      </c>
      <c r="G16" s="31">
        <f t="shared" si="0"/>
        <v>0</v>
      </c>
      <c r="H16" s="26">
        <f t="shared" si="0"/>
        <v>0</v>
      </c>
      <c r="I16" s="26">
        <v>0</v>
      </c>
    </row>
    <row r="17" spans="1:9" x14ac:dyDescent="0.25">
      <c r="A17">
        <f>A16</f>
        <v>3</v>
      </c>
      <c r="B17" t="str">
        <f>VLOOKUP(A17,npiportfolio!$A$1:$B$100,2,FALSE)</f>
        <v>schools, bar/restaurants closed</v>
      </c>
      <c r="C17">
        <v>4</v>
      </c>
      <c r="D17" s="12" t="str">
        <f>VLOOKUP(C17,contactmodes!$A$1:$B$50,2,FALSE)</f>
        <v>commercial</v>
      </c>
      <c r="E17" s="27">
        <f t="shared" si="1"/>
        <v>6.2854253639075236E-2</v>
      </c>
      <c r="F17" s="26">
        <v>0.7</v>
      </c>
      <c r="G17" s="31">
        <f t="shared" si="0"/>
        <v>6.2854253639075236E-2</v>
      </c>
      <c r="H17" s="26">
        <f t="shared" si="0"/>
        <v>0.7</v>
      </c>
      <c r="I17" s="26">
        <v>0.7</v>
      </c>
    </row>
    <row r="18" spans="1:9" x14ac:dyDescent="0.25">
      <c r="A18">
        <f>A17</f>
        <v>3</v>
      </c>
      <c r="B18" t="str">
        <f>VLOOKUP(A18,npiportfolio!$A$1:$B$100,2,FALSE)</f>
        <v>schools, bar/restaurants closed</v>
      </c>
      <c r="C18">
        <v>5</v>
      </c>
      <c r="D18" s="12" t="str">
        <f>VLOOKUP(C18,contactmodes!$A$1:$B$50,2,FALSE)</f>
        <v>recreation</v>
      </c>
      <c r="E18" s="27">
        <f t="shared" si="1"/>
        <v>3.8042532378243774E-2</v>
      </c>
      <c r="F18" s="26">
        <v>0.9</v>
      </c>
      <c r="G18" s="31">
        <f t="shared" si="0"/>
        <v>3.8042532378243774E-2</v>
      </c>
      <c r="H18" s="26">
        <f t="shared" si="0"/>
        <v>0.9</v>
      </c>
      <c r="I18" s="26">
        <v>0.9</v>
      </c>
    </row>
    <row r="19" spans="1:9" x14ac:dyDescent="0.25">
      <c r="A19">
        <f>A18</f>
        <v>3</v>
      </c>
      <c r="B19" t="str">
        <f>VLOOKUP(A19,npiportfolio!$A$1:$B$100,2,FALSE)</f>
        <v>schools, bar/restaurants closed</v>
      </c>
      <c r="C19">
        <v>6</v>
      </c>
      <c r="D19" s="12" t="str">
        <f>VLOOKUP(C19,contactmodes!$A$1:$B$50,2,FALSE)</f>
        <v>other</v>
      </c>
      <c r="E19" s="27">
        <f t="shared" si="1"/>
        <v>0.11684435490055516</v>
      </c>
      <c r="F19" s="26">
        <v>0.6</v>
      </c>
      <c r="G19" s="31">
        <f t="shared" si="0"/>
        <v>0.11684435490055516</v>
      </c>
      <c r="H19" s="26">
        <f t="shared" si="0"/>
        <v>0.6</v>
      </c>
      <c r="I19" s="26">
        <v>0.6</v>
      </c>
    </row>
    <row r="20" spans="1:9" x14ac:dyDescent="0.25">
      <c r="A20">
        <f>A14+1</f>
        <v>4</v>
      </c>
      <c r="B20" t="str">
        <f>VLOOKUP(A20,npiportfolio!$A$1:$B$100,2,FALSE)</f>
        <v>schools, bar/restaurants, non essential businesses closed</v>
      </c>
      <c r="C20">
        <v>1</v>
      </c>
      <c r="D20" s="12" t="str">
        <f>VLOOKUP(C20,contactmodes!$A$1:$B$50,2,FALSE)</f>
        <v>household</v>
      </c>
      <c r="E20" s="27">
        <f t="shared" si="1"/>
        <v>0.18359346292887843</v>
      </c>
      <c r="F20" s="26">
        <v>1</v>
      </c>
      <c r="G20" s="32">
        <f>VLOOKUP(C20,$C$2:$E$7,3,FALSE)*H20</f>
        <v>4.2631126595501612E-2</v>
      </c>
      <c r="H20" s="26">
        <f>F20*SUM(E21:E25)/SUM($E$3:$E$7)</f>
        <v>0.2322039462375429</v>
      </c>
      <c r="I20" s="26">
        <v>1</v>
      </c>
    </row>
    <row r="21" spans="1:9" x14ac:dyDescent="0.25">
      <c r="A21">
        <f>A20</f>
        <v>4</v>
      </c>
      <c r="B21" t="str">
        <f>VLOOKUP(A21,npiportfolio!$A$1:$B$100,2,FALSE)</f>
        <v>schools, bar/restaurants, non essential businesses closed</v>
      </c>
      <c r="C21">
        <v>2</v>
      </c>
      <c r="D21" s="12" t="str">
        <f>VLOOKUP(C21,contactmodes!$A$1:$B$50,2,FALSE)</f>
        <v>work</v>
      </c>
      <c r="E21" s="27">
        <f t="shared" si="1"/>
        <v>6.5645302400630226E-2</v>
      </c>
      <c r="F21" s="26">
        <v>0.2</v>
      </c>
      <c r="G21" s="31">
        <f t="shared" si="0"/>
        <v>6.5645302400630226E-2</v>
      </c>
      <c r="H21" s="26">
        <f t="shared" si="0"/>
        <v>0.2</v>
      </c>
      <c r="I21" s="26">
        <v>0.2</v>
      </c>
    </row>
    <row r="22" spans="1:9" x14ac:dyDescent="0.25">
      <c r="A22">
        <f>A21</f>
        <v>4</v>
      </c>
      <c r="B22" t="str">
        <f>VLOOKUP(A22,npiportfolio!$A$1:$B$100,2,FALSE)</f>
        <v>schools, bar/restaurants, non essential businesses closed</v>
      </c>
      <c r="C22">
        <v>3</v>
      </c>
      <c r="D22" s="12" t="str">
        <f>VLOOKUP(C22,contactmodes!$A$1:$B$50,2,FALSE)</f>
        <v>school</v>
      </c>
      <c r="E22" s="27">
        <f t="shared" si="1"/>
        <v>0</v>
      </c>
      <c r="F22" s="26">
        <v>0</v>
      </c>
      <c r="G22" s="31">
        <f t="shared" si="0"/>
        <v>0</v>
      </c>
      <c r="H22" s="26">
        <f t="shared" si="0"/>
        <v>0</v>
      </c>
      <c r="I22" s="26">
        <v>0</v>
      </c>
    </row>
    <row r="23" spans="1:9" x14ac:dyDescent="0.25">
      <c r="A23">
        <f>A22</f>
        <v>4</v>
      </c>
      <c r="B23" t="str">
        <f>VLOOKUP(A23,npiportfolio!$A$1:$B$100,2,FALSE)</f>
        <v>schools, bar/restaurants, non essential businesses closed</v>
      </c>
      <c r="C23">
        <v>4</v>
      </c>
      <c r="D23" s="12" t="str">
        <f>VLOOKUP(C23,contactmodes!$A$1:$B$50,2,FALSE)</f>
        <v>commercial</v>
      </c>
      <c r="E23" s="27">
        <f t="shared" si="1"/>
        <v>3.5916716365185855E-2</v>
      </c>
      <c r="F23" s="26">
        <v>0.4</v>
      </c>
      <c r="G23" s="31">
        <f t="shared" si="0"/>
        <v>3.5916716365185855E-2</v>
      </c>
      <c r="H23" s="26">
        <f t="shared" si="0"/>
        <v>0.4</v>
      </c>
      <c r="I23" s="26">
        <v>0.4</v>
      </c>
    </row>
    <row r="24" spans="1:9" x14ac:dyDescent="0.25">
      <c r="A24">
        <f>A23</f>
        <v>4</v>
      </c>
      <c r="B24" t="str">
        <f>VLOOKUP(A24,npiportfolio!$A$1:$B$100,2,FALSE)</f>
        <v>schools, bar/restaurants, non essential businesses closed</v>
      </c>
      <c r="C24">
        <v>5</v>
      </c>
      <c r="D24" s="12" t="str">
        <f>VLOOKUP(C24,contactmodes!$A$1:$B$50,2,FALSE)</f>
        <v>recreation</v>
      </c>
      <c r="E24" s="27">
        <f t="shared" si="1"/>
        <v>2.9588636294189598E-2</v>
      </c>
      <c r="F24" s="26">
        <v>0.7</v>
      </c>
      <c r="G24" s="31">
        <f t="shared" si="0"/>
        <v>2.9588636294189598E-2</v>
      </c>
      <c r="H24" s="26">
        <f t="shared" si="0"/>
        <v>0.7</v>
      </c>
      <c r="I24" s="26">
        <v>0.7</v>
      </c>
    </row>
    <row r="25" spans="1:9" x14ac:dyDescent="0.25">
      <c r="A25">
        <f>A24</f>
        <v>4</v>
      </c>
      <c r="B25" t="str">
        <f>VLOOKUP(A25,npiportfolio!$A$1:$B$100,2,FALSE)</f>
        <v>schools, bar/restaurants, non essential businesses closed</v>
      </c>
      <c r="C25">
        <v>6</v>
      </c>
      <c r="D25" s="12" t="str">
        <f>VLOOKUP(C25,contactmodes!$A$1:$B$50,2,FALSE)</f>
        <v>other</v>
      </c>
      <c r="E25" s="27">
        <f t="shared" si="1"/>
        <v>5.8422177450277578E-2</v>
      </c>
      <c r="F25" s="26">
        <v>0.3</v>
      </c>
      <c r="G25" s="31">
        <f t="shared" si="0"/>
        <v>5.8422177450277578E-2</v>
      </c>
      <c r="H25" s="26">
        <f t="shared" si="0"/>
        <v>0.3</v>
      </c>
      <c r="I25" s="26">
        <v>0.3</v>
      </c>
    </row>
    <row r="26" spans="1:9" x14ac:dyDescent="0.25">
      <c r="A26">
        <f>A20+1</f>
        <v>5</v>
      </c>
      <c r="B26" t="str">
        <f>VLOOKUP(A26,npiportfolio!$A$1:$B$100,2,FALSE)</f>
        <v>schools, bar/restaurants, non essential businesses closed, quarantine for most vulnerable</v>
      </c>
      <c r="C26">
        <v>1</v>
      </c>
      <c r="D26" s="12" t="str">
        <f>VLOOKUP(C26,contactmodes!$A$1:$B$50,2,FALSE)</f>
        <v>household</v>
      </c>
      <c r="E26" s="27">
        <f t="shared" si="1"/>
        <v>0.18359346292887843</v>
      </c>
      <c r="F26" s="26">
        <v>1</v>
      </c>
      <c r="G26" s="32">
        <f>G20*0.775+G32*0.225</f>
        <v>3.9136726598866675E-2</v>
      </c>
      <c r="H26" s="26">
        <v>0</v>
      </c>
      <c r="I26" s="26">
        <v>0</v>
      </c>
    </row>
    <row r="27" spans="1:9" x14ac:dyDescent="0.25">
      <c r="A27">
        <f>A26</f>
        <v>5</v>
      </c>
      <c r="B27" t="str">
        <f>VLOOKUP(A27,npiportfolio!$A$1:$B$100,2,FALSE)</f>
        <v>schools, bar/restaurants, non essential businesses closed, quarantine for most vulnerable</v>
      </c>
      <c r="C27">
        <v>2</v>
      </c>
      <c r="D27" s="12" t="str">
        <f>VLOOKUP(C27,contactmodes!$A$1:$B$50,2,FALSE)</f>
        <v>work</v>
      </c>
      <c r="E27" s="27">
        <f t="shared" si="1"/>
        <v>6.5645302400630226E-2</v>
      </c>
      <c r="F27" s="26">
        <v>0.2</v>
      </c>
      <c r="G27" s="32">
        <f t="shared" ref="G27:G31" si="2">G21*0.775+G33*0.225</f>
        <v>6.5645302400630226E-2</v>
      </c>
      <c r="H27" s="26">
        <v>0</v>
      </c>
      <c r="I27" s="26">
        <v>0</v>
      </c>
    </row>
    <row r="28" spans="1:9" x14ac:dyDescent="0.25">
      <c r="A28">
        <f>A27</f>
        <v>5</v>
      </c>
      <c r="B28" t="str">
        <f>VLOOKUP(A28,npiportfolio!$A$1:$B$100,2,FALSE)</f>
        <v>schools, bar/restaurants, non essential businesses closed, quarantine for most vulnerable</v>
      </c>
      <c r="C28">
        <v>3</v>
      </c>
      <c r="D28" s="12" t="str">
        <f>VLOOKUP(C28,contactmodes!$A$1:$B$50,2,FALSE)</f>
        <v>school</v>
      </c>
      <c r="E28" s="27">
        <f t="shared" si="1"/>
        <v>0</v>
      </c>
      <c r="F28" s="26">
        <v>0</v>
      </c>
      <c r="G28" s="32">
        <f t="shared" si="2"/>
        <v>0</v>
      </c>
      <c r="H28" s="26">
        <v>0</v>
      </c>
      <c r="I28" s="26">
        <v>0</v>
      </c>
    </row>
    <row r="29" spans="1:9" x14ac:dyDescent="0.25">
      <c r="A29">
        <f>A28</f>
        <v>5</v>
      </c>
      <c r="B29" t="str">
        <f>VLOOKUP(A29,npiportfolio!$A$1:$B$100,2,FALSE)</f>
        <v>schools, bar/restaurants, non essential businesses closed, quarantine for most vulnerable</v>
      </c>
      <c r="C29">
        <v>4</v>
      </c>
      <c r="D29" s="12" t="str">
        <f>VLOOKUP(C29,contactmodes!$A$1:$B$50,2,FALSE)</f>
        <v>commercial</v>
      </c>
      <c r="E29" s="27">
        <f t="shared" si="1"/>
        <v>3.5916716365185855E-2</v>
      </c>
      <c r="F29" s="26">
        <v>0.4</v>
      </c>
      <c r="G29" s="32">
        <f t="shared" si="2"/>
        <v>3.3896401069644151E-2</v>
      </c>
      <c r="H29" s="26">
        <v>0</v>
      </c>
      <c r="I29" s="26">
        <v>0</v>
      </c>
    </row>
    <row r="30" spans="1:9" x14ac:dyDescent="0.25">
      <c r="A30">
        <f>A29</f>
        <v>5</v>
      </c>
      <c r="B30" t="str">
        <f>VLOOKUP(A30,npiportfolio!$A$1:$B$100,2,FALSE)</f>
        <v>schools, bar/restaurants, non essential businesses closed, quarantine for most vulnerable</v>
      </c>
      <c r="C30">
        <v>5</v>
      </c>
      <c r="D30" s="12" t="str">
        <f>VLOOKUP(C30,contactmodes!$A$1:$B$50,2,FALSE)</f>
        <v>recreation</v>
      </c>
      <c r="E30" s="27">
        <f t="shared" si="1"/>
        <v>2.1134740210135429E-2</v>
      </c>
      <c r="F30" s="26">
        <v>0.5</v>
      </c>
      <c r="G30" s="32">
        <f t="shared" si="2"/>
        <v>2.4833319746909128E-2</v>
      </c>
      <c r="H30" s="26">
        <v>0</v>
      </c>
      <c r="I30" s="26">
        <v>0</v>
      </c>
    </row>
    <row r="31" spans="1:9" x14ac:dyDescent="0.25">
      <c r="A31">
        <f>A30</f>
        <v>5</v>
      </c>
      <c r="B31" t="str">
        <f>VLOOKUP(A31,npiportfolio!$A$1:$B$100,2,FALSE)</f>
        <v>schools, bar/restaurants, non essential businesses closed, quarantine for most vulnerable</v>
      </c>
      <c r="C31">
        <v>6</v>
      </c>
      <c r="D31" s="12" t="str">
        <f>VLOOKUP(C31,contactmodes!$A$1:$B$50,2,FALSE)</f>
        <v>other</v>
      </c>
      <c r="E31" s="27">
        <f t="shared" si="1"/>
        <v>5.8422177450277578E-2</v>
      </c>
      <c r="F31" s="26">
        <v>0.3</v>
      </c>
      <c r="G31" s="32">
        <f t="shared" si="2"/>
        <v>4.965885083273594E-2</v>
      </c>
      <c r="H31" s="26">
        <v>0</v>
      </c>
      <c r="I31" s="26">
        <v>0</v>
      </c>
    </row>
    <row r="32" spans="1:9" x14ac:dyDescent="0.25">
      <c r="A32">
        <f>A26+1</f>
        <v>6</v>
      </c>
      <c r="B32" t="str">
        <f>VLOOKUP(A32,npiportfolio!$A$1:$B$100,2,FALSE)</f>
        <v>schools, bar/restaurants, non essential businesses closed, quarantine for all</v>
      </c>
      <c r="C32">
        <v>1</v>
      </c>
      <c r="D32" s="12" t="str">
        <f>VLOOKUP(C32,contactmodes!$A$1:$B$50,2,FALSE)</f>
        <v>household</v>
      </c>
      <c r="E32" s="27">
        <f t="shared" si="1"/>
        <v>0.18359346292887843</v>
      </c>
      <c r="F32" s="26">
        <v>1</v>
      </c>
      <c r="G32" s="32">
        <f>VLOOKUP(C32,$C$2:$E$7,3,FALSE)*H32</f>
        <v>2.7100459943790747E-2</v>
      </c>
      <c r="H32" s="26">
        <f>F32*SUM(E33:E37)/SUM($E$3:$E$7)</f>
        <v>0.14761124667216005</v>
      </c>
      <c r="I32" s="26">
        <v>1</v>
      </c>
    </row>
    <row r="33" spans="1:9" x14ac:dyDescent="0.25">
      <c r="A33">
        <f>A32</f>
        <v>6</v>
      </c>
      <c r="B33" t="str">
        <f>VLOOKUP(A33,npiportfolio!$A$1:$B$100,2,FALSE)</f>
        <v>schools, bar/restaurants, non essential businesses closed, quarantine for all</v>
      </c>
      <c r="C33">
        <v>2</v>
      </c>
      <c r="D33" s="12" t="str">
        <f>VLOOKUP(C33,contactmodes!$A$1:$B$50,2,FALSE)</f>
        <v>work</v>
      </c>
      <c r="E33" s="27">
        <f t="shared" si="1"/>
        <v>6.5645302400630226E-2</v>
      </c>
      <c r="F33" s="26">
        <v>0.2</v>
      </c>
      <c r="G33" s="31">
        <f t="shared" si="0"/>
        <v>6.5645302400630226E-2</v>
      </c>
      <c r="H33" s="26">
        <f t="shared" si="0"/>
        <v>0.2</v>
      </c>
      <c r="I33" s="26">
        <v>0.2</v>
      </c>
    </row>
    <row r="34" spans="1:9" x14ac:dyDescent="0.25">
      <c r="A34">
        <f>A33</f>
        <v>6</v>
      </c>
      <c r="B34" t="str">
        <f>VLOOKUP(A34,npiportfolio!$A$1:$B$100,2,FALSE)</f>
        <v>schools, bar/restaurants, non essential businesses closed, quarantine for all</v>
      </c>
      <c r="C34">
        <v>3</v>
      </c>
      <c r="D34" s="12" t="str">
        <f>VLOOKUP(C34,contactmodes!$A$1:$B$50,2,FALSE)</f>
        <v>school</v>
      </c>
      <c r="E34" s="27">
        <f t="shared" si="1"/>
        <v>0</v>
      </c>
      <c r="F34" s="26">
        <v>0</v>
      </c>
      <c r="G34" s="31">
        <f t="shared" si="0"/>
        <v>0</v>
      </c>
      <c r="H34" s="26">
        <f t="shared" si="0"/>
        <v>0</v>
      </c>
      <c r="I34" s="26">
        <v>0</v>
      </c>
    </row>
    <row r="35" spans="1:9" x14ac:dyDescent="0.25">
      <c r="A35">
        <f>A34</f>
        <v>6</v>
      </c>
      <c r="B35" t="str">
        <f>VLOOKUP(A35,npiportfolio!$A$1:$B$100,2,FALSE)</f>
        <v>schools, bar/restaurants, non essential businesses closed, quarantine for all</v>
      </c>
      <c r="C35">
        <v>4</v>
      </c>
      <c r="D35" s="12" t="str">
        <f>VLOOKUP(C35,contactmodes!$A$1:$B$50,2,FALSE)</f>
        <v>commercial</v>
      </c>
      <c r="E35" s="27">
        <f t="shared" si="1"/>
        <v>2.6937537273889388E-2</v>
      </c>
      <c r="F35" s="26">
        <v>0.3</v>
      </c>
      <c r="G35" s="31">
        <f t="shared" si="0"/>
        <v>2.6937537273889388E-2</v>
      </c>
      <c r="H35" s="26">
        <f t="shared" si="0"/>
        <v>0.3</v>
      </c>
      <c r="I35" s="26">
        <v>0.3</v>
      </c>
    </row>
    <row r="36" spans="1:9" x14ac:dyDescent="0.25">
      <c r="A36">
        <f>A35</f>
        <v>6</v>
      </c>
      <c r="B36" t="str">
        <f>VLOOKUP(A36,npiportfolio!$A$1:$B$100,2,FALSE)</f>
        <v>schools, bar/restaurants, non essential businesses closed, quarantine for all</v>
      </c>
      <c r="C36">
        <v>5</v>
      </c>
      <c r="D36" s="12" t="str">
        <f>VLOOKUP(C36,contactmodes!$A$1:$B$50,2,FALSE)</f>
        <v>recreation</v>
      </c>
      <c r="E36" s="27">
        <f t="shared" si="1"/>
        <v>8.4538960840541723E-3</v>
      </c>
      <c r="F36" s="26">
        <v>0.2</v>
      </c>
      <c r="G36" s="31">
        <f t="shared" si="0"/>
        <v>8.4538960840541723E-3</v>
      </c>
      <c r="H36" s="26">
        <f t="shared" si="0"/>
        <v>0.2</v>
      </c>
      <c r="I36" s="26">
        <v>0.2</v>
      </c>
    </row>
    <row r="37" spans="1:9" x14ac:dyDescent="0.25">
      <c r="A37">
        <f>A36</f>
        <v>6</v>
      </c>
      <c r="B37" t="str">
        <f>VLOOKUP(A37,npiportfolio!$A$1:$B$100,2,FALSE)</f>
        <v>schools, bar/restaurants, non essential businesses closed, quarantine for all</v>
      </c>
      <c r="C37">
        <v>6</v>
      </c>
      <c r="D37" s="12" t="str">
        <f>VLOOKUP(C37,contactmodes!$A$1:$B$50,2,FALSE)</f>
        <v>other</v>
      </c>
      <c r="E37" s="27">
        <f t="shared" si="1"/>
        <v>1.9474059150092527E-2</v>
      </c>
      <c r="F37" s="26">
        <v>0.1</v>
      </c>
      <c r="G37" s="31">
        <f t="shared" si="0"/>
        <v>1.9474059150092527E-2</v>
      </c>
      <c r="H37" s="26">
        <f t="shared" si="0"/>
        <v>0.1</v>
      </c>
      <c r="I37" s="26">
        <v>0.1</v>
      </c>
    </row>
    <row r="38" spans="1:9" x14ac:dyDescent="0.25">
      <c r="A38">
        <f>A32+1</f>
        <v>7</v>
      </c>
      <c r="B38" t="str">
        <f>VLOOKUP(A38,npiportfolio!$A$1:$B$100,2,FALSE)</f>
        <v>new normal after schools closing</v>
      </c>
      <c r="C38">
        <v>1</v>
      </c>
      <c r="D38" s="12" t="str">
        <f>VLOOKUP(C38,contactmodes!$A$1:$B$50,2,FALSE)</f>
        <v>household</v>
      </c>
      <c r="E38" s="27">
        <v>0</v>
      </c>
      <c r="F38" s="26">
        <v>0</v>
      </c>
      <c r="G38" s="31">
        <f>AVERAGE(G8, VLOOKUP(C38,$C$2:$G$8,5,FALSE))</f>
        <v>0.16540536673470768</v>
      </c>
      <c r="H38" s="26">
        <v>0</v>
      </c>
      <c r="I38" s="26">
        <v>0</v>
      </c>
    </row>
    <row r="39" spans="1:9" x14ac:dyDescent="0.25">
      <c r="A39">
        <f>A38</f>
        <v>7</v>
      </c>
      <c r="B39" t="str">
        <f>VLOOKUP(A39,npiportfolio!$A$1:$B$100,2,FALSE)</f>
        <v>new normal after schools closing</v>
      </c>
      <c r="C39">
        <v>2</v>
      </c>
      <c r="D39" s="12" t="str">
        <f>VLOOKUP(C39,contactmodes!$A$1:$B$50,2,FALSE)</f>
        <v>work</v>
      </c>
      <c r="E39" s="27">
        <v>0</v>
      </c>
      <c r="F39" s="26">
        <v>0</v>
      </c>
      <c r="G39" s="31">
        <f t="shared" ref="G39:G67" si="3">AVERAGE(G9, VLOOKUP(C39,$C$2:$G$8,5,FALSE))</f>
        <v>0.27899253520267842</v>
      </c>
      <c r="H39" s="26">
        <v>0</v>
      </c>
      <c r="I39" s="26">
        <v>0</v>
      </c>
    </row>
    <row r="40" spans="1:9" x14ac:dyDescent="0.25">
      <c r="A40">
        <f>A39</f>
        <v>7</v>
      </c>
      <c r="B40" t="str">
        <f>VLOOKUP(A40,npiportfolio!$A$1:$B$100,2,FALSE)</f>
        <v>new normal after schools closing</v>
      </c>
      <c r="C40">
        <v>3</v>
      </c>
      <c r="D40" s="12" t="str">
        <f>VLOOKUP(C40,contactmodes!$A$1:$B$50,2,FALSE)</f>
        <v>school</v>
      </c>
      <c r="E40" s="27">
        <v>0</v>
      </c>
      <c r="F40" s="26">
        <v>0</v>
      </c>
      <c r="G40" s="31">
        <f t="shared" si="3"/>
        <v>8.0689108825826639E-2</v>
      </c>
      <c r="H40" s="26">
        <v>0</v>
      </c>
      <c r="I40" s="26">
        <v>0</v>
      </c>
    </row>
    <row r="41" spans="1:9" x14ac:dyDescent="0.25">
      <c r="A41">
        <f>A40</f>
        <v>7</v>
      </c>
      <c r="B41" t="str">
        <f>VLOOKUP(A41,npiportfolio!$A$1:$B$100,2,FALSE)</f>
        <v>new normal after schools closing</v>
      </c>
      <c r="C41">
        <v>4</v>
      </c>
      <c r="D41" s="12" t="str">
        <f>VLOOKUP(C41,contactmodes!$A$1:$B$50,2,FALSE)</f>
        <v>commercial</v>
      </c>
      <c r="E41" s="27">
        <v>0</v>
      </c>
      <c r="F41" s="26">
        <v>0</v>
      </c>
      <c r="G41" s="31">
        <f t="shared" si="3"/>
        <v>8.9791790912964631E-2</v>
      </c>
      <c r="H41" s="26">
        <v>0</v>
      </c>
      <c r="I41" s="26">
        <v>0</v>
      </c>
    </row>
    <row r="42" spans="1:9" x14ac:dyDescent="0.25">
      <c r="A42">
        <f>A41</f>
        <v>7</v>
      </c>
      <c r="B42" t="str">
        <f>VLOOKUP(A42,npiportfolio!$A$1:$B$100,2,FALSE)</f>
        <v>new normal after schools closing</v>
      </c>
      <c r="C42">
        <v>5</v>
      </c>
      <c r="D42" s="12" t="str">
        <f>VLOOKUP(C42,contactmodes!$A$1:$B$50,2,FALSE)</f>
        <v>recreation</v>
      </c>
      <c r="E42" s="27">
        <v>0</v>
      </c>
      <c r="F42" s="26">
        <v>0</v>
      </c>
      <c r="G42" s="31">
        <f t="shared" si="3"/>
        <v>4.6496428462297942E-2</v>
      </c>
      <c r="H42" s="26">
        <v>0</v>
      </c>
      <c r="I42" s="26">
        <v>0</v>
      </c>
    </row>
    <row r="43" spans="1:9" x14ac:dyDescent="0.25">
      <c r="A43">
        <f>A42</f>
        <v>7</v>
      </c>
      <c r="B43" t="str">
        <f>VLOOKUP(A43,npiportfolio!$A$1:$B$100,2,FALSE)</f>
        <v>new normal after schools closing</v>
      </c>
      <c r="C43">
        <v>6</v>
      </c>
      <c r="D43" s="12" t="str">
        <f>VLOOKUP(C43,contactmodes!$A$1:$B$50,2,FALSE)</f>
        <v>other</v>
      </c>
      <c r="E43" s="27">
        <v>0</v>
      </c>
      <c r="F43" s="26">
        <v>0</v>
      </c>
      <c r="G43" s="31">
        <f t="shared" si="3"/>
        <v>0.18500356192587902</v>
      </c>
      <c r="H43" s="26">
        <v>0</v>
      </c>
      <c r="I43" s="26">
        <v>0</v>
      </c>
    </row>
    <row r="44" spans="1:9" x14ac:dyDescent="0.25">
      <c r="A44">
        <f>A38+1</f>
        <v>8</v>
      </c>
      <c r="B44" t="str">
        <f>VLOOKUP(A44,npiportfolio!$A$1:$B$100,2,FALSE)</f>
        <v>new normal after schools, bar/restaurants closed</v>
      </c>
      <c r="C44">
        <v>1</v>
      </c>
      <c r="D44" s="12" t="str">
        <f>VLOOKUP(C44,contactmodes!$A$1:$B$50,2,FALSE)</f>
        <v>household</v>
      </c>
      <c r="E44" s="27">
        <v>0</v>
      </c>
      <c r="F44" s="26">
        <v>0</v>
      </c>
      <c r="G44" s="31">
        <f t="shared" si="3"/>
        <v>0.15217695392736535</v>
      </c>
      <c r="H44" s="26">
        <v>0</v>
      </c>
      <c r="I44" s="26">
        <v>0</v>
      </c>
    </row>
    <row r="45" spans="1:9" x14ac:dyDescent="0.25">
      <c r="A45">
        <f>A44</f>
        <v>8</v>
      </c>
      <c r="B45" t="str">
        <f>VLOOKUP(A45,npiportfolio!$A$1:$B$100,2,FALSE)</f>
        <v>new normal after schools, bar/restaurants closed</v>
      </c>
      <c r="C45">
        <v>2</v>
      </c>
      <c r="D45" s="12" t="str">
        <f>VLOOKUP(C45,contactmodes!$A$1:$B$50,2,FALSE)</f>
        <v>work</v>
      </c>
      <c r="E45" s="27">
        <v>0</v>
      </c>
      <c r="F45" s="26">
        <v>0</v>
      </c>
      <c r="G45" s="31">
        <f t="shared" si="3"/>
        <v>0.27899253520267842</v>
      </c>
      <c r="H45" s="26">
        <v>0</v>
      </c>
      <c r="I45" s="26">
        <v>0</v>
      </c>
    </row>
    <row r="46" spans="1:9" x14ac:dyDescent="0.25">
      <c r="A46">
        <f>A45</f>
        <v>8</v>
      </c>
      <c r="B46" t="str">
        <f>VLOOKUP(A46,npiportfolio!$A$1:$B$100,2,FALSE)</f>
        <v>new normal after schools, bar/restaurants closed</v>
      </c>
      <c r="C46">
        <v>3</v>
      </c>
      <c r="D46" s="12" t="str">
        <f>VLOOKUP(C46,contactmodes!$A$1:$B$50,2,FALSE)</f>
        <v>school</v>
      </c>
      <c r="E46" s="27">
        <v>0</v>
      </c>
      <c r="F46" s="26">
        <v>0</v>
      </c>
      <c r="G46" s="31">
        <f t="shared" si="3"/>
        <v>8.0689108825826639E-2</v>
      </c>
      <c r="H46" s="26">
        <v>0</v>
      </c>
      <c r="I46" s="26">
        <v>0</v>
      </c>
    </row>
    <row r="47" spans="1:9" x14ac:dyDescent="0.25">
      <c r="A47">
        <f>A46</f>
        <v>8</v>
      </c>
      <c r="B47" t="str">
        <f>VLOOKUP(A47,npiportfolio!$A$1:$B$100,2,FALSE)</f>
        <v>new normal after schools, bar/restaurants closed</v>
      </c>
      <c r="C47">
        <v>4</v>
      </c>
      <c r="D47" s="12" t="str">
        <f>VLOOKUP(C47,contactmodes!$A$1:$B$50,2,FALSE)</f>
        <v>commercial</v>
      </c>
      <c r="E47" s="27">
        <v>0</v>
      </c>
      <c r="F47" s="26">
        <v>0</v>
      </c>
      <c r="G47" s="31">
        <f t="shared" si="3"/>
        <v>7.6323022276019933E-2</v>
      </c>
      <c r="H47" s="26">
        <v>0</v>
      </c>
      <c r="I47" s="26">
        <v>0</v>
      </c>
    </row>
    <row r="48" spans="1:9" x14ac:dyDescent="0.25">
      <c r="A48">
        <f>A47</f>
        <v>8</v>
      </c>
      <c r="B48" t="str">
        <f>VLOOKUP(A48,npiportfolio!$A$1:$B$100,2,FALSE)</f>
        <v>new normal after schools, bar/restaurants closed</v>
      </c>
      <c r="C48">
        <v>5</v>
      </c>
      <c r="D48" s="12" t="str">
        <f>VLOOKUP(C48,contactmodes!$A$1:$B$50,2,FALSE)</f>
        <v>recreation</v>
      </c>
      <c r="E48" s="27">
        <v>0</v>
      </c>
      <c r="F48" s="26">
        <v>0</v>
      </c>
      <c r="G48" s="31">
        <f t="shared" si="3"/>
        <v>4.0156006399257316E-2</v>
      </c>
      <c r="H48" s="26">
        <v>0</v>
      </c>
      <c r="I48" s="26">
        <v>0</v>
      </c>
    </row>
    <row r="49" spans="1:9" x14ac:dyDescent="0.25">
      <c r="A49">
        <f>A48</f>
        <v>8</v>
      </c>
      <c r="B49" t="str">
        <f>VLOOKUP(A49,npiportfolio!$A$1:$B$100,2,FALSE)</f>
        <v>new normal after schools, bar/restaurants closed</v>
      </c>
      <c r="C49">
        <v>6</v>
      </c>
      <c r="D49" s="12" t="str">
        <f>VLOOKUP(C49,contactmodes!$A$1:$B$50,2,FALSE)</f>
        <v>other</v>
      </c>
      <c r="E49" s="27">
        <v>0</v>
      </c>
      <c r="F49" s="26">
        <v>0</v>
      </c>
      <c r="G49" s="31">
        <f t="shared" si="3"/>
        <v>0.15579247320074022</v>
      </c>
      <c r="H49" s="26">
        <v>0</v>
      </c>
      <c r="I49" s="26">
        <v>0</v>
      </c>
    </row>
    <row r="50" spans="1:9" x14ac:dyDescent="0.25">
      <c r="A50">
        <v>9</v>
      </c>
      <c r="B50" t="str">
        <f>VLOOKUP(A50,npiportfolio!$A$1:$B$100,2,FALSE)</f>
        <v>new normal after schools, bar/restaurants, non essential businesses closed</v>
      </c>
      <c r="C50">
        <v>1</v>
      </c>
      <c r="D50" s="12" t="str">
        <f>VLOOKUP(C50,contactmodes!$A$1:$B$50,2,FALSE)</f>
        <v>household</v>
      </c>
      <c r="E50" s="27">
        <v>0</v>
      </c>
      <c r="F50" s="26">
        <v>0</v>
      </c>
      <c r="G50" s="31">
        <f t="shared" si="3"/>
        <v>0.11311229476219002</v>
      </c>
      <c r="H50" s="26">
        <v>0</v>
      </c>
      <c r="I50" s="26">
        <v>0</v>
      </c>
    </row>
    <row r="51" spans="1:9" x14ac:dyDescent="0.25">
      <c r="A51">
        <v>9</v>
      </c>
      <c r="B51" t="str">
        <f>VLOOKUP(A51,npiportfolio!$A$1:$B$100,2,FALSE)</f>
        <v>new normal after schools, bar/restaurants, non essential businesses closed</v>
      </c>
      <c r="C51">
        <v>2</v>
      </c>
      <c r="D51" s="12" t="str">
        <f>VLOOKUP(C51,contactmodes!$A$1:$B$50,2,FALSE)</f>
        <v>work</v>
      </c>
      <c r="E51" s="27">
        <v>0</v>
      </c>
      <c r="F51" s="26">
        <v>0</v>
      </c>
      <c r="G51" s="31">
        <f t="shared" si="3"/>
        <v>0.19693590720189066</v>
      </c>
      <c r="H51" s="26">
        <v>0</v>
      </c>
      <c r="I51" s="26">
        <v>0</v>
      </c>
    </row>
    <row r="52" spans="1:9" x14ac:dyDescent="0.25">
      <c r="A52">
        <v>9</v>
      </c>
      <c r="B52" t="str">
        <f>VLOOKUP(A52,npiportfolio!$A$1:$B$100,2,FALSE)</f>
        <v>new normal after schools, bar/restaurants, non essential businesses closed</v>
      </c>
      <c r="C52">
        <v>3</v>
      </c>
      <c r="D52" s="12" t="str">
        <f>VLOOKUP(C52,contactmodes!$A$1:$B$50,2,FALSE)</f>
        <v>school</v>
      </c>
      <c r="E52" s="27">
        <v>0</v>
      </c>
      <c r="F52" s="26">
        <v>0</v>
      </c>
      <c r="G52" s="31">
        <f t="shared" si="3"/>
        <v>8.0689108825826639E-2</v>
      </c>
      <c r="H52" s="26">
        <v>0</v>
      </c>
      <c r="I52" s="26">
        <v>0</v>
      </c>
    </row>
    <row r="53" spans="1:9" x14ac:dyDescent="0.25">
      <c r="A53">
        <v>9</v>
      </c>
      <c r="B53" t="str">
        <f>VLOOKUP(A53,npiportfolio!$A$1:$B$100,2,FALSE)</f>
        <v>new normal after schools, bar/restaurants, non essential businesses closed</v>
      </c>
      <c r="C53">
        <v>4</v>
      </c>
      <c r="D53" s="12" t="str">
        <f>VLOOKUP(C53,contactmodes!$A$1:$B$50,2,FALSE)</f>
        <v>commercial</v>
      </c>
      <c r="E53" s="27">
        <v>0</v>
      </c>
      <c r="F53" s="26">
        <v>0</v>
      </c>
      <c r="G53" s="31">
        <f t="shared" si="3"/>
        <v>6.2854253639075236E-2</v>
      </c>
      <c r="H53" s="26">
        <v>0</v>
      </c>
      <c r="I53" s="26">
        <v>0</v>
      </c>
    </row>
    <row r="54" spans="1:9" x14ac:dyDescent="0.25">
      <c r="A54">
        <v>9</v>
      </c>
      <c r="B54" t="str">
        <f>VLOOKUP(A54,npiportfolio!$A$1:$B$100,2,FALSE)</f>
        <v>new normal after schools, bar/restaurants, non essential businesses closed</v>
      </c>
      <c r="C54">
        <v>5</v>
      </c>
      <c r="D54" s="12" t="str">
        <f>VLOOKUP(C54,contactmodes!$A$1:$B$50,2,FALSE)</f>
        <v>recreation</v>
      </c>
      <c r="E54" s="27">
        <v>0</v>
      </c>
      <c r="F54" s="26">
        <v>0</v>
      </c>
      <c r="G54" s="31">
        <f t="shared" si="3"/>
        <v>3.5929058357230231E-2</v>
      </c>
      <c r="H54" s="26">
        <v>0</v>
      </c>
      <c r="I54" s="26">
        <v>0</v>
      </c>
    </row>
    <row r="55" spans="1:9" x14ac:dyDescent="0.25">
      <c r="A55">
        <v>9</v>
      </c>
      <c r="B55" t="str">
        <f>VLOOKUP(A55,npiportfolio!$A$1:$B$100,2,FALSE)</f>
        <v>new normal after schools, bar/restaurants, non essential businesses closed</v>
      </c>
      <c r="C55">
        <v>6</v>
      </c>
      <c r="D55" s="12" t="str">
        <f>VLOOKUP(C55,contactmodes!$A$1:$B$50,2,FALSE)</f>
        <v>other</v>
      </c>
      <c r="E55" s="27">
        <v>0</v>
      </c>
      <c r="F55" s="26">
        <v>0</v>
      </c>
      <c r="G55" s="31">
        <f t="shared" si="3"/>
        <v>0.12658138447560141</v>
      </c>
      <c r="H55" s="26">
        <v>0</v>
      </c>
      <c r="I55" s="26">
        <v>0</v>
      </c>
    </row>
    <row r="56" spans="1:9" x14ac:dyDescent="0.25">
      <c r="A56">
        <v>10</v>
      </c>
      <c r="B56" t="str">
        <f>VLOOKUP(A56,npiportfolio!$A$1:$B$100,2,FALSE)</f>
        <v>new normal after schools, bar/restaurants, non essential businesses closed, quarantine for most vulnerable</v>
      </c>
      <c r="C56">
        <v>1</v>
      </c>
      <c r="D56" s="12" t="str">
        <f>VLOOKUP(C56,contactmodes!$A$1:$B$50,2,FALSE)</f>
        <v>household</v>
      </c>
      <c r="E56" s="27">
        <v>0</v>
      </c>
      <c r="F56" s="26">
        <v>0</v>
      </c>
      <c r="G56" s="31">
        <f t="shared" si="3"/>
        <v>0.11136509476387255</v>
      </c>
      <c r="H56" s="26">
        <v>0</v>
      </c>
      <c r="I56" s="26">
        <v>0</v>
      </c>
    </row>
    <row r="57" spans="1:9" x14ac:dyDescent="0.25">
      <c r="A57">
        <v>10</v>
      </c>
      <c r="B57" t="str">
        <f>VLOOKUP(A57,npiportfolio!$A$1:$B$100,2,FALSE)</f>
        <v>new normal after schools, bar/restaurants, non essential businesses closed, quarantine for most vulnerable</v>
      </c>
      <c r="C57">
        <v>2</v>
      </c>
      <c r="D57" s="12" t="str">
        <f>VLOOKUP(C57,contactmodes!$A$1:$B$50,2,FALSE)</f>
        <v>work</v>
      </c>
      <c r="E57" s="27">
        <v>0</v>
      </c>
      <c r="F57" s="26">
        <v>0</v>
      </c>
      <c r="G57" s="31">
        <f t="shared" si="3"/>
        <v>0.19693590720189066</v>
      </c>
      <c r="H57" s="26">
        <v>0</v>
      </c>
      <c r="I57" s="26">
        <v>0</v>
      </c>
    </row>
    <row r="58" spans="1:9" x14ac:dyDescent="0.25">
      <c r="A58">
        <v>10</v>
      </c>
      <c r="B58" t="str">
        <f>VLOOKUP(A58,npiportfolio!$A$1:$B$100,2,FALSE)</f>
        <v>new normal after schools, bar/restaurants, non essential businesses closed, quarantine for most vulnerable</v>
      </c>
      <c r="C58">
        <v>3</v>
      </c>
      <c r="D58" s="12" t="str">
        <f>VLOOKUP(C58,contactmodes!$A$1:$B$50,2,FALSE)</f>
        <v>school</v>
      </c>
      <c r="E58" s="27">
        <v>0</v>
      </c>
      <c r="F58" s="26">
        <v>0</v>
      </c>
      <c r="G58" s="31">
        <f t="shared" si="3"/>
        <v>8.0689108825826639E-2</v>
      </c>
      <c r="H58" s="26">
        <v>0</v>
      </c>
      <c r="I58" s="26">
        <v>0</v>
      </c>
    </row>
    <row r="59" spans="1:9" x14ac:dyDescent="0.25">
      <c r="A59">
        <v>10</v>
      </c>
      <c r="B59" t="str">
        <f>VLOOKUP(A59,npiportfolio!$A$1:$B$100,2,FALSE)</f>
        <v>new normal after schools, bar/restaurants, non essential businesses closed, quarantine for most vulnerable</v>
      </c>
      <c r="C59">
        <v>4</v>
      </c>
      <c r="D59" s="12" t="str">
        <f>VLOOKUP(C59,contactmodes!$A$1:$B$50,2,FALSE)</f>
        <v>commercial</v>
      </c>
      <c r="E59" s="27">
        <v>0</v>
      </c>
      <c r="F59" s="26">
        <v>0</v>
      </c>
      <c r="G59" s="31">
        <f t="shared" si="3"/>
        <v>6.1844095991304388E-2</v>
      </c>
      <c r="H59" s="26">
        <v>0</v>
      </c>
      <c r="I59" s="26">
        <v>0</v>
      </c>
    </row>
    <row r="60" spans="1:9" x14ac:dyDescent="0.25">
      <c r="A60">
        <v>10</v>
      </c>
      <c r="B60" t="str">
        <f>VLOOKUP(A60,npiportfolio!$A$1:$B$100,2,FALSE)</f>
        <v>new normal after schools, bar/restaurants, non essential businesses closed, quarantine for most vulnerable</v>
      </c>
      <c r="C60">
        <v>5</v>
      </c>
      <c r="D60" s="12" t="str">
        <f>VLOOKUP(C60,contactmodes!$A$1:$B$50,2,FALSE)</f>
        <v>recreation</v>
      </c>
      <c r="E60" s="27">
        <v>0</v>
      </c>
      <c r="F60" s="26">
        <v>0</v>
      </c>
      <c r="G60" s="31">
        <f t="shared" si="3"/>
        <v>3.3551400083589991E-2</v>
      </c>
      <c r="H60" s="26">
        <v>0</v>
      </c>
      <c r="I60" s="26">
        <v>0</v>
      </c>
    </row>
    <row r="61" spans="1:9" x14ac:dyDescent="0.25">
      <c r="A61">
        <v>10</v>
      </c>
      <c r="B61" t="str">
        <f>VLOOKUP(A61,npiportfolio!$A$1:$B$100,2,FALSE)</f>
        <v>new normal after schools, bar/restaurants, non essential businesses closed, quarantine for most vulnerable</v>
      </c>
      <c r="C61">
        <v>6</v>
      </c>
      <c r="D61" s="12" t="str">
        <f>VLOOKUP(C61,contactmodes!$A$1:$B$50,2,FALSE)</f>
        <v>other</v>
      </c>
      <c r="E61" s="27">
        <v>0</v>
      </c>
      <c r="F61" s="26">
        <v>0</v>
      </c>
      <c r="G61" s="31">
        <f t="shared" si="3"/>
        <v>0.1221997211668306</v>
      </c>
      <c r="H61" s="26">
        <v>0</v>
      </c>
      <c r="I61" s="26">
        <v>0</v>
      </c>
    </row>
    <row r="62" spans="1:9" x14ac:dyDescent="0.25">
      <c r="A62">
        <v>11</v>
      </c>
      <c r="B62" t="str">
        <f>VLOOKUP(A62,npiportfolio!$A$1:$B$100,2,FALSE)</f>
        <v>new normal after schools, bar/restaurants, non essential businesses closed, quarantine for all</v>
      </c>
      <c r="C62">
        <v>1</v>
      </c>
      <c r="D62" s="12" t="str">
        <f>VLOOKUP(C62,contactmodes!$A$1:$B$50,2,FALSE)</f>
        <v>household</v>
      </c>
      <c r="E62" s="27">
        <v>0</v>
      </c>
      <c r="F62" s="26">
        <v>0</v>
      </c>
      <c r="G62" s="31">
        <f t="shared" si="3"/>
        <v>0.1053469614363346</v>
      </c>
      <c r="H62" s="26">
        <v>0</v>
      </c>
      <c r="I62" s="26">
        <v>0</v>
      </c>
    </row>
    <row r="63" spans="1:9" x14ac:dyDescent="0.25">
      <c r="A63">
        <v>11</v>
      </c>
      <c r="B63" t="str">
        <f>VLOOKUP(A63,npiportfolio!$A$1:$B$100,2,FALSE)</f>
        <v>new normal after schools, bar/restaurants, non essential businesses closed, quarantine for all</v>
      </c>
      <c r="C63">
        <v>2</v>
      </c>
      <c r="D63" s="12" t="str">
        <f>VLOOKUP(C63,contactmodes!$A$1:$B$50,2,FALSE)</f>
        <v>work</v>
      </c>
      <c r="E63" s="27">
        <v>0</v>
      </c>
      <c r="F63" s="26">
        <v>0</v>
      </c>
      <c r="G63" s="31">
        <f t="shared" si="3"/>
        <v>0.19693590720189066</v>
      </c>
      <c r="H63" s="26">
        <v>0</v>
      </c>
      <c r="I63" s="26">
        <v>0</v>
      </c>
    </row>
    <row r="64" spans="1:9" x14ac:dyDescent="0.25">
      <c r="A64">
        <v>11</v>
      </c>
      <c r="B64" t="str">
        <f>VLOOKUP(A64,npiportfolio!$A$1:$B$100,2,FALSE)</f>
        <v>new normal after schools, bar/restaurants, non essential businesses closed, quarantine for all</v>
      </c>
      <c r="C64">
        <v>3</v>
      </c>
      <c r="D64" s="12" t="str">
        <f>VLOOKUP(C64,contactmodes!$A$1:$B$50,2,FALSE)</f>
        <v>school</v>
      </c>
      <c r="E64" s="27">
        <v>0</v>
      </c>
      <c r="F64" s="26">
        <v>0</v>
      </c>
      <c r="G64" s="31">
        <f t="shared" si="3"/>
        <v>8.0689108825826639E-2</v>
      </c>
      <c r="H64" s="26">
        <v>0</v>
      </c>
      <c r="I64" s="26">
        <v>0</v>
      </c>
    </row>
    <row r="65" spans="1:9" x14ac:dyDescent="0.25">
      <c r="A65">
        <v>11</v>
      </c>
      <c r="B65" t="str">
        <f>VLOOKUP(A65,npiportfolio!$A$1:$B$100,2,FALSE)</f>
        <v>new normal after schools, bar/restaurants, non essential businesses closed, quarantine for all</v>
      </c>
      <c r="C65">
        <v>4</v>
      </c>
      <c r="D65" s="12" t="str">
        <f>VLOOKUP(C65,contactmodes!$A$1:$B$50,2,FALSE)</f>
        <v>commercial</v>
      </c>
      <c r="E65" s="27">
        <v>0</v>
      </c>
      <c r="F65" s="26">
        <v>0</v>
      </c>
      <c r="G65" s="31">
        <f t="shared" si="3"/>
        <v>5.8364664093427013E-2</v>
      </c>
      <c r="H65" s="26">
        <v>0</v>
      </c>
      <c r="I65" s="26">
        <v>0</v>
      </c>
    </row>
    <row r="66" spans="1:9" x14ac:dyDescent="0.25">
      <c r="A66">
        <v>11</v>
      </c>
      <c r="B66" t="str">
        <f>VLOOKUP(A66,npiportfolio!$A$1:$B$100,2,FALSE)</f>
        <v>new normal after schools, bar/restaurants, non essential businesses closed, quarantine for all</v>
      </c>
      <c r="C66">
        <v>5</v>
      </c>
      <c r="D66" s="12" t="str">
        <f>VLOOKUP(C66,contactmodes!$A$1:$B$50,2,FALSE)</f>
        <v>recreation</v>
      </c>
      <c r="E66" s="27">
        <v>0</v>
      </c>
      <c r="F66" s="26">
        <v>0</v>
      </c>
      <c r="G66" s="31">
        <f t="shared" si="3"/>
        <v>2.5361688252162513E-2</v>
      </c>
      <c r="H66" s="26">
        <v>0</v>
      </c>
      <c r="I66" s="26">
        <v>0</v>
      </c>
    </row>
    <row r="67" spans="1:9" x14ac:dyDescent="0.25">
      <c r="A67">
        <v>11</v>
      </c>
      <c r="B67" t="str">
        <f>VLOOKUP(A67,npiportfolio!$A$1:$B$100,2,FALSE)</f>
        <v>new normal after schools, bar/restaurants, non essential businesses closed, quarantine for all</v>
      </c>
      <c r="C67">
        <v>6</v>
      </c>
      <c r="D67" s="12" t="str">
        <f>VLOOKUP(C67,contactmodes!$A$1:$B$50,2,FALSE)</f>
        <v>other</v>
      </c>
      <c r="E67" s="27">
        <v>0</v>
      </c>
      <c r="F67" s="26">
        <v>0</v>
      </c>
      <c r="G67" s="31">
        <f t="shared" si="3"/>
        <v>0.1071073253255089</v>
      </c>
      <c r="H67" s="26">
        <v>0</v>
      </c>
      <c r="I67" s="2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F5C06-57BF-480B-A457-404F6AC82BF4}">
  <dimension ref="A1:AB12"/>
  <sheetViews>
    <sheetView zoomScale="115" zoomScaleNormal="115" workbookViewId="0">
      <pane ySplit="1" topLeftCell="A2" activePane="bottomLeft" state="frozen"/>
      <selection pane="bottomLeft" activeCell="A7" sqref="A7"/>
    </sheetView>
  </sheetViews>
  <sheetFormatPr defaultRowHeight="15" x14ac:dyDescent="0.25"/>
  <cols>
    <col min="1" max="1" width="10.7109375" bestFit="1" customWidth="1"/>
    <col min="2" max="2" width="103.140625" bestFit="1" customWidth="1"/>
    <col min="3" max="3" width="7.42578125" bestFit="1" customWidth="1"/>
    <col min="4" max="4" width="19" customWidth="1"/>
    <col min="5" max="5" width="13.5703125" bestFit="1" customWidth="1"/>
    <col min="6" max="6" width="11.42578125" bestFit="1" customWidth="1"/>
    <col min="7" max="7" width="15.42578125" bestFit="1" customWidth="1"/>
    <col min="8" max="8" width="15.28515625" bestFit="1" customWidth="1"/>
    <col min="9" max="9" width="20.7109375" bestFit="1" customWidth="1"/>
    <col min="10" max="10" width="27.5703125" bestFit="1" customWidth="1"/>
  </cols>
  <sheetData>
    <row r="1" spans="1:28" x14ac:dyDescent="0.25">
      <c r="A1" s="8" t="s">
        <v>707</v>
      </c>
      <c r="B1" s="8" t="s">
        <v>746</v>
      </c>
      <c r="C1" s="8" t="s">
        <v>932</v>
      </c>
      <c r="D1" s="8" t="s">
        <v>930</v>
      </c>
      <c r="E1" s="8" t="s">
        <v>981</v>
      </c>
      <c r="F1" s="8" t="s">
        <v>710</v>
      </c>
      <c r="G1" s="8" t="s">
        <v>708</v>
      </c>
      <c r="H1" s="8" t="s">
        <v>709</v>
      </c>
      <c r="I1" s="8" t="s">
        <v>712</v>
      </c>
      <c r="J1" s="8"/>
      <c r="K1" s="9"/>
      <c r="L1" s="9"/>
      <c r="M1" s="9"/>
      <c r="N1" s="9"/>
      <c r="O1" s="9"/>
      <c r="P1" s="9"/>
      <c r="Q1" s="9"/>
      <c r="R1" s="9"/>
      <c r="S1" s="9"/>
      <c r="T1" s="9"/>
      <c r="U1" s="9"/>
      <c r="V1" s="9"/>
      <c r="W1" s="9"/>
      <c r="X1" s="9"/>
      <c r="Y1" s="9"/>
      <c r="Z1" s="9"/>
      <c r="AA1" s="9"/>
      <c r="AB1" s="9"/>
    </row>
    <row r="2" spans="1:28" x14ac:dyDescent="0.25">
      <c r="A2">
        <v>1</v>
      </c>
      <c r="B2" t="s">
        <v>846</v>
      </c>
      <c r="C2" t="s">
        <v>931</v>
      </c>
      <c r="D2">
        <v>0</v>
      </c>
      <c r="E2">
        <v>0</v>
      </c>
      <c r="F2">
        <v>0</v>
      </c>
      <c r="G2">
        <v>0</v>
      </c>
      <c r="H2">
        <v>0</v>
      </c>
      <c r="I2">
        <v>0</v>
      </c>
    </row>
    <row r="3" spans="1:28" x14ac:dyDescent="0.25">
      <c r="A3">
        <v>2</v>
      </c>
      <c r="B3" t="s">
        <v>841</v>
      </c>
      <c r="C3" t="s">
        <v>931</v>
      </c>
      <c r="D3">
        <v>1</v>
      </c>
      <c r="E3">
        <v>0</v>
      </c>
      <c r="F3" s="10">
        <v>-0.2</v>
      </c>
      <c r="G3" s="10">
        <v>-0.2</v>
      </c>
      <c r="H3" s="10">
        <v>-0.2</v>
      </c>
      <c r="I3" s="10">
        <v>-0.1</v>
      </c>
    </row>
    <row r="4" spans="1:28" x14ac:dyDescent="0.25">
      <c r="A4">
        <v>3</v>
      </c>
      <c r="B4" t="s">
        <v>842</v>
      </c>
      <c r="C4" t="s">
        <v>931</v>
      </c>
      <c r="D4">
        <v>2</v>
      </c>
      <c r="E4">
        <v>0</v>
      </c>
      <c r="F4" s="10">
        <v>-0.4</v>
      </c>
      <c r="G4" s="10">
        <v>-0.4</v>
      </c>
      <c r="H4" s="10">
        <v>-0.4</v>
      </c>
      <c r="I4" s="10">
        <v>-0.02</v>
      </c>
    </row>
    <row r="5" spans="1:28" x14ac:dyDescent="0.25">
      <c r="A5">
        <v>4</v>
      </c>
      <c r="B5" t="s">
        <v>843</v>
      </c>
      <c r="C5" t="s">
        <v>931</v>
      </c>
      <c r="D5">
        <v>3</v>
      </c>
      <c r="E5">
        <v>0</v>
      </c>
      <c r="F5" s="10">
        <v>-0.5</v>
      </c>
      <c r="G5" s="10">
        <v>-0.5</v>
      </c>
      <c r="H5" s="10">
        <v>-0.5</v>
      </c>
      <c r="I5" s="10">
        <v>-0.5</v>
      </c>
    </row>
    <row r="6" spans="1:28" x14ac:dyDescent="0.25">
      <c r="A6">
        <v>5</v>
      </c>
      <c r="B6" t="s">
        <v>844</v>
      </c>
      <c r="C6" t="s">
        <v>931</v>
      </c>
      <c r="D6">
        <v>4</v>
      </c>
      <c r="E6">
        <v>0</v>
      </c>
      <c r="F6" s="10">
        <v>-0.5</v>
      </c>
      <c r="G6" s="10">
        <v>-0.5</v>
      </c>
      <c r="H6" s="10">
        <v>-0.5</v>
      </c>
      <c r="I6" s="10">
        <v>-0.5</v>
      </c>
    </row>
    <row r="7" spans="1:28" x14ac:dyDescent="0.25">
      <c r="A7">
        <v>6</v>
      </c>
      <c r="B7" t="s">
        <v>845</v>
      </c>
      <c r="C7" t="s">
        <v>931</v>
      </c>
      <c r="D7">
        <v>5</v>
      </c>
      <c r="E7">
        <v>0</v>
      </c>
      <c r="F7" s="10">
        <v>-0.5</v>
      </c>
      <c r="G7" s="10">
        <v>-0.5</v>
      </c>
      <c r="H7" s="10">
        <v>-0.5</v>
      </c>
      <c r="I7" s="10">
        <v>-0.5</v>
      </c>
    </row>
    <row r="8" spans="1:28" x14ac:dyDescent="0.25">
      <c r="A8">
        <v>7</v>
      </c>
      <c r="B8" t="str">
        <f>"new normal after "&amp;B3</f>
        <v>new normal after schools closing</v>
      </c>
      <c r="C8" t="s">
        <v>931</v>
      </c>
      <c r="D8">
        <v>1</v>
      </c>
      <c r="E8">
        <v>0</v>
      </c>
      <c r="F8" s="10">
        <v>-0.5</v>
      </c>
      <c r="G8" s="10">
        <v>-0.5</v>
      </c>
      <c r="H8" s="10">
        <v>-0.5</v>
      </c>
      <c r="I8" s="10">
        <v>-0.5</v>
      </c>
    </row>
    <row r="9" spans="1:28" x14ac:dyDescent="0.25">
      <c r="A9">
        <v>8</v>
      </c>
      <c r="B9" t="str">
        <f t="shared" ref="B9:B12" si="0">"new normal after "&amp;B4</f>
        <v>new normal after schools, bar/restaurants closed</v>
      </c>
      <c r="C9" t="s">
        <v>931</v>
      </c>
      <c r="D9">
        <v>2</v>
      </c>
      <c r="E9">
        <v>0</v>
      </c>
      <c r="F9" s="10">
        <v>-0.5</v>
      </c>
      <c r="G9" s="10">
        <v>-0.5</v>
      </c>
      <c r="H9" s="10">
        <v>-0.5</v>
      </c>
      <c r="I9" s="10">
        <v>-0.5</v>
      </c>
    </row>
    <row r="10" spans="1:28" x14ac:dyDescent="0.25">
      <c r="A10">
        <v>9</v>
      </c>
      <c r="B10" t="str">
        <f t="shared" si="0"/>
        <v>new normal after schools, bar/restaurants, non essential businesses closed</v>
      </c>
      <c r="C10" t="s">
        <v>931</v>
      </c>
      <c r="D10">
        <v>3</v>
      </c>
      <c r="E10">
        <v>0</v>
      </c>
      <c r="F10" s="10">
        <v>-0.5</v>
      </c>
      <c r="G10" s="10">
        <v>-0.5</v>
      </c>
      <c r="H10" s="10">
        <v>-0.5</v>
      </c>
      <c r="I10" s="10">
        <v>-0.5</v>
      </c>
    </row>
    <row r="11" spans="1:28" x14ac:dyDescent="0.25">
      <c r="A11">
        <v>10</v>
      </c>
      <c r="B11" t="str">
        <f t="shared" si="0"/>
        <v>new normal after schools, bar/restaurants, non essential businesses closed, quarantine for most vulnerable</v>
      </c>
      <c r="C11" t="s">
        <v>931</v>
      </c>
      <c r="D11">
        <v>4</v>
      </c>
      <c r="E11">
        <v>0</v>
      </c>
      <c r="F11" s="10">
        <v>-0.5</v>
      </c>
      <c r="G11" s="10">
        <v>-0.5</v>
      </c>
      <c r="H11" s="10">
        <v>-0.5</v>
      </c>
      <c r="I11" s="10">
        <v>-0.5</v>
      </c>
    </row>
    <row r="12" spans="1:28" x14ac:dyDescent="0.25">
      <c r="A12">
        <v>11</v>
      </c>
      <c r="B12" t="str">
        <f t="shared" si="0"/>
        <v>new normal after schools, bar/restaurants, non essential businesses closed, quarantine for all</v>
      </c>
      <c r="C12" t="s">
        <v>931</v>
      </c>
      <c r="D12">
        <v>5</v>
      </c>
      <c r="E12">
        <v>0</v>
      </c>
      <c r="F12" s="10">
        <v>-0.5</v>
      </c>
      <c r="G12" s="10">
        <v>-0.5</v>
      </c>
      <c r="H12" s="10">
        <v>-0.5</v>
      </c>
      <c r="I12" s="10">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E162EE38FDE5438E4954245E9CABB4" ma:contentTypeVersion="6" ma:contentTypeDescription="Create a new document." ma:contentTypeScope="" ma:versionID="51c7c07bf6d57c7d0eeafd5fdd5b14e4">
  <xsd:schema xmlns:xsd="http://www.w3.org/2001/XMLSchema" xmlns:xs="http://www.w3.org/2001/XMLSchema" xmlns:p="http://schemas.microsoft.com/office/2006/metadata/properties" xmlns:ns2="970bccd6-616f-44b9-b1d4-803881a69477" targetNamespace="http://schemas.microsoft.com/office/2006/metadata/properties" ma:root="true" ma:fieldsID="a2c453a73407bab8ba57624356318cb5" ns2:_="">
    <xsd:import namespace="970bccd6-616f-44b9-b1d4-803881a694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0bccd6-616f-44b9-b1d4-803881a694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74D42D-C6F8-4FC7-99D1-873B2A8311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0bccd6-616f-44b9-b1d4-803881a694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5B77F6-AA8C-459D-9481-6F2A7FF3BA1D}">
  <ds:schemaRefs>
    <ds:schemaRef ds:uri="http://schemas.microsoft.com/office/2006/metadata/properties"/>
    <ds:schemaRef ds:uri="http://purl.org/dc/terms/"/>
    <ds:schemaRef ds:uri="970bccd6-616f-44b9-b1d4-803881a69477"/>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4590B62D-5739-4CC6-9B1F-98BC206BB0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Start</vt:lpstr>
      <vt:lpstr>country</vt:lpstr>
      <vt:lpstr>countrycalibration</vt:lpstr>
      <vt:lpstr>location</vt:lpstr>
      <vt:lpstr>locationcalibration</vt:lpstr>
      <vt:lpstr>npiportfoliomap</vt:lpstr>
      <vt:lpstr>npiportfoliotimeseries</vt:lpstr>
      <vt:lpstr>npiportfoliovscontactweights</vt:lpstr>
      <vt:lpstr>npiportfolio</vt:lpstr>
      <vt:lpstr>npiportfoliolocationold</vt:lpstr>
      <vt:lpstr>spos</vt:lpstr>
      <vt:lpstr>metric</vt:lpstr>
      <vt:lpstr>metricmodel</vt:lpstr>
      <vt:lpstr>parameter</vt:lpstr>
      <vt:lpstr>locationtimeseries</vt:lpstr>
      <vt:lpstr>countrytimeseries</vt:lpstr>
      <vt:lpstr>locationcompartment</vt:lpstr>
      <vt:lpstr>countrycompartment</vt:lpstr>
      <vt:lpstr>subpopulation</vt:lpstr>
      <vt:lpstr>datasource</vt:lpstr>
      <vt:lpstr>contactmodes</vt:lpstr>
      <vt:lpstr>pop.prop</vt:lpstr>
      <vt:lpstr>m_household</vt:lpstr>
      <vt:lpstr>m_work</vt:lpstr>
      <vt:lpstr>m_school</vt:lpstr>
      <vt:lpstr>m_commercial</vt:lpstr>
      <vt:lpstr>m_recreation</vt:lpstr>
      <vt:lpstr>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2020-05-25T17:52:53Z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0x01010077E162EE38FDE5438E4954245E9CABB4</vt:lpwstr>
  </property>
</Properties>
</file>