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5F8D31F8-64A3-274D-9D9F-BAE93F3C0D4D}" xr6:coauthVersionLast="47" xr6:coauthVersionMax="47" xr10:uidLastSave="{00000000-0000-0000-0000-000000000000}"/>
  <bookViews>
    <workbookView xWindow="0" yWindow="760" windowWidth="34560" windowHeight="19760" activeTab="3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" sheetId="6" r:id="rId5"/>
    <sheet name="coordination" sheetId="8" r:id="rId6"/>
    <sheet name="travel" sheetId="3" r:id="rId7"/>
    <sheet name="relative-mixing" sheetId="5" r:id="rId8"/>
  </sheets>
  <definedNames>
    <definedName name="_xlnm._FilterDatabase" localSheetId="1" hidden="1">parameters!$A$1:$G$24</definedName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VSLY">parameters!$B$24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4" l="1"/>
  <c r="B1" i="5" a="1"/>
  <c r="B1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A3" i="8"/>
  <c r="A4" i="8"/>
  <c r="A5" i="8"/>
  <c r="A6" i="8"/>
  <c r="A7" i="8"/>
  <c r="A8" i="8"/>
  <c r="A9" i="8"/>
  <c r="B1" i="8" s="1" a="1"/>
  <c r="B1" i="8" s="1"/>
  <c r="A10" i="8"/>
  <c r="A11" i="8"/>
  <c r="A12" i="8"/>
  <c r="A13" i="8"/>
  <c r="A14" i="8"/>
  <c r="A15" i="8"/>
  <c r="A16" i="8"/>
  <c r="A17" i="8"/>
  <c r="A18" i="8"/>
  <c r="A19" i="8"/>
  <c r="A20" i="8"/>
  <c r="A2" i="8"/>
  <c r="B5" i="7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I3" i="8" a="1"/>
  <c r="M4" i="8" a="1"/>
  <c r="N4" i="8" a="1"/>
  <c r="J6" i="8" a="1"/>
  <c r="O10" i="8" a="1"/>
  <c r="O6" i="8" a="1"/>
  <c r="M7" i="8" a="1"/>
  <c r="G5" i="8" a="1"/>
  <c r="N5" i="8" a="1"/>
  <c r="I5" i="8" a="1"/>
  <c r="O4" i="8" a="1"/>
  <c r="F2" i="8" a="1"/>
  <c r="M5" i="8" a="1"/>
  <c r="J3" i="8" a="1"/>
  <c r="J4" i="8" a="1"/>
  <c r="K5" i="8" a="1"/>
  <c r="I6" i="8" a="1"/>
  <c r="I8" i="8" a="1"/>
  <c r="K6" i="8" a="1"/>
  <c r="N11" i="8" a="1"/>
  <c r="L7" i="8" a="1"/>
  <c r="O5" i="8" a="1"/>
  <c r="N8" i="8" a="1"/>
  <c r="O3" i="8" a="1"/>
  <c r="F5" i="8" a="1"/>
  <c r="O13" i="8" a="1"/>
  <c r="J7" i="8" a="1"/>
  <c r="O9" i="8" a="1"/>
  <c r="N7" i="8" a="1"/>
  <c r="L10" i="8" a="1"/>
  <c r="L11" i="8" a="1"/>
  <c r="K7" i="8" a="1"/>
  <c r="K4" i="8" a="1"/>
  <c r="O11" i="8" a="1"/>
  <c r="K2" i="8" a="1"/>
  <c r="N3" i="8" a="1"/>
  <c r="L9" i="8" a="1"/>
  <c r="N2" i="8" a="1"/>
  <c r="I2" i="8" a="1"/>
  <c r="J2" i="8" a="1"/>
  <c r="E2" i="8" a="1"/>
  <c r="H7" i="8" a="1"/>
  <c r="H4" i="8" a="1"/>
  <c r="O12" i="8" a="1"/>
  <c r="K10" i="8" a="1"/>
  <c r="M10" i="8" a="1"/>
  <c r="F3" i="8" a="1"/>
  <c r="O14" i="8" a="1"/>
  <c r="L5" i="8" a="1"/>
  <c r="G3" i="8" a="1"/>
  <c r="M9" i="8" a="1"/>
  <c r="F4" i="8" a="1"/>
  <c r="J5" i="8" a="1"/>
  <c r="M12" i="8" a="1"/>
  <c r="L4" i="8" a="1"/>
  <c r="L8" i="8" a="1"/>
  <c r="O8" i="8" a="1"/>
  <c r="M8" i="8" a="1"/>
  <c r="J8" i="8" a="1"/>
  <c r="G2" i="8" a="1"/>
  <c r="L3" i="8" a="1"/>
  <c r="H6" i="8" a="1"/>
  <c r="K8" i="8" a="1"/>
  <c r="I4" i="8" a="1"/>
  <c r="N12" i="8" a="1"/>
  <c r="G6" i="8" a="1"/>
  <c r="N6" i="8" a="1"/>
  <c r="K3" i="8" a="1"/>
  <c r="H2" i="8" a="1"/>
  <c r="M3" i="8" a="1"/>
  <c r="H3" i="8" a="1"/>
  <c r="N13" i="8" a="1"/>
  <c r="I7" i="8" a="1"/>
  <c r="E3" i="8" a="1"/>
  <c r="O7" i="8" a="1"/>
  <c r="M2" i="8" a="1"/>
  <c r="N10" i="8" a="1"/>
  <c r="E4" i="8" a="1"/>
  <c r="N9" i="8" a="1"/>
  <c r="L2" i="8" a="1"/>
  <c r="J9" i="8" a="1"/>
  <c r="M11" i="8" a="1"/>
  <c r="K9" i="8" a="1"/>
  <c r="O2" i="8" a="1"/>
  <c r="M6" i="8" a="1"/>
  <c r="G4" i="8" a="1"/>
  <c r="L6" i="8" a="1"/>
  <c r="H5" i="8" a="1"/>
  <c r="O14" i="8" l="1"/>
  <c r="O13" i="8"/>
  <c r="N13" i="8"/>
  <c r="O12" i="8"/>
  <c r="N12" i="8"/>
  <c r="M12" i="8"/>
  <c r="O11" i="8"/>
  <c r="N11" i="8"/>
  <c r="M11" i="8"/>
  <c r="L11" i="8"/>
  <c r="N10" i="8"/>
  <c r="L10" i="8"/>
  <c r="M10" i="8"/>
  <c r="O10" i="8"/>
  <c r="K10" i="8"/>
  <c r="M9" i="8"/>
  <c r="L9" i="8"/>
  <c r="O9" i="8"/>
  <c r="K9" i="8"/>
  <c r="N9" i="8"/>
  <c r="J9" i="8"/>
  <c r="L8" i="8"/>
  <c r="K8" i="8"/>
  <c r="O8" i="8"/>
  <c r="N8" i="8"/>
  <c r="J8" i="8"/>
  <c r="M8" i="8"/>
  <c r="I8" i="8"/>
  <c r="K7" i="8"/>
  <c r="J7" i="8"/>
  <c r="O7" i="8"/>
  <c r="N7" i="8"/>
  <c r="I7" i="8"/>
  <c r="M7" i="8"/>
  <c r="L7" i="8"/>
  <c r="H7" i="8"/>
  <c r="J6" i="8"/>
  <c r="N6" i="8"/>
  <c r="I6" i="8"/>
  <c r="M6" i="8"/>
  <c r="L6" i="8"/>
  <c r="H6" i="8"/>
  <c r="O6" i="8"/>
  <c r="K6" i="8"/>
  <c r="G6" i="8"/>
  <c r="L5" i="8"/>
  <c r="H5" i="8"/>
  <c r="M5" i="8"/>
  <c r="O5" i="8"/>
  <c r="K5" i="8"/>
  <c r="G5" i="8"/>
  <c r="I5" i="8"/>
  <c r="N5" i="8"/>
  <c r="J5" i="8"/>
  <c r="F5" i="8"/>
  <c r="H4" i="8"/>
  <c r="L4" i="8"/>
  <c r="O4" i="8"/>
  <c r="K4" i="8"/>
  <c r="G4" i="8"/>
  <c r="F4" i="8"/>
  <c r="J4" i="8"/>
  <c r="N4" i="8"/>
  <c r="M4" i="8"/>
  <c r="I4" i="8"/>
  <c r="E4" i="8"/>
  <c r="O3" i="8"/>
  <c r="G3" i="8"/>
  <c r="K3" i="8"/>
  <c r="N3" i="8"/>
  <c r="J3" i="8"/>
  <c r="F3" i="8"/>
  <c r="E3" i="8"/>
  <c r="M3" i="8"/>
  <c r="I3" i="8"/>
  <c r="L3" i="8"/>
  <c r="H3" i="8"/>
  <c r="O2" i="8"/>
  <c r="K2" i="8"/>
  <c r="G2" i="8"/>
  <c r="N2" i="8"/>
  <c r="J2" i="8"/>
  <c r="F2" i="8"/>
  <c r="M2" i="8"/>
  <c r="I2" i="8"/>
  <c r="E2" i="8"/>
  <c r="L2" i="8"/>
  <c r="H2" i="8"/>
  <c r="D4" i="2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B1" i="6" l="1" a="1"/>
  <c r="A35" i="3"/>
  <c r="A19" i="3"/>
  <c r="A27" i="3"/>
  <c r="A29" i="3"/>
  <c r="A34" i="3"/>
  <c r="A33" i="3"/>
  <c r="A31" i="3"/>
  <c r="A4" i="3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<sst xmlns="http://schemas.openxmlformats.org/spreadsheetml/2006/main" count="82" uniqueCount="78">
  <si>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</si>
  <si>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</si>
  <si>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</si>
  <si>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</si>
  <si>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</si>
  <si>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</si>
  <si>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</si>
  <si>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</si>
  <si>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</si>
  <si>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</si>
  <si>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</si>
  <si>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</si>
  <si>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</si>
  <si>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</si>
  <si>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</si>
  <si>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</si>
  <si>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</si>
  <si>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</si>
  <si>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</si>
  <si>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</si>
  <si>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</si>
  <si>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</si>
  <si>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</si>
  <si>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</si>
  <si>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</si>
  <si>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</si>
  <si>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</si>
  <si>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</si>
  <si>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</si>
  <si>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</si>
  <si>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</si>
  <si>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</si>
  <si>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</si>
  <si>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</si>
  <si>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</si>
  <si>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</si>
  <si>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</si>
  <si>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</si>
  <si>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</si>
  <si>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</si>
  <si>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</si>
  <si>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</si>
  <si>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</si>
  <si>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</si>
  <si>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</si>
  <si>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</si>
  <si>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</si>
  <si>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</si>
  <si>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</si>
  <si>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</si>
  <si>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</si>
  <si>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</si>
  <si>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</si>
  <si>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</si>
  <si>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</si>
  <si>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</si>
  <si>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</si>
  <si>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</si>
  <si>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</si>
  <si>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</si>
  <si>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</si>
  <si>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</si>
  <si>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</si>
  <si>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</si>
  <si>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</si>
  <si>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</si>
  <si>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</si>
  <si>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</si>
  <si>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</si>
  <si>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</si>
  <si>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</si>
  <si>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</si>
  <si>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</si>
  <si>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YearsLostAtDeath</t>
  </si>
  <si>
    <t>Number of Expected Life Years Lost to death from COVID</t>
  </si>
  <si>
    <t>The probability that the disease event occurs (if it doesn't occur we just incur the surveillance cost).</t>
  </si>
  <si>
    <t>p_disease_event</t>
  </si>
  <si>
    <t>Number of simulation patches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</si>
</sst>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7"/>
  <sheetViews>
    <sheetView zoomScale="141" workbookViewId="0">
      <selection activeCell="B27" sqref="B27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42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5</v>
      </c>
      <c r="C6" t="s">
        <v>39</v>
      </c>
    </row>
    <row r="7" spans="1:7" x14ac:dyDescent="0.2">
      <c r="A7" t="s">
        <v>23</v>
      </c>
      <c r="B7">
        <v>14</v>
      </c>
    </row>
    <row r="8" spans="1:7" x14ac:dyDescent="0.2">
      <c r="A8" t="s">
        <v>24</v>
      </c>
      <c r="B8">
        <v>1</v>
      </c>
    </row>
    <row r="9" spans="1:7" x14ac:dyDescent="0.2">
      <c r="A9" t="s">
        <v>26</v>
      </c>
      <c r="B9" s="5">
        <v>0.01</v>
      </c>
      <c r="C9" t="s">
        <v>41</v>
      </c>
      <c r="G9" t="s">
        <v>40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34</v>
      </c>
      <c r="B13">
        <v>2.5</v>
      </c>
      <c r="C13" t="s">
        <v>35</v>
      </c>
    </row>
    <row r="14" spans="1:7" x14ac:dyDescent="0.2">
      <c r="A14" t="s">
        <v>36</v>
      </c>
      <c r="B14" s="7">
        <v>0.05</v>
      </c>
      <c r="C14" t="s">
        <v>37</v>
      </c>
    </row>
    <row r="15" spans="1:7" x14ac:dyDescent="0.2">
      <c r="A15" t="s">
        <v>43</v>
      </c>
      <c r="B15" s="9">
        <v>0.02</v>
      </c>
      <c r="C15" t="s">
        <v>44</v>
      </c>
      <c r="G15" t="s">
        <v>45</v>
      </c>
    </row>
    <row r="16" spans="1:7" x14ac:dyDescent="0.2">
      <c r="A16" t="s">
        <v>57</v>
      </c>
      <c r="B16" s="8">
        <v>1</v>
      </c>
      <c r="C16" t="s">
        <v>58</v>
      </c>
    </row>
    <row r="17" spans="1:5" x14ac:dyDescent="0.2">
      <c r="A17" t="s">
        <v>46</v>
      </c>
      <c r="B17">
        <v>90</v>
      </c>
      <c r="C17" t="s">
        <v>47</v>
      </c>
    </row>
    <row r="18" spans="1:5" x14ac:dyDescent="0.2">
      <c r="A18" t="s">
        <v>53</v>
      </c>
      <c r="B18">
        <v>90</v>
      </c>
      <c r="C18" t="s">
        <v>54</v>
      </c>
    </row>
    <row r="19" spans="1:5" x14ac:dyDescent="0.2">
      <c r="A19" t="s">
        <v>55</v>
      </c>
      <c r="B19" s="11">
        <v>0.5</v>
      </c>
      <c r="C19" t="s">
        <v>61</v>
      </c>
    </row>
    <row r="20" spans="1:5" x14ac:dyDescent="0.2">
      <c r="A20" t="s">
        <v>59</v>
      </c>
      <c r="B20" s="12">
        <v>1</v>
      </c>
      <c r="C20" t="s">
        <v>60</v>
      </c>
    </row>
    <row r="21" spans="1:5" x14ac:dyDescent="0.2">
      <c r="A21" t="s">
        <v>48</v>
      </c>
      <c r="B21" s="10">
        <f>0.7*2.38/1000/B15</f>
        <v>8.3299999999999999E-2</v>
      </c>
      <c r="C21" t="s">
        <v>51</v>
      </c>
    </row>
    <row r="22" spans="1:5" x14ac:dyDescent="0.2">
      <c r="A22" t="s">
        <v>49</v>
      </c>
      <c r="B22" s="10">
        <f>B21*0.9</f>
        <v>7.4969999999999995E-2</v>
      </c>
      <c r="C22" t="s">
        <v>52</v>
      </c>
    </row>
    <row r="23" spans="1:5" x14ac:dyDescent="0.2">
      <c r="A23" t="s">
        <v>50</v>
      </c>
      <c r="B23">
        <v>1.5</v>
      </c>
      <c r="C23" t="s">
        <v>56</v>
      </c>
    </row>
    <row r="24" spans="1:5" x14ac:dyDescent="0.2">
      <c r="A24" t="s">
        <v>67</v>
      </c>
      <c r="B24">
        <v>279113</v>
      </c>
      <c r="C24" t="s">
        <v>72</v>
      </c>
    </row>
    <row r="25" spans="1:5" x14ac:dyDescent="0.2">
      <c r="A25" t="s">
        <v>73</v>
      </c>
      <c r="B25">
        <v>13.8</v>
      </c>
      <c r="C25" t="s">
        <v>74</v>
      </c>
      <c r="D25">
        <v>10</v>
      </c>
      <c r="E25">
        <v>17</v>
      </c>
    </row>
    <row r="26" spans="1:5" x14ac:dyDescent="0.2">
      <c r="A26" t="s">
        <v>76</v>
      </c>
      <c r="B26">
        <v>1</v>
      </c>
      <c r="C26" t="s">
        <v>75</v>
      </c>
    </row>
    <row r="27" spans="1:5" x14ac:dyDescent="0.2">
      <c r="A27" t="s">
        <v>2</v>
      </c>
      <c r="B27">
        <f>MAX(jurisdiction!A:A)</f>
        <v>3</v>
      </c>
      <c r="C27" t="s">
        <v>77</v>
      </c>
    </row>
  </sheetData>
  <autoFilter ref="A1:G24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activeCell="A3" sqref="A3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71</v>
      </c>
      <c r="B1" t="s">
        <v>70</v>
      </c>
      <c r="C1" t="s">
        <v>69</v>
      </c>
      <c r="D1" t="s">
        <v>68</v>
      </c>
      <c r="E1" t="s">
        <v>66</v>
      </c>
    </row>
    <row r="2" spans="1:5" x14ac:dyDescent="0.2">
      <c r="A2" t="s">
        <v>65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64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63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62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tabSelected="1" zoomScale="187" workbookViewId="0">
      <selection activeCell="F2" sqref="F2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  <col min="6" max="6" width="13.332031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38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33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D4" sqref="D4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T20"/>
  <sheetViews>
    <sheetView workbookViewId="0"/>
  </sheetViews>
  <sheetFormatPr baseColWidth="10" defaultRowHeight="16" x14ac:dyDescent="0.2"/>
  <sheetData>
    <row r="1" spans="1:20" x14ac:dyDescent="0.2"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IF(jurisdiction!B2="","",jurisdiction!B2)</f>
        <v>NY</v>
      </c>
      <c r="B2">
        <v>1</v>
      </c>
      <c r="C2">
        <v>0</v>
      </c>
      <c r="D2">
        <v>0</v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</row>
    <row r="3" spans="1:20" x14ac:dyDescent="0.2">
      <c r="A3" t="str">
        <f>IF(jurisdiction!B3="","",jurisdiction!B3)</f>
        <v>NJ</v>
      </c>
      <c r="B3">
        <v>0</v>
      </c>
      <c r="C3">
        <v>1</v>
      </c>
      <c r="D3">
        <v>0</v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0" x14ac:dyDescent="0.2">
      <c r="A4" t="str">
        <f>IF(jurisdiction!B4="","",jurisdiction!B4)</f>
        <v>PA</v>
      </c>
      <c r="B4">
        <v>0</v>
      </c>
      <c r="C4">
        <v>0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0" x14ac:dyDescent="0.2">
      <c r="A5" t="str">
        <f>IF(jurisdiction!B5="","",jurisdiction!B5)</f>
        <v/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0" x14ac:dyDescent="0.2">
      <c r="A6" t="str">
        <f>IF(jurisdiction!B6="","",jurisdiction!B6)</f>
        <v/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0" x14ac:dyDescent="0.2">
      <c r="A7" t="str">
        <f>IF(jurisdiction!B7="","",jurisdiction!B7)</f>
        <v/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0" x14ac:dyDescent="0.2">
      <c r="A8" t="str">
        <f>IF(jurisdiction!B8="","",jurisdiction!B8)</f>
        <v/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0" x14ac:dyDescent="0.2">
      <c r="A9" t="str">
        <f>IF(jurisdiction!B9="","",jurisdiction!B9)</f>
        <v/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0" x14ac:dyDescent="0.2">
      <c r="A10" t="str">
        <f>IF(jurisdiction!B10="","",jurisdiction!B10)</f>
        <v/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0" x14ac:dyDescent="0.2">
      <c r="A11" t="str">
        <f>IF(jurisdiction!B11="","",jurisdiction!B11)</f>
        <v/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0" x14ac:dyDescent="0.2">
      <c r="A12" t="str">
        <f>IF(jurisdiction!B12="","",jurisdiction!B12)</f>
        <v/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0" x14ac:dyDescent="0.2">
      <c r="A13" t="str">
        <f>IF(jurisdiction!B13="","",jurisdiction!B13)</f>
        <v/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0" x14ac:dyDescent="0.2">
      <c r="A14" t="str">
        <f>IF(jurisdiction!B14="","",jurisdiction!B14)</f>
        <v/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0" x14ac:dyDescent="0.2">
      <c r="A15" t="str">
        <f>IF(jurisdiction!B15="","",jurisdiction!B15)</f>
        <v/>
      </c>
      <c r="O15">
        <v>1</v>
      </c>
    </row>
    <row r="16" spans="1:20" x14ac:dyDescent="0.2">
      <c r="A16" t="str">
        <f>IF(jurisdiction!B16="","",jurisdiction!B16)</f>
        <v/>
      </c>
    </row>
    <row r="17" spans="1:1" x14ac:dyDescent="0.2">
      <c r="A17" t="str">
        <f>IF(jurisdiction!B17="","",jurisdiction!B17)</f>
        <v/>
      </c>
    </row>
    <row r="18" spans="1:1" x14ac:dyDescent="0.2">
      <c r="A18" t="str">
        <f>IF(jurisdiction!B18="","",jurisdiction!B18)</f>
        <v/>
      </c>
    </row>
    <row r="19" spans="1:1" x14ac:dyDescent="0.2">
      <c r="A19" t="str">
        <f>IF(jurisdiction!B19="","",jurisdiction!B19)</f>
        <v/>
      </c>
    </row>
    <row r="20" spans="1:1" x14ac:dyDescent="0.2">
      <c r="A20" t="str">
        <f>IF(jurisdiction!B20="","",jurisdiction!B20)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T16"/>
  <sheetViews>
    <sheetView workbookViewId="0">
      <selection activeCell="A5" sqref="A5:XFD7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>
        <v>0</v>
      </c>
      <c r="R1">
        <v>0</v>
      </c>
      <c r="S1">
        <v>0</v>
      </c>
      <c r="T1">
        <v>0</v>
      </c>
    </row>
    <row r="2" spans="1:20" x14ac:dyDescent="0.2">
      <c r="A2" t="str">
        <f>IF(jurisdiction!B2="","",jurisdiction!B2)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20" x14ac:dyDescent="0.2">
      <c r="A3" t="str">
        <f>IF(jurisdiction!B3="","",jurisdiction!B3)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20" x14ac:dyDescent="0.2">
      <c r="A4" t="str">
        <f>IF(jurisdiction!B4="","",jurisdiction!B4)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20" x14ac:dyDescent="0.2">
      <c r="A5" t="str">
        <f>IF(jurisdiction!B5="","",jurisdiction!B5)</f>
        <v/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20" x14ac:dyDescent="0.2">
      <c r="A6" t="str">
        <f>IF(jurisdiction!B6="","",jurisdiction!B6)</f>
        <v/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20" x14ac:dyDescent="0.2">
      <c r="A7" t="str">
        <f>IF(jurisdiction!B7="","",jurisdiction!B7)</f>
        <v/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  <row r="8" spans="1:20" x14ac:dyDescent="0.2">
      <c r="A8" t="str">
        <f>IF(jurisdiction!B8="","",jurisdiction!B8)</f>
        <v/>
      </c>
    </row>
    <row r="9" spans="1:20" x14ac:dyDescent="0.2">
      <c r="A9" t="str">
        <f>IF(jurisdiction!B9="","",jurisdiction!B9)</f>
        <v/>
      </c>
    </row>
    <row r="10" spans="1:20" x14ac:dyDescent="0.2">
      <c r="A10" t="str">
        <f>IF(jurisdiction!B10="","",jurisdiction!B10)</f>
        <v/>
      </c>
    </row>
    <row r="11" spans="1:20" x14ac:dyDescent="0.2">
      <c r="A11" t="str">
        <f>IF(jurisdiction!B11="","",jurisdiction!B11)</f>
        <v/>
      </c>
    </row>
    <row r="12" spans="1:20" x14ac:dyDescent="0.2">
      <c r="A12" t="str">
        <f>IF(jurisdiction!B12="","",jurisdiction!B12)</f>
        <v/>
      </c>
    </row>
    <row r="13" spans="1:20" x14ac:dyDescent="0.2">
      <c r="A13" t="str">
        <f>IF(jurisdiction!B13="","",jurisdiction!B13)</f>
        <v/>
      </c>
    </row>
    <row r="14" spans="1:20" x14ac:dyDescent="0.2">
      <c r="A14" t="str">
        <f>IF(jurisdiction!B14="","",jurisdiction!B14)</f>
        <v/>
      </c>
    </row>
    <row r="15" spans="1:20" x14ac:dyDescent="0.2">
      <c r="A15" t="str">
        <f>IF(jurisdiction!B15="","",jurisdiction!B15)</f>
        <v/>
      </c>
    </row>
    <row r="16" spans="1:20" x14ac:dyDescent="0.2">
      <c r="A16" t="str">
        <f>IF(jurisdiction!B16="","",jurisdiction!B16)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settings</vt:lpstr>
      <vt:lpstr>parameters</vt:lpstr>
      <vt:lpstr>healthcosts</vt:lpstr>
      <vt:lpstr>jurisdiction</vt:lpstr>
      <vt:lpstr>beta</vt:lpstr>
      <vt:lpstr>coordination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2023-09-07T13:59:23Z</dcterms:modified>
</cp:coreProperties>
</file>