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18639176-F345-D24A-9032-66142D67976C}" xr6:coauthVersionLast="47" xr6:coauthVersionMax="47" xr10:uidLastSave="{00000000-0000-0000-0000-000000000000}"/>
  <bookViews>
    <workbookView xWindow="0" yWindow="1080" windowWidth="34560" windowHeight="1976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parameters!$A$1:$F$24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J4" i="8" a="1"/>
  <c r="H4" i="8" a="1"/>
  <c r="M10" i="8" a="1"/>
  <c r="L7" i="8" a="1"/>
  <c r="L10" i="8" a="1"/>
  <c r="N13" i="8" a="1"/>
  <c r="E4" i="8" a="1"/>
  <c r="K4" i="8" a="1"/>
  <c r="N7" i="8" a="1"/>
  <c r="K9" i="8" a="1"/>
  <c r="O10" i="8" a="1"/>
  <c r="H3" i="8" a="1"/>
  <c r="O13" i="8" a="1"/>
  <c r="E3" i="8" a="1"/>
  <c r="L3" i="8" a="1"/>
  <c r="M6" i="8" a="1"/>
  <c r="O2" i="8" a="1"/>
  <c r="O11" i="8" a="1"/>
  <c r="G5" i="8" a="1"/>
  <c r="J7" i="8" a="1"/>
  <c r="L2" i="8" a="1"/>
  <c r="O6" i="8" a="1"/>
  <c r="N3" i="8" a="1"/>
  <c r="G6" i="8" a="1"/>
  <c r="O12" i="8" a="1"/>
  <c r="F4" i="8" a="1"/>
  <c r="L5" i="8" a="1"/>
  <c r="I6" i="8" a="1"/>
  <c r="J9" i="8" a="1"/>
  <c r="N10" i="8" a="1"/>
  <c r="N4" i="8" a="1"/>
  <c r="M11" i="8" a="1"/>
  <c r="J3" i="8" a="1"/>
  <c r="H2" i="8" a="1"/>
  <c r="L4" i="8" a="1"/>
  <c r="N2" i="8" a="1"/>
  <c r="H7" i="8" a="1"/>
  <c r="O8" i="8" a="1"/>
  <c r="I5" i="8" a="1"/>
  <c r="J2" i="8" a="1"/>
  <c r="I4" i="8" a="1"/>
  <c r="M12" i="8" a="1"/>
  <c r="O3" i="8" a="1"/>
  <c r="I2" i="8" a="1"/>
  <c r="N12" i="8" a="1"/>
  <c r="M2" i="8" a="1"/>
  <c r="N5" i="8" a="1"/>
  <c r="M4" i="8" a="1"/>
  <c r="F2" i="8" a="1"/>
  <c r="G4" i="8" a="1"/>
  <c r="O5" i="8" a="1"/>
  <c r="F3" i="8" a="1"/>
  <c r="K6" i="8" a="1"/>
  <c r="N8" i="8" a="1"/>
  <c r="M7" i="8" a="1"/>
  <c r="J6" i="8" a="1"/>
  <c r="I7" i="8" a="1"/>
  <c r="J5" i="8" a="1"/>
  <c r="H6" i="8" a="1"/>
  <c r="K8" i="8" a="1"/>
  <c r="M3" i="8" a="1"/>
  <c r="O9" i="8" a="1"/>
  <c r="L9" i="8" a="1"/>
  <c r="L6" i="8" a="1"/>
  <c r="M5" i="8" a="1"/>
  <c r="K3" i="8" a="1"/>
  <c r="K7" i="8" a="1"/>
  <c r="F5" i="8" a="1"/>
  <c r="N11" i="8" a="1"/>
  <c r="K5" i="8" a="1"/>
  <c r="G2" i="8" a="1"/>
  <c r="E2" i="8" a="1"/>
  <c r="L11" i="8" a="1"/>
  <c r="K10" i="8" a="1"/>
  <c r="N9" i="8" a="1"/>
  <c r="I3" i="8" a="1"/>
  <c r="O7" i="8" a="1"/>
  <c r="G3" i="8" a="1"/>
  <c r="L8" i="8" a="1"/>
  <c r="M8" i="8" a="1"/>
  <c r="O14" i="8" a="1"/>
  <c r="J8" i="8" a="1"/>
  <c r="M9" i="8" a="1"/>
  <c r="N6" i="8" a="1"/>
  <c r="I8" i="8" a="1"/>
  <c r="K2" i="8" a="1"/>
  <c r="H5" i="8" a="1"/>
  <c r="O4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tc={AA1D9824-023F-4443-9617-3E967B6A10FE}</author>
    <author>tc={E3294B68-B3C5-4A43-B614-3E4CB6542780}</author>
    <author>tc={3844B481-F1F1-B448-A37D-14DB0AD39FFD}</author>
  </authors>
  <commentList>
    <comment ref="D1" authorId="0" shapeId="0" xr:uid="{AA1D9824-023F-4443-9617-3E967B6A1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*are not* used in the code, they are here solely for our reference. The code itself specifies the values for these parameters.</t>
      </text>
    </comment>
    <comment ref="B21" authorId="1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2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<sst xmlns="http://schemas.openxmlformats.org/spreadsheetml/2006/main" count="90" uniqueCount="86">
  <si>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</si>
  <si>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</si>
  <si>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</si>
  <si>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</si>
  <si>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</si>
  <si>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</si>
  <si>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</si>
  <si>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</si>
  <si>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</si>
  <si>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</si>
  <si>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</si>
  <si>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</si>
  <si>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</si>
  <si>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</si>
  <si>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</si>
  <si>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</si>
  <si>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</si>
  <si>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</si>
  <si>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</si>
  <si>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</si>
  <si>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</si>
  <si>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</si>
  <si>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</si>
  <si>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</si>
  <si>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</si>
  <si>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</si>
  <si>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</si>
  <si>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</si>
  <si>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</si>
  <si>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</si>
  <si>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</si>
  <si>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</si>
  <si>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</si>
  <si>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</si>
  <si>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</si>
  <si>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</si>
  <si>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</si>
  <si>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</si>
  <si>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</si>
  <si>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</si>
  <si>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</si>
  <si>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</si>
  <si>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</si>
  <si>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</si>
  <si>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</si>
  <si>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</si>
  <si>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</si>
  <si>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</si>
  <si>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</si>
  <si>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</si>
  <si>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</si>
  <si>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</si>
  <si>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</si>
  <si>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</si>
  <si>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</si>
  <si>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</si>
  <si>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</si>
  <si>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</si>
  <si>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</si>
  <si>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</si>
  <si>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</si>
  <si>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</si>
  <si>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</si>
  <si>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</si>
  <si>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</si>
  <si>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</si>
  <si>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</si>
  <si>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</si>
  <si>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</si>
  <si>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</si>
  <si>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</si>
  <si>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</si>
  <si>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</si>
  <si>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</si>
  <si>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</si>
  <si>
    <t>number of days through which NPIs will be used</t>
  </si>
  <si>
    <t>transmissibility multiplicative factor used for scenario analysis. Multiplies over the beta matrix.</t>
  </si>
  <si>
    <t>L_max</t>
  </si>
  <si>
    <t>maximum intervention level.</t>
  </si>
  <si>
    <t>t_o</t>
  </si>
  <si>
    <t>surv_lag</t>
  </si>
  <si>
    <t>a</t>
  </si>
  <si>
    <t>Days to adjust NPIs</t>
  </si>
  <si>
    <t>beta_mult</t>
  </si>
  <si>
    <t>L_c</t>
  </si>
  <si>
    <t>Are NPI coordinated? 1 if yes, 0 if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</si>
</sst>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9-13T14:17:26.59" personId="{3AABDFAA-7D8C-674E-BCF6-F68A3F52C914}" id="{AA1D9824-023F-4443-9617-3E967B6A10FE}">
    <text>These *are not* used in the code, they are here solely for our reference. The code itself specifies the values for these parameters.</text>
  </threadedComment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1"/>
  <sheetViews>
    <sheetView tabSelected="1" zoomScale="125" workbookViewId="0">
      <selection activeCell="C13" sqref="C13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6" max="6" width="43.83203125" bestFit="1" customWidth="1"/>
  </cols>
  <sheetData>
    <row r="1" spans="1:6" x14ac:dyDescent="0.2">
      <c r="A1" s="13" t="s">
        <v>10</v>
      </c>
      <c r="B1" s="13" t="s">
        <v>17</v>
      </c>
      <c r="C1" s="13" t="s">
        <v>19</v>
      </c>
      <c r="D1" s="13" t="s">
        <v>12</v>
      </c>
      <c r="E1" s="13" t="s">
        <v>13</v>
      </c>
      <c r="F1" s="13" t="s">
        <v>15</v>
      </c>
    </row>
    <row r="2" spans="1:6" x14ac:dyDescent="0.2">
      <c r="A2" t="s">
        <v>16</v>
      </c>
      <c r="B2">
        <f>1/3</f>
        <v>0.33333333333333331</v>
      </c>
      <c r="C2" t="s">
        <v>39</v>
      </c>
    </row>
    <row r="3" spans="1:6" x14ac:dyDescent="0.2">
      <c r="A3" t="s">
        <v>18</v>
      </c>
      <c r="B3">
        <f>1/2</f>
        <v>0.5</v>
      </c>
    </row>
    <row r="4" spans="1:6" x14ac:dyDescent="0.2">
      <c r="A4" t="s">
        <v>11</v>
      </c>
      <c r="B4">
        <f>1/9</f>
        <v>0.1111111111111111</v>
      </c>
    </row>
    <row r="5" spans="1:6" x14ac:dyDescent="0.2">
      <c r="A5" t="s">
        <v>20</v>
      </c>
      <c r="B5">
        <v>0.1</v>
      </c>
    </row>
    <row r="6" spans="1:6" x14ac:dyDescent="0.2">
      <c r="A6" t="s">
        <v>21</v>
      </c>
      <c r="B6">
        <v>5</v>
      </c>
      <c r="C6" t="s">
        <v>36</v>
      </c>
    </row>
    <row r="7" spans="1:6" x14ac:dyDescent="0.2">
      <c r="A7" t="s">
        <v>80</v>
      </c>
      <c r="B7">
        <v>14</v>
      </c>
    </row>
    <row r="8" spans="1:6" x14ac:dyDescent="0.2">
      <c r="A8" t="s">
        <v>81</v>
      </c>
      <c r="B8">
        <v>1</v>
      </c>
      <c r="C8" t="s">
        <v>82</v>
      </c>
    </row>
    <row r="9" spans="1:6" x14ac:dyDescent="0.2">
      <c r="A9" t="s">
        <v>23</v>
      </c>
      <c r="B9" s="5">
        <v>0.01</v>
      </c>
      <c r="C9" t="s">
        <v>38</v>
      </c>
      <c r="F9" t="s">
        <v>37</v>
      </c>
    </row>
    <row r="10" spans="1:6" x14ac:dyDescent="0.2">
      <c r="A10" t="s">
        <v>24</v>
      </c>
      <c r="B10" s="4">
        <f>35*10^5</f>
        <v>3500000</v>
      </c>
      <c r="C10" t="s">
        <v>25</v>
      </c>
    </row>
    <row r="11" spans="1:6" x14ac:dyDescent="0.2">
      <c r="A11" t="s">
        <v>26</v>
      </c>
      <c r="B11" s="3">
        <v>5000</v>
      </c>
      <c r="C11" t="s">
        <v>27</v>
      </c>
    </row>
    <row r="12" spans="1:6" x14ac:dyDescent="0.2">
      <c r="A12" t="s">
        <v>28</v>
      </c>
      <c r="B12" s="3">
        <v>10000000</v>
      </c>
      <c r="C12" t="s">
        <v>29</v>
      </c>
    </row>
    <row r="13" spans="1:6" x14ac:dyDescent="0.2">
      <c r="A13" t="s">
        <v>31</v>
      </c>
      <c r="B13">
        <v>2.5</v>
      </c>
      <c r="C13" t="s">
        <v>32</v>
      </c>
    </row>
    <row r="14" spans="1:6" x14ac:dyDescent="0.2">
      <c r="A14" t="s">
        <v>33</v>
      </c>
      <c r="B14" s="7">
        <v>0.05</v>
      </c>
      <c r="C14" t="s">
        <v>34</v>
      </c>
    </row>
    <row r="15" spans="1:6" x14ac:dyDescent="0.2">
      <c r="A15" t="s">
        <v>40</v>
      </c>
      <c r="B15" s="9">
        <v>0.02</v>
      </c>
      <c r="C15" t="s">
        <v>41</v>
      </c>
      <c r="F15" t="s">
        <v>42</v>
      </c>
    </row>
    <row r="16" spans="1:6" x14ac:dyDescent="0.2">
      <c r="A16" t="s">
        <v>54</v>
      </c>
      <c r="B16" s="8">
        <v>1</v>
      </c>
      <c r="C16" t="s">
        <v>55</v>
      </c>
    </row>
    <row r="17" spans="1:5" x14ac:dyDescent="0.2">
      <c r="A17" t="s">
        <v>43</v>
      </c>
      <c r="B17">
        <v>90</v>
      </c>
      <c r="C17" t="s">
        <v>44</v>
      </c>
    </row>
    <row r="18" spans="1:5" x14ac:dyDescent="0.2">
      <c r="A18" t="s">
        <v>50</v>
      </c>
      <c r="B18">
        <v>90</v>
      </c>
      <c r="C18" t="s">
        <v>51</v>
      </c>
    </row>
    <row r="19" spans="1:5" x14ac:dyDescent="0.2">
      <c r="A19" t="s">
        <v>52</v>
      </c>
      <c r="B19" s="11">
        <v>0.5</v>
      </c>
      <c r="C19" t="s">
        <v>58</v>
      </c>
    </row>
    <row r="20" spans="1:5" x14ac:dyDescent="0.2">
      <c r="A20" t="s">
        <v>56</v>
      </c>
      <c r="B20" s="12">
        <v>1</v>
      </c>
      <c r="C20" t="s">
        <v>57</v>
      </c>
    </row>
    <row r="21" spans="1:5" x14ac:dyDescent="0.2">
      <c r="A21" t="s">
        <v>45</v>
      </c>
      <c r="B21" s="10">
        <f>0.7*2.38/1000/B15</f>
        <v>8.3299999999999999E-2</v>
      </c>
      <c r="C21" t="s">
        <v>48</v>
      </c>
    </row>
    <row r="22" spans="1:5" x14ac:dyDescent="0.2">
      <c r="A22" t="s">
        <v>46</v>
      </c>
      <c r="B22" s="10">
        <f>B21*0.9</f>
        <v>7.4969999999999995E-2</v>
      </c>
      <c r="C22" t="s">
        <v>49</v>
      </c>
    </row>
    <row r="23" spans="1:5" x14ac:dyDescent="0.2">
      <c r="A23" t="s">
        <v>47</v>
      </c>
      <c r="B23">
        <v>1.5</v>
      </c>
      <c r="C23" t="s">
        <v>53</v>
      </c>
    </row>
    <row r="24" spans="1:5" x14ac:dyDescent="0.2">
      <c r="A24" t="s">
        <v>64</v>
      </c>
      <c r="B24">
        <v>279113</v>
      </c>
      <c r="C24" t="s">
        <v>69</v>
      </c>
    </row>
    <row r="25" spans="1:5" x14ac:dyDescent="0.2">
      <c r="A25" t="s">
        <v>70</v>
      </c>
      <c r="B25">
        <v>13.8</v>
      </c>
      <c r="C25" t="s">
        <v>71</v>
      </c>
      <c r="D25">
        <v>10</v>
      </c>
      <c r="E25">
        <v>17</v>
      </c>
    </row>
    <row r="26" spans="1:5" x14ac:dyDescent="0.2">
      <c r="A26" t="s">
        <v>73</v>
      </c>
      <c r="B26">
        <v>1</v>
      </c>
      <c r="C26" t="s">
        <v>72</v>
      </c>
    </row>
    <row r="27" spans="1:5" x14ac:dyDescent="0.2">
      <c r="A27" t="s">
        <v>2</v>
      </c>
      <c r="B27">
        <f>MAX(jurisdiction!A:A)</f>
        <v>3</v>
      </c>
      <c r="C27" t="s">
        <v>74</v>
      </c>
    </row>
    <row r="28" spans="1:5" x14ac:dyDescent="0.2">
      <c r="A28" t="s">
        <v>79</v>
      </c>
      <c r="B28">
        <v>1000</v>
      </c>
      <c r="C28" t="s">
        <v>75</v>
      </c>
    </row>
    <row r="29" spans="1:5" x14ac:dyDescent="0.2">
      <c r="A29" t="s">
        <v>83</v>
      </c>
      <c r="B29">
        <v>1</v>
      </c>
      <c r="C29" t="s">
        <v>76</v>
      </c>
    </row>
    <row r="30" spans="1:5" x14ac:dyDescent="0.2">
      <c r="A30" t="s">
        <v>77</v>
      </c>
      <c r="B30">
        <v>5</v>
      </c>
      <c r="C30" t="s">
        <v>78</v>
      </c>
    </row>
    <row r="31" spans="1:5" x14ac:dyDescent="0.2">
      <c r="A31" t="s">
        <v>84</v>
      </c>
      <c r="B31">
        <v>1</v>
      </c>
      <c r="C31" t="s">
        <v>85</v>
      </c>
    </row>
  </sheetData>
  <autoFilter ref="A1:F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68</v>
      </c>
      <c r="B1" t="s">
        <v>67</v>
      </c>
      <c r="C1" t="s">
        <v>66</v>
      </c>
      <c r="D1" t="s">
        <v>65</v>
      </c>
      <c r="E1" t="s">
        <v>63</v>
      </c>
    </row>
    <row r="2" spans="1:5" x14ac:dyDescent="0.2">
      <c r="A2" t="s">
        <v>62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61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60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59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2" sqref="D2:D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22</v>
      </c>
      <c r="F1" t="s">
        <v>35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30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E17" sqref="E1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IF(beta_raw!A1="","",beta_raw!A1)</f>
        <v>jurisdiction</v>
      </c>
      <c r="B1" t="str">
        <f>beta_raw!B1</f>
        <v>NY</v>
      </c>
      <c r="C1" t="str">
        <f>beta_raw!C1</f>
        <v>NJ</v>
      </c>
      <c r="D1" t="str">
        <f>beta_raw!D1</f>
        <v>PA</v>
      </c>
      <c r="E1" t="str">
        <f>beta_raw!E1</f>
        <v/>
      </c>
      <c r="F1" t="str">
        <f>beta_raw!F1</f>
        <v/>
      </c>
      <c r="G1" t="str">
        <f>beta_raw!G1</f>
        <v/>
      </c>
      <c r="H1" t="str">
        <f>beta_raw!H1</f>
        <v/>
      </c>
      <c r="I1" t="str">
        <f>beta_raw!I1</f>
        <v/>
      </c>
      <c r="J1" t="str">
        <f>beta_raw!J1</f>
        <v/>
      </c>
      <c r="K1" t="str">
        <f>beta_raw!K1</f>
        <v/>
      </c>
      <c r="L1" t="str">
        <f>beta_raw!L1</f>
        <v/>
      </c>
      <c r="M1" t="str">
        <f>beta_raw!M1</f>
        <v/>
      </c>
      <c r="N1" t="str">
        <f>beta_raw!N1</f>
        <v/>
      </c>
      <c r="O1" t="str">
        <f>beta_raw!O1</f>
        <v/>
      </c>
      <c r="P1" t="str">
        <f>beta_raw!P1</f>
        <v/>
      </c>
    </row>
    <row r="2" spans="1:16" x14ac:dyDescent="0.2">
      <c r="A2" t="str">
        <f>IF(beta_raw!A2="","",beta_raw!A2)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IF(beta_raw!A3="","",beta_raw!A3)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IF(beta_raw!A4="","",beta_raw!A4)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IF(beta_raw!A5="","",beta_raw!A5)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IF(beta_raw!A6="","",beta_raw!A6)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IF(beta_raw!A7="","",beta_raw!A7)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IF(beta_raw!A8="","",beta_raw!A8)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IF(beta_raw!A9="","",beta_raw!A9)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IF(beta_raw!A10="","",beta_raw!A10)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IF(beta_raw!A11="","",beta_raw!A11)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IF(beta_raw!A12="","",beta_raw!A12)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IF(beta_raw!A13="","",beta_raw!A13)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IF(beta_raw!A14="","",beta_raw!A14)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IF(beta_raw!A15="","",beta_raw!A15)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IF(beta_raw!A16="","",beta_raw!A16)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IF(beta_raw!A17="","",beta_raw!A17)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IF(beta_raw!A18="","",beta_raw!A18)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IF(beta_raw!A19="","",beta_raw!A19)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IF(beta_raw!A20="","",beta_raw!A20)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IF(beta_raw!A21="","",beta_raw!A21)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IF(beta_raw!A22="","",beta_raw!A22)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IF(beta_raw!A23="","",beta_raw!A23)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IF(beta_raw!A24="","",beta_raw!A24)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IF(beta_raw!A25="","",beta_raw!A25)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IF(beta_raw!A26="","",beta_raw!A26)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IF(beta_raw!A27="","",beta_raw!A27)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IF(beta_raw!A28="","",beta_raw!A28)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IF(beta_raw!A29="","",beta_raw!A29)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IF(beta_raw!A30="","",beta_raw!A30)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IF(beta_raw!A31="","",beta_raw!A31)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IF(beta_raw!A32="","",beta_raw!A32)</f>
        <v/>
      </c>
    </row>
    <row r="33" spans="1:1" x14ac:dyDescent="0.2">
      <c r="A33" t="str">
        <f>IF(beta_raw!A33="","",beta_raw!A33)</f>
        <v/>
      </c>
    </row>
    <row r="34" spans="1:1" x14ac:dyDescent="0.2">
      <c r="A34" t="str">
        <f>IF(beta_raw!A34="","",beta_raw!A34)</f>
        <v/>
      </c>
    </row>
    <row r="35" spans="1:1" x14ac:dyDescent="0.2">
      <c r="A35" t="str">
        <f>IF(beta_raw!A35="","",beta_raw!A35)</f>
        <v/>
      </c>
    </row>
    <row r="36" spans="1:1" x14ac:dyDescent="0.2">
      <c r="A36" t="str">
        <f>IF(beta_raw!A36="","",beta_raw!A36)</f>
        <v/>
      </c>
    </row>
    <row r="37" spans="1:1" x14ac:dyDescent="0.2">
      <c r="A37" t="str">
        <f>IF(beta_raw!A37="","",beta_raw!A37)</f>
        <v/>
      </c>
    </row>
    <row r="38" spans="1:1" x14ac:dyDescent="0.2">
      <c r="A38" t="str">
        <f>IF(beta_raw!A38="","",beta_raw!A38)</f>
        <v/>
      </c>
    </row>
    <row r="39" spans="1:1" x14ac:dyDescent="0.2">
      <c r="A39" t="str">
        <f>IF(beta_raw!A39="","",beta_raw!A39)</f>
        <v/>
      </c>
    </row>
    <row r="40" spans="1:1" x14ac:dyDescent="0.2">
      <c r="A40" t="str">
        <f>IF(beta_raw!A40="","",beta_raw!A40)</f>
        <v/>
      </c>
    </row>
    <row r="41" spans="1:1" x14ac:dyDescent="0.2">
      <c r="A41" t="str">
        <f>IF(beta_raw!A41="","",beta_raw!A41)</f>
        <v/>
      </c>
    </row>
    <row r="42" spans="1:1" x14ac:dyDescent="0.2">
      <c r="A42" t="str">
        <f>IF(beta_raw!A42="","",beta_raw!A42)</f>
        <v/>
      </c>
    </row>
    <row r="43" spans="1:1" x14ac:dyDescent="0.2">
      <c r="A43" t="str">
        <f>IF(beta_raw!A43="","",beta_raw!A43)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beta_raw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2023-09-28T16:41:37Z</dcterms:modified>
</cp:coreProperties>
</file>