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T:\assets\assets-public\"/>
    </mc:Choice>
  </mc:AlternateContent>
  <xr:revisionPtr revIDLastSave="0" documentId="13_ncr:1_{D69AA119-D478-4576-8E55-FA3965C02AC4}" xr6:coauthVersionLast="47" xr6:coauthVersionMax="47" xr10:uidLastSave="{00000000-0000-0000-0000-000000000000}"/>
  <bookViews>
    <workbookView xWindow="-120" yWindow="-120" windowWidth="29040" windowHeight="15720" activeTab="2" xr2:uid="{E08D606C-6E7E-4051-9F51-388A7B4C4713}"/>
  </bookViews>
  <sheets>
    <sheet name="knx-final" sheetId="5" r:id="rId1"/>
    <sheet name="KNX-Setup" sheetId="4" r:id="rId2"/>
    <sheet name="HA-final" sheetId="7" r:id="rId3"/>
    <sheet name="HA-Setup" sheetId="6" r:id="rId4"/>
  </sheets>
  <definedNames>
    <definedName name="ExternalData_2" localSheetId="3" hidden="1">'HA-Setup'!$B$19:$E$40</definedName>
    <definedName name="ExternalData_2" localSheetId="1" hidden="1">'KNX-Setup'!$B$19:$E$43</definedName>
    <definedName name="ExternalData_3" localSheetId="2" hidden="1">'HA-final'!$E$6:$R$27</definedName>
    <definedName name="ExternalData_3" localSheetId="0" hidden="1">'knx-final'!$E$6:$R$30</definedName>
    <definedName name="ExternalData_4" localSheetId="2" hidden="1">'HA-final'!$L$2:$Q$3</definedName>
    <definedName name="ExternalData_4" localSheetId="0" hidden="1">'knx-final'!$L$2:$Q$3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6" l="1"/>
  <c r="J21" i="6"/>
  <c r="J22" i="6"/>
  <c r="J23" i="6"/>
  <c r="J24" i="6"/>
  <c r="K24" i="6" s="1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K20" i="6"/>
  <c r="K21" i="6"/>
  <c r="K22" i="6"/>
  <c r="K23" i="6"/>
  <c r="K25" i="6"/>
  <c r="K26" i="6"/>
  <c r="K27" i="6"/>
  <c r="K28" i="6"/>
  <c r="K29" i="6"/>
  <c r="K30" i="6"/>
  <c r="L30" i="6" s="1"/>
  <c r="K31" i="6"/>
  <c r="K32" i="6"/>
  <c r="K33" i="6"/>
  <c r="K34" i="6"/>
  <c r="K35" i="6"/>
  <c r="K36" i="6"/>
  <c r="K37" i="6"/>
  <c r="K38" i="6"/>
  <c r="K39" i="6"/>
  <c r="K40" i="6"/>
  <c r="L20" i="6"/>
  <c r="L21" i="6"/>
  <c r="L23" i="6"/>
  <c r="L25" i="6"/>
  <c r="L26" i="6"/>
  <c r="L27" i="6"/>
  <c r="L28" i="6"/>
  <c r="L29" i="6"/>
  <c r="L31" i="6"/>
  <c r="L32" i="6"/>
  <c r="L33" i="6"/>
  <c r="L34" i="6"/>
  <c r="L35" i="6"/>
  <c r="L36" i="6"/>
  <c r="L37" i="6"/>
  <c r="L38" i="6"/>
  <c r="L39" i="6"/>
  <c r="L40" i="6"/>
  <c r="M20" i="6"/>
  <c r="M21" i="6"/>
  <c r="M23" i="6"/>
  <c r="M25" i="6"/>
  <c r="N25" i="6" s="1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N38" i="6" s="1"/>
  <c r="M39" i="6"/>
  <c r="M40" i="6"/>
  <c r="N20" i="6"/>
  <c r="N21" i="6"/>
  <c r="N23" i="6"/>
  <c r="N26" i="6"/>
  <c r="N27" i="6"/>
  <c r="N28" i="6"/>
  <c r="N29" i="6"/>
  <c r="N30" i="6"/>
  <c r="N31" i="6"/>
  <c r="N32" i="6"/>
  <c r="N33" i="6"/>
  <c r="N34" i="6"/>
  <c r="N35" i="6"/>
  <c r="N36" i="6"/>
  <c r="N37" i="6"/>
  <c r="N39" i="6"/>
  <c r="N40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7" i="7"/>
  <c r="F15" i="6"/>
  <c r="C15" i="6"/>
  <c r="F10" i="6"/>
  <c r="C10" i="6"/>
  <c r="F9" i="6"/>
  <c r="C9" i="6"/>
  <c r="F15" i="4"/>
  <c r="F10" i="4"/>
  <c r="F9" i="4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C15" i="4"/>
  <c r="C10" i="4"/>
  <c r="C9" i="4"/>
  <c r="M24" i="6" l="1"/>
  <c r="N24" i="6" s="1"/>
  <c r="L24" i="6"/>
  <c r="M22" i="6"/>
  <c r="N22" i="6" s="1"/>
  <c r="L22" i="6"/>
  <c r="O20" i="4"/>
  <c r="O21" i="4"/>
  <c r="O22" i="4"/>
  <c r="O24" i="4"/>
  <c r="O26" i="4"/>
  <c r="O28" i="4"/>
  <c r="O31" i="4"/>
  <c r="O33" i="4"/>
  <c r="O35" i="4"/>
  <c r="O38" i="4"/>
  <c r="O39" i="4"/>
  <c r="O41" i="4"/>
  <c r="O43" i="4"/>
  <c r="O23" i="4"/>
  <c r="O25" i="4"/>
  <c r="O27" i="4"/>
  <c r="O29" i="4"/>
  <c r="O30" i="4"/>
  <c r="O32" i="4"/>
  <c r="O34" i="4"/>
  <c r="O36" i="4"/>
  <c r="O37" i="4"/>
  <c r="O40" i="4"/>
  <c r="O42" i="4"/>
  <c r="K37" i="4"/>
  <c r="K40" i="4"/>
  <c r="K34" i="4"/>
  <c r="K35" i="4"/>
  <c r="K36" i="4"/>
  <c r="K38" i="4"/>
  <c r="K39" i="4"/>
  <c r="J41" i="4"/>
  <c r="K41" i="4" s="1"/>
  <c r="J25" i="4"/>
  <c r="K25" i="4" s="1"/>
  <c r="J43" i="4"/>
  <c r="K43" i="4" s="1"/>
  <c r="J20" i="4"/>
  <c r="K20" i="4" s="1"/>
  <c r="J21" i="4"/>
  <c r="K21" i="4" s="1"/>
  <c r="J22" i="4"/>
  <c r="K22" i="4" s="1"/>
  <c r="J42" i="4"/>
  <c r="K42" i="4" s="1"/>
  <c r="J23" i="4"/>
  <c r="K23" i="4" s="1"/>
  <c r="J24" i="4"/>
  <c r="K24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3" i="4"/>
  <c r="K33" i="4" s="1"/>
  <c r="J34" i="4"/>
  <c r="J35" i="4"/>
  <c r="J37" i="4"/>
  <c r="J36" i="4"/>
  <c r="J38" i="4"/>
  <c r="J39" i="4"/>
  <c r="J40" i="4"/>
  <c r="J32" i="4"/>
  <c r="K32" i="4" s="1"/>
  <c r="M37" i="4" l="1"/>
  <c r="N37" i="4" s="1"/>
  <c r="L37" i="4"/>
  <c r="M40" i="4"/>
  <c r="N40" i="4" s="1"/>
  <c r="L40" i="4"/>
  <c r="M34" i="4"/>
  <c r="N34" i="4" s="1"/>
  <c r="L34" i="4"/>
  <c r="M35" i="4"/>
  <c r="N35" i="4" s="1"/>
  <c r="L35" i="4"/>
  <c r="M36" i="4"/>
  <c r="N36" i="4" s="1"/>
  <c r="L36" i="4"/>
  <c r="L38" i="4"/>
  <c r="M38" i="4"/>
  <c r="N38" i="4" s="1"/>
  <c r="L39" i="4"/>
  <c r="M39" i="4"/>
  <c r="N39" i="4" s="1"/>
  <c r="L41" i="4"/>
  <c r="M41" i="4"/>
  <c r="N41" i="4" s="1"/>
  <c r="L25" i="4"/>
  <c r="M25" i="4"/>
  <c r="N25" i="4" s="1"/>
  <c r="M43" i="4"/>
  <c r="N43" i="4" s="1"/>
  <c r="L43" i="4"/>
  <c r="L20" i="4"/>
  <c r="M20" i="4"/>
  <c r="N20" i="4" s="1"/>
  <c r="L21" i="4"/>
  <c r="M21" i="4"/>
  <c r="N21" i="4" s="1"/>
  <c r="L22" i="4"/>
  <c r="M22" i="4"/>
  <c r="N22" i="4" s="1"/>
  <c r="L42" i="4"/>
  <c r="M42" i="4"/>
  <c r="N42" i="4" s="1"/>
  <c r="L23" i="4"/>
  <c r="M23" i="4"/>
  <c r="N23" i="4" s="1"/>
  <c r="L24" i="4"/>
  <c r="M24" i="4"/>
  <c r="N24" i="4" s="1"/>
  <c r="M26" i="4"/>
  <c r="N26" i="4" s="1"/>
  <c r="L26" i="4"/>
  <c r="M27" i="4"/>
  <c r="N27" i="4" s="1"/>
  <c r="L27" i="4"/>
  <c r="M28" i="4"/>
  <c r="N28" i="4" s="1"/>
  <c r="L28" i="4"/>
  <c r="M29" i="4"/>
  <c r="N29" i="4" s="1"/>
  <c r="L29" i="4"/>
  <c r="M30" i="4"/>
  <c r="N30" i="4" s="1"/>
  <c r="L30" i="4"/>
  <c r="M31" i="4"/>
  <c r="N31" i="4" s="1"/>
  <c r="L31" i="4"/>
  <c r="M33" i="4"/>
  <c r="N33" i="4" s="1"/>
  <c r="L33" i="4"/>
  <c r="M32" i="4"/>
  <c r="N32" i="4" s="1"/>
  <c r="L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84109-0BA8-4FB4-8591-4847D3FD9CA2}" keepAlive="1" name="Query - ha-final" description="Connection to the 'ha-final' query in the workbook." type="5" refreshedVersion="8" background="1" saveData="1">
    <dbPr connection="Provider=Microsoft.Mashup.OleDb.1;Data Source=$Workbook$;Location=ha-final;Extended Properties=&quot;&quot;" command="SELECT * FROM [ha-final]"/>
  </connection>
  <connection id="2" xr16:uid="{C9F2B5B8-C74C-4912-AA1A-EE52A35202BB}" keepAlive="1" name="Query - ha-grouped" description="Connection to the 'ha-grouped' query in the workbook." type="5" refreshedVersion="8" background="1" saveData="1">
    <dbPr connection="Provider=Microsoft.Mashup.OleDb.1;Data Source=$Workbook$;Location=ha-grouped;Extended Properties=&quot;&quot;" command="SELECT * FROM [ha-grouped]"/>
  </connection>
  <connection id="3" xr16:uid="{278948AC-735B-48FF-A47A-9410A213FB65}" keepAlive="1" name="Query - HA-setup" description="Connection to the 'HA-setup' query in the workbook." type="5" refreshedVersion="8" background="1" saveData="1">
    <dbPr connection="Provider=Microsoft.Mashup.OleDb.1;Data Source=$Workbook$;Location=HA-setup;Extended Properties=&quot;&quot;" command="SELECT * FROM [HA-setup]"/>
  </connection>
  <connection id="4" xr16:uid="{4CC16496-4406-45A8-8AC3-AA96B59AA634}" keepAlive="1" name="Query - knx-final" description="Connection to the 'knx-final' query in the workbook." type="5" refreshedVersion="8" background="1" saveData="1">
    <dbPr connection="Provider=Microsoft.Mashup.OleDb.1;Data Source=$Workbook$;Location=knx-final;Extended Properties=&quot;&quot;" command="SELECT * FROM [knx-final]"/>
  </connection>
  <connection id="5" xr16:uid="{4896649E-61CD-4501-82C0-D0A439796494}" keepAlive="1" name="Query - knx-grouped" description="Connection to the 'knx-grouped' query in the workbook." type="5" refreshedVersion="8" background="1" saveData="1">
    <dbPr connection="Provider=Microsoft.Mashup.OleDb.1;Data Source=$Workbook$;Location=knx-grouped;Extended Properties=&quot;&quot;" command="SELECT * FROM [knx-grouped]"/>
  </connection>
  <connection id="6" xr16:uid="{9BE043DC-B277-412D-8939-D229155C0DED}" keepAlive="1" name="Query - knx-setup" description="Connection to the 'knx-setup' query in the workbook." type="5" refreshedVersion="8" background="1" saveData="1">
    <dbPr connection="Provider=Microsoft.Mashup.OleDb.1;Data Source=$Workbook$;Location=knx-setup;Extended Properties=&quot;&quot;" command="SELECT * FROM [knx-setup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</futureMetadata>
  <valueMetadata count="4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</valueMetadata>
</metadata>
</file>

<file path=xl/sharedStrings.xml><?xml version="1.0" encoding="utf-8"?>
<sst xmlns="http://schemas.openxmlformats.org/spreadsheetml/2006/main" count="761" uniqueCount="424">
  <si>
    <t>Name</t>
  </si>
  <si>
    <t>Extension</t>
  </si>
  <si>
    <t>bin-44.png</t>
  </si>
  <si>
    <t>.png</t>
  </si>
  <si>
    <t>crestron-ci-knx.png</t>
  </si>
  <si>
    <t>gvs-4ch-ir-emitter.png</t>
  </si>
  <si>
    <t>gvs-ir-learner-2.png</t>
  </si>
  <si>
    <t>gvs-knx-binip-4f-1-430x430.png</t>
  </si>
  <si>
    <t>ip-1home-bridge.png</t>
  </si>
  <si>
    <t>klic-dd-v3.png</t>
  </si>
  <si>
    <t>klic-di-v2.png</t>
  </si>
  <si>
    <t>knx.png</t>
  </si>
  <si>
    <t>maxinbox-16-v3.png</t>
  </si>
  <si>
    <t>maxinbox24.png</t>
  </si>
  <si>
    <t>maxinbox8-v3.png</t>
  </si>
  <si>
    <t>railquad-8.png</t>
  </si>
  <si>
    <t>tmd-square-tmd-2.png</t>
  </si>
  <si>
    <t>tmd-square-tmd-4.png</t>
  </si>
  <si>
    <t>tmd-square-tmd-6.png</t>
  </si>
  <si>
    <t>tmd-square-tmd-display.png</t>
  </si>
  <si>
    <t>z35.png</t>
  </si>
  <si>
    <t>z41-pro.png</t>
  </si>
  <si>
    <t>zennio.png</t>
  </si>
  <si>
    <t>zps320hic230.png</t>
  </si>
  <si>
    <t>FullName</t>
  </si>
  <si>
    <t>RASBR/</t>
  </si>
  <si>
    <t>assets-public/</t>
  </si>
  <si>
    <t>blob/main/</t>
  </si>
  <si>
    <t>devices</t>
  </si>
  <si>
    <t>devices/</t>
  </si>
  <si>
    <t>knx/</t>
  </si>
  <si>
    <t>user</t>
  </si>
  <si>
    <t>repo</t>
  </si>
  <si>
    <t>folder</t>
  </si>
  <si>
    <t>ImageOnly</t>
  </si>
  <si>
    <t>ImageLink</t>
  </si>
  <si>
    <t>?raw=true</t>
  </si>
  <si>
    <t>https://github.com/</t>
  </si>
  <si>
    <t>bin-44</t>
  </si>
  <si>
    <t>crestron-ci-knx</t>
  </si>
  <si>
    <t>gvs-4ch-ir-emitter</t>
  </si>
  <si>
    <t>gvs-ir-learner-2</t>
  </si>
  <si>
    <t>gvs-knx-binip-4f-1-430x430</t>
  </si>
  <si>
    <t>ip-1home-bridge</t>
  </si>
  <si>
    <t>klic-dd-v3</t>
  </si>
  <si>
    <t>klic-di-v2</t>
  </si>
  <si>
    <t>knx</t>
  </si>
  <si>
    <t>maxinbox-16-v3</t>
  </si>
  <si>
    <t>maxinbox24</t>
  </si>
  <si>
    <t>maxinbox8-v3</t>
  </si>
  <si>
    <t>railquad-8</t>
  </si>
  <si>
    <t>tmd-square-tmd-2</t>
  </si>
  <si>
    <t>tmd-square-tmd-4</t>
  </si>
  <si>
    <t>tmd-square-tmd-6</t>
  </si>
  <si>
    <t>tmd-square-tmd-display</t>
  </si>
  <si>
    <t>z35</t>
  </si>
  <si>
    <t>z41-pro</t>
  </si>
  <si>
    <t>zennio</t>
  </si>
  <si>
    <t>zps320hic230</t>
  </si>
  <si>
    <t>Order1</t>
  </si>
  <si>
    <t>Order2</t>
  </si>
  <si>
    <t>keypad</t>
  </si>
  <si>
    <t>Type</t>
  </si>
  <si>
    <t>wall-insert</t>
  </si>
  <si>
    <t>logo</t>
  </si>
  <si>
    <t>blob-main</t>
  </si>
  <si>
    <t>gvs-logo.png</t>
  </si>
  <si>
    <t>gvs-logo</t>
  </si>
  <si>
    <t>logo-1home.png</t>
  </si>
  <si>
    <t>logo-1home</t>
  </si>
  <si>
    <t>link-prefix</t>
  </si>
  <si>
    <t>MD-ImageLink</t>
  </si>
  <si>
    <t>MD-ImageOnly</t>
  </si>
  <si>
    <t>Link</t>
  </si>
  <si>
    <t>Image</t>
  </si>
  <si>
    <t>usb-programming</t>
  </si>
  <si>
    <t>Website</t>
  </si>
  <si>
    <t>ip-gateway</t>
  </si>
  <si>
    <t>dinrail</t>
  </si>
  <si>
    <t>https://github.com/RASBR/assets-public/blob/main/devices/knx/knx.png?raw=true</t>
  </si>
  <si>
    <t>https://github.com/RASBR/assets-public/blob/main/devices/knx/logo-1home.png?raw=true</t>
  </si>
  <si>
    <t>https://github.com/RASBR/assets-public/blob/main/devices/knx/ip-1home-bridge.png?raw=true</t>
  </si>
  <si>
    <t>https://github.com/RASBR/assets-public/blob/main/devices/knx/zennio.png?raw=true</t>
  </si>
  <si>
    <t>https://github.com/RASBR/assets-public/blob/main/devices/knx/z41-pro.png?raw=true</t>
  </si>
  <si>
    <t>https://github.com/RASBR/assets-public/blob/main/devices/knx/z35.png?raw=true</t>
  </si>
  <si>
    <t>https://github.com/RASBR/assets-public/blob/main/devices/knx/tmd-square-tmd-display.png?raw=true</t>
  </si>
  <si>
    <t>https://github.com/RASBR/assets-public/blob/main/devices/knx/tmd-square-tmd-2.png?raw=true</t>
  </si>
  <si>
    <t>https://github.com/RASBR/assets-public/blob/main/devices/knx/tmd-square-tmd-4.png?raw=true</t>
  </si>
  <si>
    <t>https://github.com/RASBR/assets-public/blob/main/devices/knx/tmd-square-tmd-6.png?raw=true</t>
  </si>
  <si>
    <t>https://github.com/RASBR/assets-public/blob/main/devices/knx/zps320hic230.png?raw=true</t>
  </si>
  <si>
    <t>https://github.com/RASBR/assets-public/blob/main/devices/knx/maxinbox24.png?raw=true</t>
  </si>
  <si>
    <t>https://github.com/RASBR/assets-public/blob/main/devices/knx/maxinbox-16-v3.png?raw=true</t>
  </si>
  <si>
    <t>https://github.com/RASBR/assets-public/blob/main/devices/knx/maxinbox8-v3.png?raw=true</t>
  </si>
  <si>
    <t>https://github.com/RASBR/assets-public/blob/main/devices/knx/railquad-8.png?raw=true</t>
  </si>
  <si>
    <t>https://github.com/RASBR/assets-public/blob/main/devices/knx/klic-di-v2.png?raw=true</t>
  </si>
  <si>
    <t>https://github.com/RASBR/assets-public/blob/main/devices/knx/klic-dd-v3.png?raw=true</t>
  </si>
  <si>
    <t>https://github.com/RASBR/assets-public/blob/main/devices/knx/bin-44.png?raw=true</t>
  </si>
  <si>
    <t>https://github.com/RASBR/assets-public/blob/main/devices/knx/gvs-logo.png?raw=true</t>
  </si>
  <si>
    <t>https://github.com/RASBR/assets-public/blob/main/devices/knx/crestron-ci-knx.png?raw=true</t>
  </si>
  <si>
    <t>https://github.com/RASBR/assets-public/blob/main/devices/knx/gvs-4ch-ir-emitter.png?raw=true</t>
  </si>
  <si>
    <t>https://github.com/RASBR/assets-public/blob/main/devices/knx/gvs-knx-binip-4f-1-430x430.png?raw=true</t>
  </si>
  <si>
    <t>https://github.com/RASBR/assets-public/blob/main/devices/knx/gvs-ir-learner-2.png?raw=true</t>
  </si>
  <si>
    <t>MD-ImageLinkToFile</t>
  </si>
  <si>
    <r>
      <t xml:space="preserve">Height - </t>
    </r>
    <r>
      <rPr>
        <i/>
        <sz val="10"/>
        <color theme="1"/>
        <rFont val="Aptos Narrow"/>
        <family val="2"/>
        <scheme val="minor"/>
      </rPr>
      <t>Leave empty or 0 to disregard</t>
    </r>
  </si>
  <si>
    <t>Raw</t>
  </si>
  <si>
    <t>Size</t>
  </si>
  <si>
    <t>MD image prefix</t>
  </si>
  <si>
    <r>
      <t>Width -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0"/>
        <color theme="1"/>
        <rFont val="Aptos Narrow"/>
        <family val="2"/>
        <scheme val="minor"/>
      </rPr>
      <t>Leave empty or 0 to disregard</t>
    </r>
  </si>
  <si>
    <t>Usage instruction:</t>
  </si>
  <si>
    <t>FileName</t>
  </si>
  <si>
    <t>Index1</t>
  </si>
  <si>
    <t>ImageLinkToFile</t>
  </si>
  <si>
    <t>crestron.png</t>
  </si>
  <si>
    <t>crestron</t>
  </si>
  <si>
    <t>https://github.com/RASBR/assets-public/blob/main/devices/knx/crestron.png?raw=true</t>
  </si>
  <si>
    <t>Index</t>
  </si>
  <si>
    <t>MD-TableRecord</t>
  </si>
  <si>
    <t>MDTableRecords</t>
  </si>
  <si>
    <t>Count</t>
  </si>
  <si>
    <t>home-assistant-logomark-color-on-light.png</t>
  </si>
  <si>
    <t>home-assistant-logomark-color-on-light</t>
  </si>
  <si>
    <t>home-assistant-logomark-monochrome-on-dark.png</t>
  </si>
  <si>
    <t>home-assistant-logomark-monochrome-on-dark</t>
  </si>
  <si>
    <t>home-assistant-logomark-monochrome-on-light.png</t>
  </si>
  <si>
    <t>home-assistant-logomark-monochrome-on-light</t>
  </si>
  <si>
    <t>home-assistant-logomark-with-margins-color-on-light.png</t>
  </si>
  <si>
    <t>home-assistant-logomark-with-margins-color-on-light</t>
  </si>
  <si>
    <t>home-assistant-logomark-with-margins-monochrome-on-dark.png</t>
  </si>
  <si>
    <t>home-assistant-logomark-with-margins-monochrome-on-dark</t>
  </si>
  <si>
    <t>home-assistant-logomark-with-margins-monochrome-on-light.png</t>
  </si>
  <si>
    <t>home-assistant-logomark-with-margins-monochrome-on-light</t>
  </si>
  <si>
    <t>home-assistant-social-media-logo-dev.png</t>
  </si>
  <si>
    <t>home-assistant-social-media-logo-dev</t>
  </si>
  <si>
    <t>home-assistant-social-media-logo-round.png</t>
  </si>
  <si>
    <t>home-assistant-social-media-logo-round</t>
  </si>
  <si>
    <t>home-assistant-social-media-logo-square.png</t>
  </si>
  <si>
    <t>home-assistant-social-media-logo-square</t>
  </si>
  <si>
    <t>home-assistant-wordmark-color-on-dark.png</t>
  </si>
  <si>
    <t>home-assistant-wordmark-color-on-dark</t>
  </si>
  <si>
    <t>home-assistant-wordmark-color-on-light.png</t>
  </si>
  <si>
    <t>home-assistant-wordmark-color-on-light</t>
  </si>
  <si>
    <t>home-assistant-wordmark-monochrome-on-dark.png</t>
  </si>
  <si>
    <t>home-assistant-wordmark-monochrome-on-dark</t>
  </si>
  <si>
    <t>home-assistant-wordmark-monochrome-on-light.png</t>
  </si>
  <si>
    <t>home-assistant-wordmark-monochrome-on-light</t>
  </si>
  <si>
    <t>home-assistant-wordmark-vertical-color-on-dark.png</t>
  </si>
  <si>
    <t>home-assistant-wordmark-vertical-color-on-dark</t>
  </si>
  <si>
    <t>home-assistant-wordmark-vertical-color-on-light.png</t>
  </si>
  <si>
    <t>home-assistant-wordmark-vertical-color-on-light</t>
  </si>
  <si>
    <t>home-assistant-wordmark-vertical-monochrome-on-dark.png</t>
  </si>
  <si>
    <t>home-assistant-wordmark-vertical-monochrome-on-dark</t>
  </si>
  <si>
    <t>home-assistant-wordmark-vertical-monochrome-on-light.png</t>
  </si>
  <si>
    <t>home-assistant-wordmark-vertical-monochrome-on-light</t>
  </si>
  <si>
    <t>home-assistant-wordmark-with-margins-color-on-dark.png</t>
  </si>
  <si>
    <t>home-assistant-wordmark-with-margins-color-on-dark</t>
  </si>
  <si>
    <t>home-assistant-wordmark-with-margins-color-on-light.png</t>
  </si>
  <si>
    <t>home-assistant-wordmark-with-margins-color-on-light</t>
  </si>
  <si>
    <t>home-assistant-wordmark-with-margins-monochrome-on-dark.png</t>
  </si>
  <si>
    <t>home-assistant-wordmark-with-margins-monochrome-on-dark</t>
  </si>
  <si>
    <t>home-assistant-wordmark-with-margins-monochrome-on-light.png</t>
  </si>
  <si>
    <t>home-assistant-wordmark-with-margins-monochrome-on-light</t>
  </si>
  <si>
    <t>GH-README-MD</t>
  </si>
  <si>
    <t>Wiki.js</t>
  </si>
  <si>
    <t>github README.md</t>
  </si>
  <si>
    <t>GHreadmeMD</t>
  </si>
  <si>
    <t>![img](https://github.com/RASBR/assets-public/blob/main/devices/knx/bin-44.png?raw=true =48x) ![img](https://github.com/RASBR/assets-public/blob/main/devices/knx/crestron-ci-knx.png?raw=true =48x) ![img](https://github.com/RASBR/assets-public/blob/main/devices/knx/crestron.png?raw=true =48x) ![img](https://github.com/RASBR/assets-public/blob/main/devices/knx/gvs-4ch-ir-emitter.png?raw=true =48x) ![img](https://github.com/RASBR/assets-public/blob/main/devices/knx/gvs-ir-learner-2.png?raw=true =48x) ![img](https://github.com/RASBR/assets-public/blob/main/devices/knx/gvs-knx-binip-4f-1-430x430.png?raw=true =48x) ![img](https://github.com/RASBR/assets-public/blob/main/devices/knx/gvs-logo.png?raw=true =48x) ![img](https://github.com/RASBR/assets-public/blob/main/devices/knx/ip-1home-bridge.png?raw=true =48x) ![img](https://github.com/RASBR/assets-public/blob/main/devices/knx/klic-dd-v3.png?raw=true =48x) ![img](https://github.com/RASBR/assets-public/blob/main/devices/knx/klic-di-v2.png?raw=true =48x) ![img](https://github.com/RASBR/assets-public/blob/main/devices/knx/knx.png?raw=true =48x) ![img](https://github.com/RASBR/assets-public/blob/main/devices/knx/logo-1home.png?raw=true =48x) ![img](https://github.com/RASBR/assets-public/blob/main/devices/knx/maxinbox-16-v3.png?raw=true =48x) ![img](https://github.com/RASBR/assets-public/blob/main/devices/knx/maxinbox24.png?raw=true =48x) ![img](https://github.com/RASBR/assets-public/blob/main/devices/knx/maxinbox8-v3.png?raw=true =48x) ![img](https://github.com/RASBR/assets-public/blob/main/devices/knx/railquad-8.png?raw=true =48x) ![img](https://github.com/RASBR/assets-public/blob/main/devices/knx/tmd-square-tmd-2.png?raw=true =48x) ![img](https://github.com/RASBR/assets-public/blob/main/devices/knx/tmd-square-tmd-4.png?raw=true =48x) ![img](https://github.com/RASBR/assets-public/blob/main/devices/knx/tmd-square-tmd-6.png?raw=true =48x) ![img](https://github.com/RASBR/assets-public/blob/main/devices/knx/tmd-square-tmd-display.png?raw=true =48x) ![img](https://github.com/RASBR/assets-public/blob/main/devices/knx/z35.png?raw=true =48x) ![img](https://github.com/RASBR/assets-public/blob/main/devices/knx/z41-pro.png?raw=true =48x) ![img](https://github.com/RASBR/assets-public/blob/main/devices/knx/zennio.png?raw=true =48x) ![img](https://github.com/RASBR/assets-public/blob/main/devices/knx/zps320hic230.png?raw=true =48x)</t>
  </si>
  <si>
    <t>[![img](https://github.com/RASBR/assets-public/blob/main/devices/knx/bin-44.png?raw=true =48x)](url) [![img](https://github.com/RASBR/assets-public/blob/main/devices/knx/crestron-ci-knx.png?raw=true =48x)](url) [![img](https://github.com/RASBR/assets-public/blob/main/devices/knx/crestron.png?raw=true =48x)](url) [![img](https://github.com/RASBR/assets-public/blob/main/devices/knx/gvs-4ch-ir-emitter.png?raw=true =48x)](url) [![img](https://github.com/RASBR/assets-public/blob/main/devices/knx/gvs-ir-learner-2.png?raw=true =48x)](url) [![img](https://github.com/RASBR/assets-public/blob/main/devices/knx/gvs-knx-binip-4f-1-430x430.png?raw=true =48x)](url) [![img](https://github.com/RASBR/assets-public/blob/main/devices/knx/gvs-logo.png?raw=true =48x)](url) [![img](https://github.com/RASBR/assets-public/blob/main/devices/knx/ip-1home-bridge.png?raw=true =48x)](url) [![img](https://github.com/RASBR/assets-public/blob/main/devices/knx/klic-dd-v3.png?raw=true =48x)](url) [![img](https://github.com/RASBR/assets-public/blob/main/devices/knx/klic-di-v2.png?raw=true =48x)](url) [![img](https://github.com/RASBR/assets-public/blob/main/devices/knx/knx.png?raw=true =48x)](url) [![img](https://github.com/RASBR/assets-public/blob/main/devices/knx/logo-1home.png?raw=true =48x)](url) [![img](https://github.com/RASBR/assets-public/blob/main/devices/knx/maxinbox-16-v3.png?raw=true =48x)](url) [![img](https://github.com/RASBR/assets-public/blob/main/devices/knx/maxinbox24.png?raw=true =48x)](url) [![img](https://github.com/RASBR/assets-public/blob/main/devices/knx/maxinbox8-v3.png?raw=true =48x)](url) [![img](https://github.com/RASBR/assets-public/blob/main/devices/knx/railquad-8.png?raw=true =48x)](url) [![img](https://github.com/RASBR/assets-public/blob/main/devices/knx/tmd-square-tmd-2.png?raw=true =48x)](url) [![img](https://github.com/RASBR/assets-public/blob/main/devices/knx/tmd-square-tmd-4.png?raw=true =48x)](url) [![img](https://github.com/RASBR/assets-public/blob/main/devices/knx/tmd-square-tmd-6.png?raw=true =48x)](url) [![img](https://github.com/RASBR/assets-public/blob/main/devices/knx/tmd-square-tmd-display.png?raw=true =48x)](url) [![img](https://github.com/RASBR/assets-public/blob/main/devices/knx/z35.png?raw=true =48x)](url) [![img](https://github.com/RASBR/assets-public/blob/main/devices/knx/z41-pro.png?raw=true =48x)](url) [![img](https://github.com/RASBR/assets-public/blob/main/devices/knx/zennio.png?raw=true =48x)](url) [![img](https://github.com/RASBR/assets-public/blob/main/devices/knx/zps320hic230.png?raw=true =48x)](url)</t>
  </si>
  <si>
    <t>[![img](https://github.com/RASBR/assets-public/blob/main/devices/knx/bin-44.png?raw=true =48x)](https://github.com/RASBR/assets-public/blob/main/devices/knx/bin-44.png?raw=true) [![img](https://github.com/RASBR/assets-public/blob/main/devices/knx/crestron-ci-knx.png?raw=true =48x)](https://github.com/RASBR/assets-public/blob/main/devices/knx/crestron-ci-knx.png?raw=true) [![img](https://github.com/RASBR/assets-public/blob/main/devices/knx/crestron.png?raw=true =48x)](https://github.com/RASBR/assets-public/blob/main/devices/knx/crestron.png?raw=true) [![img](https://github.com/RASBR/assets-public/blob/main/devices/knx/gvs-4ch-ir-emitter.png?raw=true =48x)](https://github.com/RASBR/assets-public/blob/main/devices/knx/gvs-4ch-ir-emitter.png?raw=true) [![img](https://github.com/RASBR/assets-public/blob/main/devices/knx/gvs-ir-learner-2.png?raw=true =48x)](https://github.com/RASBR/assets-public/blob/main/devices/knx/gvs-ir-learner-2.png?raw=true) [![img](https://github.com/RASBR/assets-public/blob/main/devices/knx/gvs-knx-binip-4f-1-430x430.png?raw=true =48x)](https://github.com/RASBR/assets-public/blob/main/devices/knx/gvs-knx-binip-4f-1-430x430.png?raw=true) [![img](https://github.com/RASBR/assets-public/blob/main/devices/knx/gvs-logo.png?raw=true =48x)](https://github.com/RASBR/assets-public/blob/main/devices/knx/gvs-logo.png?raw=true) [![img](https://github.com/RASBR/assets-public/blob/main/devices/knx/ip-1home-bridge.png?raw=true =48x)](https://github.com/RASBR/assets-public/blob/main/devices/knx/ip-1home-bridge.png?raw=true) [![img](https://github.com/RASBR/assets-public/blob/main/devices/knx/klic-dd-v3.png?raw=true =48x)](https://github.com/RASBR/assets-public/blob/main/devices/knx/klic-dd-v3.png?raw=true) [![img](https://github.com/RASBR/assets-public/blob/main/devices/knx/klic-di-v2.png?raw=true =48x)](https://github.com/RASBR/assets-public/blob/main/devices/knx/klic-di-v2.png?raw=true) [![img](https://github.com/RASBR/assets-public/blob/main/devices/knx/knx.png?raw=true =48x)](https://github.com/RASBR/assets-public/blob/main/devices/knx/knx.png?raw=true) [![img](https://github.com/RASBR/assets-public/blob/main/devices/knx/logo-1home.png?raw=true =48x)](https://github.com/RASBR/assets-public/blob/main/devices/knx/logo-1home.png?raw=true) [![img](https://github.com/RASBR/assets-public/blob/main/devices/knx/maxinbox-16-v3.png?raw=true =48x)](https://github.com/RASBR/assets-public/blob/main/devices/knx/maxinbox-16-v3.png?raw=true) [![img](https://github.com/RASBR/assets-public/blob/main/devices/knx/maxinbox24.png?raw=true =48x)](https://github.com/RASBR/assets-public/blob/main/devices/knx/maxinbox24.png?raw=true) [![img](https://github.com/RASBR/assets-public/blob/main/devices/knx/maxinbox8-v3.png?raw=true =48x)](https://github.com/RASBR/assets-public/blob/main/devices/knx/maxinbox8-v3.png?raw=true) [![img](https://github.com/RASBR/assets-public/blob/main/devices/knx/railquad-8.png?raw=true =48x)](https://github.com/RASBR/assets-public/blob/main/devices/knx/railquad-8.png?raw=true) [![img](https://github.com/RASBR/assets-public/blob/main/devices/knx/tmd-square-tmd-2.png?raw=true =48x)](https://github.com/RASBR/assets-public/blob/main/devices/knx/tmd-square-tmd-2.png?raw=true) [![img](https://github.com/RASBR/assets-public/blob/main/devices/knx/tmd-square-tmd-4.png?raw=true =48x)](https://github.com/RASBR/assets-public/blob/main/devices/knx/tmd-square-tmd-4.png?raw=true) [![img](https://github.com/RASBR/assets-public/blob/main/devices/knx/tmd-square-tmd-6.png?raw=true =48x)](https://github.com/RASBR/assets-public/blob/main/devices/knx/tmd-square-tmd-6.png?raw=true) [![img](https://github.com/RASBR/assets-public/blob/main/devices/knx/tmd-square-tmd-display.png?raw=true =48x)](https://github.com/RASBR/assets-public/blob/main/devices/knx/tmd-square-tmd-display.png?raw=true) [![img](https://github.com/RASBR/assets-public/blob/main/devices/knx/z35.png?raw=true =48x)](https://github.com/RASBR/assets-public/blob/main/devices/knx/z35.png?raw=true) [![img](https://github.com/RASBR/assets-public/blob/main/devices/knx/z41-pro.png?raw=true =48x)](https://github.com/RASBR/assets-public/blob/main/devices/knx/z41-pro.png?raw=true) [![img](https://github.com/RASBR/assets-public/blob/main/devices/knx/zennio.png?raw=true =48x)](https://github.com/RASBR/assets-public/blob/main/devices/knx/zennio.png?raw=true) [![img](https://github.com/RASBR/assets-public/blob/main/devices/knx/zps320hic230.png?raw=true =48x)](https://github.com/RASBR/assets-public/blob/main/devices/knx/zps320hic230.png?raw=true)</t>
  </si>
  <si>
    <t>&lt;img src="devices/knx/bin-44.png" alt="bin-44.png"&gt; &lt;img src="devices/knx/crestron-ci-knx.png" alt="crestron-ci-knx.png"&gt; &lt;img src="devices/knx/crestron.png" alt="crestron.png"&gt; &lt;img src="devices/knx/gvs-4ch-ir-emitter.png" alt="gvs-4ch-ir-emitter.png"&gt; &lt;img src="devices/knx/gvs-ir-learner-2.png" alt="gvs-ir-learner-2.png"&gt; &lt;img src="devices/knx/gvs-knx-binip-4f-1-430x430.png" alt="gvs-knx-binip-4f-1-430x430.png"&gt; &lt;img src="devices/knx/gvs-logo.png" alt="gvs-logo.png"&gt; &lt;img src="devices/knx/ip-1home-bridge.png" alt="ip-1home-bridge.png"&gt; &lt;img src="devices/knx/klic-dd-v3.png" alt="klic-dd-v3.png"&gt; &lt;img src="devices/knx/klic-di-v2.png" alt="klic-di-v2.png"&gt; &lt;img src="devices/knx/knx.png" alt="knx.png"&gt; &lt;img src="devices/knx/logo-1home.png" alt="logo-1home.png"&gt; &lt;img src="devices/knx/maxinbox-16-v3.png" alt="maxinbox-16-v3.png"&gt; &lt;img src="devices/knx/maxinbox24.png" alt="maxinbox24.png"&gt; &lt;img src="devices/knx/maxinbox8-v3.png" alt="maxinbox8-v3.png"&gt; &lt;img src="devices/knx/railquad-8.png" alt="railquad-8.png"&gt; &lt;img src="devices/knx/tmd-square-tmd-2.png" alt="tmd-square-tmd-2.png"&gt; &lt;img src="devices/knx/tmd-square-tmd-4.png" alt="tmd-square-tmd-4.png"&gt; &lt;img src="devices/knx/tmd-square-tmd-6.png" alt="tmd-square-tmd-6.png"&gt; &lt;img src="devices/knx/tmd-square-tmd-display.png" alt="tmd-square-tmd-display.png"&gt; &lt;img src="devices/knx/z35.png" alt="z35.png"&gt; &lt;img src="devices/knx/z41-pro.png" alt="z41-pro.png"&gt; &lt;img src="devices/knx/zennio.png" alt="zennio.png"&gt; &lt;img src="devices/knx/zps320hic230.png" alt="zps320hic230.png"&gt;</t>
  </si>
  <si>
    <t>| Image | Name | Count |
|-------|------|-------|
| [![img](https://github.com/RASBR/assets-public/blob/main/devices/knx/bin-44.png?raw=true =48x)](https://github.com/RASBR/assets-public/blob/main/devices/knx/bin-44.png?raw=true) | bin-44.png |  |
| [![img](https://github.com/RASBR/assets-public/blob/main/devices/knx/crestron-ci-knx.png?raw=true =48x)](https://github.com/RASBR/assets-public/blob/main/devices/knx/crestron-ci-knx.png?raw=true) | crestron-ci-knx.png |  |
| [![img](https://github.com/RASBR/assets-public/blob/main/devices/knx/crestron.png?raw=true =48x)](https://github.com/RASBR/assets-public/blob/main/devices/knx/crestron.png?raw=true) | crestron.png |  |
| [![img](https://github.com/RASBR/assets-public/blob/main/devices/knx/gvs-4ch-ir-emitter.png?raw=true =48x)](https://github.com/RASBR/assets-public/blob/main/devices/knx/gvs-4ch-ir-emitter.png?raw=true) | gvs-4ch-ir-emitter.png |  |
| [![img](https://github.com/RASBR/assets-public/blob/main/devices/knx/gvs-ir-learner-2.png?raw=true =48x)](https://github.com/RASBR/assets-public/blob/main/devices/knx/gvs-ir-learner-2.png?raw=true) | gvs-ir-learner-2.png |  |
| [![img](https://github.com/RASBR/assets-public/blob/main/devices/knx/gvs-knx-binip-4f-1-430x430.png?raw=true =48x)](https://github.com/RASBR/assets-public/blob/main/devices/knx/gvs-knx-binip-4f-1-430x430.png?raw=true) | gvs-knx-binip-4f-1-430x430.png |  |
| [![img](https://github.com/RASBR/assets-public/blob/main/devices/knx/gvs-logo.png?raw=true =48x)](https://github.com/RASBR/assets-public/blob/main/devices/knx/gvs-logo.png?raw=true) | gvs-logo.png |  |
| [![img](https://github.com/RASBR/assets-public/blob/main/devices/knx/ip-1home-bridge.png?raw=true =48x)](https://github.com/RASBR/assets-public/blob/main/devices/knx/ip-1home-bridge.png?raw=true) | ip-1home-bridge.png |  |
| [![img](https://github.com/RASBR/assets-public/blob/main/devices/knx/klic-dd-v3.png?raw=true =48x)](https://github.com/RASBR/assets-public/blob/main/devices/knx/klic-dd-v3.png?raw=true) | klic-dd-v3.png |  |
| [![img](https://github.com/RASBR/assets-public/blob/main/devices/knx/klic-di-v2.png?raw=true =48x)](https://github.com/RASBR/assets-public/blob/main/devices/knx/klic-di-v2.png?raw=true) | klic-di-v2.png |  |
| [![img](https://github.com/RASBR/assets-public/blob/main/devices/knx/knx.png?raw=true =48x)](https://github.com/RASBR/assets-public/blob/main/devices/knx/knx.png?raw=true) | knx.png |  |
| [![img](https://github.com/RASBR/assets-public/blob/main/devices/knx/logo-1home.png?raw=true =48x)](https://github.com/RASBR/assets-public/blob/main/devices/knx/logo-1home.png?raw=true) | logo-1home.png |  |
| [![img](https://github.com/RASBR/assets-public/blob/main/devices/knx/maxinbox-16-v3.png?raw=true =48x)](https://github.com/RASBR/assets-public/blob/main/devices/knx/maxinbox-16-v3.png?raw=true) | maxinbox-16-v3.png |  |
| [![img](https://github.com/RASBR/assets-public/blob/main/devices/knx/maxinbox24.png?raw=true =48x)](https://github.com/RASBR/assets-public/blob/main/devices/knx/maxinbox24.png?raw=true) | maxinbox24.png |  |
| [![img](https://github.com/RASBR/assets-public/blob/main/devices/knx/maxinbox8-v3.png?raw=true =48x)](https://github.com/RASBR/assets-public/blob/main/devices/knx/maxinbox8-v3.png?raw=true) | maxinbox8-v3.png |  |
| [![img](https://github.com/RASBR/assets-public/blob/main/devices/knx/railquad-8.png?raw=true =48x)](https://github.com/RASBR/assets-public/blob/main/devices/knx/railquad-8.png?raw=true) | railquad-8.png |  |
| [![img](https://github.com/RASBR/assets-public/blob/main/devices/knx/tmd-square-tmd-2.png?raw=true =48x)](https://github.com/RASBR/assets-public/blob/main/devices/knx/tmd-square-tmd-2.png?raw=true) | tmd-square-tmd-2.png |  |
| [![img](https://github.com/RASBR/assets-public/blob/main/devices/knx/tmd-square-tmd-4.png?raw=true =48x)](https://github.com/RASBR/assets-public/blob/main/devices/knx/tmd-square-tmd-4.png?raw=true) | tmd-square-tmd-4.png |  |
| [![img](https://github.com/RASBR/assets-public/blob/main/devices/knx/tmd-square-tmd-6.png?raw=true =48x)](https://github.com/RASBR/assets-public/blob/main/devices/knx/tmd-square-tmd-6.png?raw=true) | tmd-square-tmd-6.png |  |
| [![img](https://github.com/RASBR/assets-public/blob/main/devices/knx/tmd-square-tmd-display.png?raw=true =48x)](https://github.com/RASBR/assets-public/blob/main/devices/knx/tmd-square-tmd-display.png?raw=true) | tmd-square-tmd-display.png |  |
| [![img](https://github.com/RASBR/assets-public/blob/main/devices/knx/z35.png?raw=true =48x)](https://github.com/RASBR/assets-public/blob/main/devices/knx/z35.png?raw=true) | z35.png |  |
| [![img](https://github.com/RASBR/assets-public/blob/main/devices/knx/z41-pro.png?raw=true =48x)](https://github.com/RASBR/assets-public/blob/main/devices/knx/z41-pro.png?raw=true) | z41-pro.png |  |
| [![img](https://github.com/RASBR/assets-public/blob/main/devices/knx/zennio.png?raw=true =48x)](https://github.com/RASBR/assets-public/blob/main/devices/knx/zennio.png?raw=true) | zennio.png |  |
| [![img](https://github.com/RASBR/assets-public/blob/main/devices/knx/zps320hic230.png?raw=true =48x)](https://github.com/RASBR/assets-public/blob/main/devices/knx/zps320hic230.png?raw=true) | zps320hic230.png |  |
{.dense}</t>
  </si>
  <si>
    <t>![img](https://github.com/RASBR/assets-public/blob/main/devices/knx/bin-44.png?raw=true =48x)</t>
  </si>
  <si>
    <t>[![img](https://github.com/RASBR/assets-public/blob/main/devices/knx/bin-44.png?raw=true =48x)](url)</t>
  </si>
  <si>
    <t>[![img](https://github.com/RASBR/assets-public/blob/main/devices/knx/bin-44.png?raw=true =48x)](https://github.com/RASBR/assets-public/blob/main/devices/knx/bin-44.png?raw=true)</t>
  </si>
  <si>
    <t>| [![img](https://github.com/RASBR/assets-public/blob/main/devices/knx/bin-44.png?raw=true =48x)](https://github.com/RASBR/assets-public/blob/main/devices/knx/bin-44.png?raw=true) | bin-44.png |  |</t>
  </si>
  <si>
    <t>&lt;img src="devices/knx/bin-44.png" alt="bin-44.png"&gt;</t>
  </si>
  <si>
    <t>![img](https://github.com/RASBR/assets-public/blob/main/devices/knx/crestron-ci-knx.png?raw=true =48x)</t>
  </si>
  <si>
    <t>[![img](https://github.com/RASBR/assets-public/blob/main/devices/knx/crestron-ci-knx.png?raw=true =48x)](url)</t>
  </si>
  <si>
    <t>[![img](https://github.com/RASBR/assets-public/blob/main/devices/knx/crestron-ci-knx.png?raw=true =48x)](https://github.com/RASBR/assets-public/blob/main/devices/knx/crestron-ci-knx.png?raw=true)</t>
  </si>
  <si>
    <t>| [![img](https://github.com/RASBR/assets-public/blob/main/devices/knx/crestron-ci-knx.png?raw=true =48x)](https://github.com/RASBR/assets-public/blob/main/devices/knx/crestron-ci-knx.png?raw=true) | crestron-ci-knx.png |  |</t>
  </si>
  <si>
    <t>&lt;img src="devices/knx/crestron-ci-knx.png" alt="crestron-ci-knx.png"&gt;</t>
  </si>
  <si>
    <t>![img](https://github.com/RASBR/assets-public/blob/main/devices/knx/crestron.png?raw=true =48x)</t>
  </si>
  <si>
    <t>[![img](https://github.com/RASBR/assets-public/blob/main/devices/knx/crestron.png?raw=true =48x)](url)</t>
  </si>
  <si>
    <t>[![img](https://github.com/RASBR/assets-public/blob/main/devices/knx/crestron.png?raw=true =48x)](https://github.com/RASBR/assets-public/blob/main/devices/knx/crestron.png?raw=true)</t>
  </si>
  <si>
    <t>| [![img](https://github.com/RASBR/assets-public/blob/main/devices/knx/crestron.png?raw=true =48x)](https://github.com/RASBR/assets-public/blob/main/devices/knx/crestron.png?raw=true) | crestron.png |  |</t>
  </si>
  <si>
    <t>&lt;img src="devices/knx/crestron.png" alt="crestron.png"&gt;</t>
  </si>
  <si>
    <t>![img](https://github.com/RASBR/assets-public/blob/main/devices/knx/gvs-4ch-ir-emitter.png?raw=true =48x)</t>
  </si>
  <si>
    <t>[![img](https://github.com/RASBR/assets-public/blob/main/devices/knx/gvs-4ch-ir-emitter.png?raw=true =48x)](url)</t>
  </si>
  <si>
    <t>[![img](https://github.com/RASBR/assets-public/blob/main/devices/knx/gvs-4ch-ir-emitter.png?raw=true =48x)](https://github.com/RASBR/assets-public/blob/main/devices/knx/gvs-4ch-ir-emitter.png?raw=true)</t>
  </si>
  <si>
    <t>| [![img](https://github.com/RASBR/assets-public/blob/main/devices/knx/gvs-4ch-ir-emitter.png?raw=true =48x)](https://github.com/RASBR/assets-public/blob/main/devices/knx/gvs-4ch-ir-emitter.png?raw=true) | gvs-4ch-ir-emitter.png |  |</t>
  </si>
  <si>
    <t>&lt;img src="devices/knx/gvs-4ch-ir-emitter.png" alt="gvs-4ch-ir-emitter.png"&gt;</t>
  </si>
  <si>
    <t>![img](https://github.com/RASBR/assets-public/blob/main/devices/knx/gvs-ir-learner-2.png?raw=true =48x)</t>
  </si>
  <si>
    <t>[![img](https://github.com/RASBR/assets-public/blob/main/devices/knx/gvs-ir-learner-2.png?raw=true =48x)](url)</t>
  </si>
  <si>
    <t>[![img](https://github.com/RASBR/assets-public/blob/main/devices/knx/gvs-ir-learner-2.png?raw=true =48x)](https://github.com/RASBR/assets-public/blob/main/devices/knx/gvs-ir-learner-2.png?raw=true)</t>
  </si>
  <si>
    <t>| [![img](https://github.com/RASBR/assets-public/blob/main/devices/knx/gvs-ir-learner-2.png?raw=true =48x)](https://github.com/RASBR/assets-public/blob/main/devices/knx/gvs-ir-learner-2.png?raw=true) | gvs-ir-learner-2.png |  |</t>
  </si>
  <si>
    <t>&lt;img src="devices/knx/gvs-ir-learner-2.png" alt="gvs-ir-learner-2.png"&gt;</t>
  </si>
  <si>
    <t>![img](https://github.com/RASBR/assets-public/blob/main/devices/knx/gvs-knx-binip-4f-1-430x430.png?raw=true =48x)</t>
  </si>
  <si>
    <t>[![img](https://github.com/RASBR/assets-public/blob/main/devices/knx/gvs-knx-binip-4f-1-430x430.png?raw=true =48x)](url)</t>
  </si>
  <si>
    <t>[![img](https://github.com/RASBR/assets-public/blob/main/devices/knx/gvs-knx-binip-4f-1-430x430.png?raw=true =48x)](https://github.com/RASBR/assets-public/blob/main/devices/knx/gvs-knx-binip-4f-1-430x430.png?raw=true)</t>
  </si>
  <si>
    <t>| [![img](https://github.com/RASBR/assets-public/blob/main/devices/knx/gvs-knx-binip-4f-1-430x430.png?raw=true =48x)](https://github.com/RASBR/assets-public/blob/main/devices/knx/gvs-knx-binip-4f-1-430x430.png?raw=true) | gvs-knx-binip-4f-1-430x430.png |  |</t>
  </si>
  <si>
    <t>&lt;img src="devices/knx/gvs-knx-binip-4f-1-430x430.png" alt="gvs-knx-binip-4f-1-430x430.png"&gt;</t>
  </si>
  <si>
    <t>![img](https://github.com/RASBR/assets-public/blob/main/devices/knx/gvs-logo.png?raw=true =48x)</t>
  </si>
  <si>
    <t>[![img](https://github.com/RASBR/assets-public/blob/main/devices/knx/gvs-logo.png?raw=true =48x)](url)</t>
  </si>
  <si>
    <t>[![img](https://github.com/RASBR/assets-public/blob/main/devices/knx/gvs-logo.png?raw=true =48x)](https://github.com/RASBR/assets-public/blob/main/devices/knx/gvs-logo.png?raw=true)</t>
  </si>
  <si>
    <t>| [![img](https://github.com/RASBR/assets-public/blob/main/devices/knx/gvs-logo.png?raw=true =48x)](https://github.com/RASBR/assets-public/blob/main/devices/knx/gvs-logo.png?raw=true) | gvs-logo.png |  |</t>
  </si>
  <si>
    <t>&lt;img src="devices/knx/gvs-logo.png" alt="gvs-logo.png"&gt;</t>
  </si>
  <si>
    <t>![img](https://github.com/RASBR/assets-public/blob/main/devices/knx/ip-1home-bridge.png?raw=true =48x)</t>
  </si>
  <si>
    <t>[![img](https://github.com/RASBR/assets-public/blob/main/devices/knx/ip-1home-bridge.png?raw=true =48x)](url)</t>
  </si>
  <si>
    <t>[![img](https://github.com/RASBR/assets-public/blob/main/devices/knx/ip-1home-bridge.png?raw=true =48x)](https://github.com/RASBR/assets-public/blob/main/devices/knx/ip-1home-bridge.png?raw=true)</t>
  </si>
  <si>
    <t>| [![img](https://github.com/RASBR/assets-public/blob/main/devices/knx/ip-1home-bridge.png?raw=true =48x)](https://github.com/RASBR/assets-public/blob/main/devices/knx/ip-1home-bridge.png?raw=true) | ip-1home-bridge.png |  |</t>
  </si>
  <si>
    <t>&lt;img src="devices/knx/ip-1home-bridge.png" alt="ip-1home-bridge.png"&gt;</t>
  </si>
  <si>
    <t>![img](https://github.com/RASBR/assets-public/blob/main/devices/knx/klic-dd-v3.png?raw=true =48x)</t>
  </si>
  <si>
    <t>[![img](https://github.com/RASBR/assets-public/blob/main/devices/knx/klic-dd-v3.png?raw=true =48x)](url)</t>
  </si>
  <si>
    <t>[![img](https://github.com/RASBR/assets-public/blob/main/devices/knx/klic-dd-v3.png?raw=true =48x)](https://github.com/RASBR/assets-public/blob/main/devices/knx/klic-dd-v3.png?raw=true)</t>
  </si>
  <si>
    <t>| [![img](https://github.com/RASBR/assets-public/blob/main/devices/knx/klic-dd-v3.png?raw=true =48x)](https://github.com/RASBR/assets-public/blob/main/devices/knx/klic-dd-v3.png?raw=true) | klic-dd-v3.png |  |</t>
  </si>
  <si>
    <t>&lt;img src="devices/knx/klic-dd-v3.png" alt="klic-dd-v3.png"&gt;</t>
  </si>
  <si>
    <t>![img](https://github.com/RASBR/assets-public/blob/main/devices/knx/klic-di-v2.png?raw=true =48x)</t>
  </si>
  <si>
    <t>[![img](https://github.com/RASBR/assets-public/blob/main/devices/knx/klic-di-v2.png?raw=true =48x)](url)</t>
  </si>
  <si>
    <t>[![img](https://github.com/RASBR/assets-public/blob/main/devices/knx/klic-di-v2.png?raw=true =48x)](https://github.com/RASBR/assets-public/blob/main/devices/knx/klic-di-v2.png?raw=true)</t>
  </si>
  <si>
    <t>| [![img](https://github.com/RASBR/assets-public/blob/main/devices/knx/klic-di-v2.png?raw=true =48x)](https://github.com/RASBR/assets-public/blob/main/devices/knx/klic-di-v2.png?raw=true) | klic-di-v2.png |  |</t>
  </si>
  <si>
    <t>&lt;img src="devices/knx/klic-di-v2.png" alt="klic-di-v2.png"&gt;</t>
  </si>
  <si>
    <t>![img](https://github.com/RASBR/assets-public/blob/main/devices/knx/knx.png?raw=true =48x)</t>
  </si>
  <si>
    <t>[![img](https://github.com/RASBR/assets-public/blob/main/devices/knx/knx.png?raw=true =48x)](url)</t>
  </si>
  <si>
    <t>[![img](https://github.com/RASBR/assets-public/blob/main/devices/knx/knx.png?raw=true =48x)](https://github.com/RASBR/assets-public/blob/main/devices/knx/knx.png?raw=true)</t>
  </si>
  <si>
    <t>| [![img](https://github.com/RASBR/assets-public/blob/main/devices/knx/knx.png?raw=true =48x)](https://github.com/RASBR/assets-public/blob/main/devices/knx/knx.png?raw=true) | knx.png |  |</t>
  </si>
  <si>
    <t>&lt;img src="devices/knx/knx.png" alt="knx.png"&gt;</t>
  </si>
  <si>
    <t>![img](https://github.com/RASBR/assets-public/blob/main/devices/knx/logo-1home.png?raw=true =48x)</t>
  </si>
  <si>
    <t>[![img](https://github.com/RASBR/assets-public/blob/main/devices/knx/logo-1home.png?raw=true =48x)](url)</t>
  </si>
  <si>
    <t>[![img](https://github.com/RASBR/assets-public/blob/main/devices/knx/logo-1home.png?raw=true =48x)](https://github.com/RASBR/assets-public/blob/main/devices/knx/logo-1home.png?raw=true)</t>
  </si>
  <si>
    <t>| [![img](https://github.com/RASBR/assets-public/blob/main/devices/knx/logo-1home.png?raw=true =48x)](https://github.com/RASBR/assets-public/blob/main/devices/knx/logo-1home.png?raw=true) | logo-1home.png |  |</t>
  </si>
  <si>
    <t>&lt;img src="devices/knx/logo-1home.png" alt="logo-1home.png"&gt;</t>
  </si>
  <si>
    <t>![img](https://github.com/RASBR/assets-public/blob/main/devices/knx/maxinbox-16-v3.png?raw=true =48x)</t>
  </si>
  <si>
    <t>[![img](https://github.com/RASBR/assets-public/blob/main/devices/knx/maxinbox-16-v3.png?raw=true =48x)](url)</t>
  </si>
  <si>
    <t>[![img](https://github.com/RASBR/assets-public/blob/main/devices/knx/maxinbox-16-v3.png?raw=true =48x)](https://github.com/RASBR/assets-public/blob/main/devices/knx/maxinbox-16-v3.png?raw=true)</t>
  </si>
  <si>
    <t>| [![img](https://github.com/RASBR/assets-public/blob/main/devices/knx/maxinbox-16-v3.png?raw=true =48x)](https://github.com/RASBR/assets-public/blob/main/devices/knx/maxinbox-16-v3.png?raw=true) | maxinbox-16-v3.png |  |</t>
  </si>
  <si>
    <t>&lt;img src="devices/knx/maxinbox-16-v3.png" alt="maxinbox-16-v3.png"&gt;</t>
  </si>
  <si>
    <t>![img](https://github.com/RASBR/assets-public/blob/main/devices/knx/maxinbox24.png?raw=true =48x)</t>
  </si>
  <si>
    <t>[![img](https://github.com/RASBR/assets-public/blob/main/devices/knx/maxinbox24.png?raw=true =48x)](url)</t>
  </si>
  <si>
    <t>[![img](https://github.com/RASBR/assets-public/blob/main/devices/knx/maxinbox24.png?raw=true =48x)](https://github.com/RASBR/assets-public/blob/main/devices/knx/maxinbox24.png?raw=true)</t>
  </si>
  <si>
    <t>| [![img](https://github.com/RASBR/assets-public/blob/main/devices/knx/maxinbox24.png?raw=true =48x)](https://github.com/RASBR/assets-public/blob/main/devices/knx/maxinbox24.png?raw=true) | maxinbox24.png |  |</t>
  </si>
  <si>
    <t>&lt;img src="devices/knx/maxinbox24.png" alt="maxinbox24.png"&gt;</t>
  </si>
  <si>
    <t>![img](https://github.com/RASBR/assets-public/blob/main/devices/knx/maxinbox8-v3.png?raw=true =48x)</t>
  </si>
  <si>
    <t>[![img](https://github.com/RASBR/assets-public/blob/main/devices/knx/maxinbox8-v3.png?raw=true =48x)](url)</t>
  </si>
  <si>
    <t>[![img](https://github.com/RASBR/assets-public/blob/main/devices/knx/maxinbox8-v3.png?raw=true =48x)](https://github.com/RASBR/assets-public/blob/main/devices/knx/maxinbox8-v3.png?raw=true)</t>
  </si>
  <si>
    <t>| [![img](https://github.com/RASBR/assets-public/blob/main/devices/knx/maxinbox8-v3.png?raw=true =48x)](https://github.com/RASBR/assets-public/blob/main/devices/knx/maxinbox8-v3.png?raw=true) | maxinbox8-v3.png |  |</t>
  </si>
  <si>
    <t>&lt;img src="devices/knx/maxinbox8-v3.png" alt="maxinbox8-v3.png"&gt;</t>
  </si>
  <si>
    <t>![img](https://github.com/RASBR/assets-public/blob/main/devices/knx/railquad-8.png?raw=true =48x)</t>
  </si>
  <si>
    <t>[![img](https://github.com/RASBR/assets-public/blob/main/devices/knx/railquad-8.png?raw=true =48x)](url)</t>
  </si>
  <si>
    <t>[![img](https://github.com/RASBR/assets-public/blob/main/devices/knx/railquad-8.png?raw=true =48x)](https://github.com/RASBR/assets-public/blob/main/devices/knx/railquad-8.png?raw=true)</t>
  </si>
  <si>
    <t>| [![img](https://github.com/RASBR/assets-public/blob/main/devices/knx/railquad-8.png?raw=true =48x)](https://github.com/RASBR/assets-public/blob/main/devices/knx/railquad-8.png?raw=true) | railquad-8.png |  |</t>
  </si>
  <si>
    <t>&lt;img src="devices/knx/railquad-8.png" alt="railquad-8.png"&gt;</t>
  </si>
  <si>
    <t>![img](https://github.com/RASBR/assets-public/blob/main/devices/knx/tmd-square-tmd-2.png?raw=true =48x)</t>
  </si>
  <si>
    <t>[![img](https://github.com/RASBR/assets-public/blob/main/devices/knx/tmd-square-tmd-2.png?raw=true =48x)](url)</t>
  </si>
  <si>
    <t>[![img](https://github.com/RASBR/assets-public/blob/main/devices/knx/tmd-square-tmd-2.png?raw=true =48x)](https://github.com/RASBR/assets-public/blob/main/devices/knx/tmd-square-tmd-2.png?raw=true)</t>
  </si>
  <si>
    <t>| [![img](https://github.com/RASBR/assets-public/blob/main/devices/knx/tmd-square-tmd-2.png?raw=true =48x)](https://github.com/RASBR/assets-public/blob/main/devices/knx/tmd-square-tmd-2.png?raw=true) | tmd-square-tmd-2.png |  |</t>
  </si>
  <si>
    <t>&lt;img src="devices/knx/tmd-square-tmd-2.png" alt="tmd-square-tmd-2.png"&gt;</t>
  </si>
  <si>
    <t>![img](https://github.com/RASBR/assets-public/blob/main/devices/knx/tmd-square-tmd-4.png?raw=true =48x)</t>
  </si>
  <si>
    <t>[![img](https://github.com/RASBR/assets-public/blob/main/devices/knx/tmd-square-tmd-4.png?raw=true =48x)](url)</t>
  </si>
  <si>
    <t>[![img](https://github.com/RASBR/assets-public/blob/main/devices/knx/tmd-square-tmd-4.png?raw=true =48x)](https://github.com/RASBR/assets-public/blob/main/devices/knx/tmd-square-tmd-4.png?raw=true)</t>
  </si>
  <si>
    <t>| [![img](https://github.com/RASBR/assets-public/blob/main/devices/knx/tmd-square-tmd-4.png?raw=true =48x)](https://github.com/RASBR/assets-public/blob/main/devices/knx/tmd-square-tmd-4.png?raw=true) | tmd-square-tmd-4.png |  |</t>
  </si>
  <si>
    <t>&lt;img src="devices/knx/tmd-square-tmd-4.png" alt="tmd-square-tmd-4.png"&gt;</t>
  </si>
  <si>
    <t>![img](https://github.com/RASBR/assets-public/blob/main/devices/knx/tmd-square-tmd-6.png?raw=true =48x)</t>
  </si>
  <si>
    <t>[![img](https://github.com/RASBR/assets-public/blob/main/devices/knx/tmd-square-tmd-6.png?raw=true =48x)](url)</t>
  </si>
  <si>
    <t>[![img](https://github.com/RASBR/assets-public/blob/main/devices/knx/tmd-square-tmd-6.png?raw=true =48x)](https://github.com/RASBR/assets-public/blob/main/devices/knx/tmd-square-tmd-6.png?raw=true)</t>
  </si>
  <si>
    <t>| [![img](https://github.com/RASBR/assets-public/blob/main/devices/knx/tmd-square-tmd-6.png?raw=true =48x)](https://github.com/RASBR/assets-public/blob/main/devices/knx/tmd-square-tmd-6.png?raw=true) | tmd-square-tmd-6.png |  |</t>
  </si>
  <si>
    <t>&lt;img src="devices/knx/tmd-square-tmd-6.png" alt="tmd-square-tmd-6.png"&gt;</t>
  </si>
  <si>
    <t>![img](https://github.com/RASBR/assets-public/blob/main/devices/knx/tmd-square-tmd-display.png?raw=true =48x)</t>
  </si>
  <si>
    <t>[![img](https://github.com/RASBR/assets-public/blob/main/devices/knx/tmd-square-tmd-display.png?raw=true =48x)](url)</t>
  </si>
  <si>
    <t>[![img](https://github.com/RASBR/assets-public/blob/main/devices/knx/tmd-square-tmd-display.png?raw=true =48x)](https://github.com/RASBR/assets-public/blob/main/devices/knx/tmd-square-tmd-display.png?raw=true)</t>
  </si>
  <si>
    <t>| [![img](https://github.com/RASBR/assets-public/blob/main/devices/knx/tmd-square-tmd-display.png?raw=true =48x)](https://github.com/RASBR/assets-public/blob/main/devices/knx/tmd-square-tmd-display.png?raw=true) | tmd-square-tmd-display.png |  |</t>
  </si>
  <si>
    <t>&lt;img src="devices/knx/tmd-square-tmd-display.png" alt="tmd-square-tmd-display.png"&gt;</t>
  </si>
  <si>
    <t>![img](https://github.com/RASBR/assets-public/blob/main/devices/knx/z35.png?raw=true =48x)</t>
  </si>
  <si>
    <t>[![img](https://github.com/RASBR/assets-public/blob/main/devices/knx/z35.png?raw=true =48x)](url)</t>
  </si>
  <si>
    <t>[![img](https://github.com/RASBR/assets-public/blob/main/devices/knx/z35.png?raw=true =48x)](https://github.com/RASBR/assets-public/blob/main/devices/knx/z35.png?raw=true)</t>
  </si>
  <si>
    <t>| [![img](https://github.com/RASBR/assets-public/blob/main/devices/knx/z35.png?raw=true =48x)](https://github.com/RASBR/assets-public/blob/main/devices/knx/z35.png?raw=true) | z35.png |  |</t>
  </si>
  <si>
    <t>&lt;img src="devices/knx/z35.png" alt="z35.png"&gt;</t>
  </si>
  <si>
    <t>![img](https://github.com/RASBR/assets-public/blob/main/devices/knx/z41-pro.png?raw=true =48x)</t>
  </si>
  <si>
    <t>[![img](https://github.com/RASBR/assets-public/blob/main/devices/knx/z41-pro.png?raw=true =48x)](url)</t>
  </si>
  <si>
    <t>[![img](https://github.com/RASBR/assets-public/blob/main/devices/knx/z41-pro.png?raw=true =48x)](https://github.com/RASBR/assets-public/blob/main/devices/knx/z41-pro.png?raw=true)</t>
  </si>
  <si>
    <t>| [![img](https://github.com/RASBR/assets-public/blob/main/devices/knx/z41-pro.png?raw=true =48x)](https://github.com/RASBR/assets-public/blob/main/devices/knx/z41-pro.png?raw=true) | z41-pro.png |  |</t>
  </si>
  <si>
    <t>&lt;img src="devices/knx/z41-pro.png" alt="z41-pro.png"&gt;</t>
  </si>
  <si>
    <t>![img](https://github.com/RASBR/assets-public/blob/main/devices/knx/zennio.png?raw=true =48x)</t>
  </si>
  <si>
    <t>[![img](https://github.com/RASBR/assets-public/blob/main/devices/knx/zennio.png?raw=true =48x)](url)</t>
  </si>
  <si>
    <t>[![img](https://github.com/RASBR/assets-public/blob/main/devices/knx/zennio.png?raw=true =48x)](https://github.com/RASBR/assets-public/blob/main/devices/knx/zennio.png?raw=true)</t>
  </si>
  <si>
    <t>| [![img](https://github.com/RASBR/assets-public/blob/main/devices/knx/zennio.png?raw=true =48x)](https://github.com/RASBR/assets-public/blob/main/devices/knx/zennio.png?raw=true) | zennio.png |  |</t>
  </si>
  <si>
    <t>&lt;img src="devices/knx/zennio.png" alt="zennio.png"&gt;</t>
  </si>
  <si>
    <t>![img](https://github.com/RASBR/assets-public/blob/main/devices/knx/zps320hic230.png?raw=true =48x)</t>
  </si>
  <si>
    <t>[![img](https://github.com/RASBR/assets-public/blob/main/devices/knx/zps320hic230.png?raw=true =48x)](url)</t>
  </si>
  <si>
    <t>[![img](https://github.com/RASBR/assets-public/blob/main/devices/knx/zps320hic230.png?raw=true =48x)](https://github.com/RASBR/assets-public/blob/main/devices/knx/zps320hic230.png?raw=true)</t>
  </si>
  <si>
    <t>| [![img](https://github.com/RASBR/assets-public/blob/main/devices/knx/zps320hic230.png?raw=true =48x)](https://github.com/RASBR/assets-public/blob/main/devices/knx/zps320hic230.png?raw=true) | zps320hic230.png |  |</t>
  </si>
  <si>
    <t>&lt;img src="devices/knx/zps320hic230.png" alt="zps320hic230.png"&gt;</t>
  </si>
  <si>
    <t>&lt;img src="home-assistant-wordmark-color-on-light.png" alt="home-assistant-wordmark-color-on-light.png" height="48"&gt;</t>
  </si>
  <si>
    <t>&lt;img src="home-assistant-wordmark-monochrome-on-dark.png" alt="home-assistant-wordmark-monochrome-on-dark.png" height="48"&gt;</t>
  </si>
  <si>
    <t>&lt;img src="home-assistant-social-media-logo-round.png" alt="home-assistant-social-media-logo-round.png" height="48"&gt;</t>
  </si>
  <si>
    <t>&lt;img src="home-assistant-logomark-monochrome-on-light.png" alt="home-assistant-logomark-monochrome-on-light.png" height="48"&gt;</t>
  </si>
  <si>
    <t>&lt;img src="home-assistant-logomark-monochrome-on-dark.png" alt="home-assistant-logomark-monochrome-on-dark.png" height="48"&gt;</t>
  </si>
  <si>
    <t>&lt;img src="home-assistant-wordmark-with-margins-monochrome-on-dark.png" alt="home-assistant-wordmark-with-margins-monochrome-on-dark.png" height="48"&gt;</t>
  </si>
  <si>
    <t>&lt;img src="home-assistant-wordmark-vertical-monochrome-on-light.png" alt="home-assistant-wordmark-vertical-monochrome-on-light.png" height="48"&gt;</t>
  </si>
  <si>
    <t>&lt;img src="home-assistant-wordmark-with-margins-color-on-dark.png" alt="home-assistant-wordmark-with-margins-color-on-dark.png" height="48"&gt;</t>
  </si>
  <si>
    <t>&lt;img src="home-assistant-wordmark-with-margins-color-on-light.png" alt="home-assistant-wordmark-with-margins-color-on-light.png" height="48"&gt;</t>
  </si>
  <si>
    <t>&lt;img src="home-assistant-social-media-logo-square.png" alt="home-assistant-social-media-logo-square.png" height="48"&gt;</t>
  </si>
  <si>
    <t>&lt;img src="home-assistant-logomark-color-on-light.png" alt="home-assistant-logomark-color-on-light.png" height="48"&gt;</t>
  </si>
  <si>
    <t>&lt;img src="home-assistant-wordmark-vertical-color-on-dark.png" alt="home-assistant-wordmark-vertical-color-on-dark.png" height="48"&gt;</t>
  </si>
  <si>
    <t>&lt;img src="home-assistant-wordmark-monochrome-on-light.png" alt="home-assistant-wordmark-monochrome-on-light.png" height="48"&gt;</t>
  </si>
  <si>
    <t>&lt;img src="home-assistant-wordmark-vertical-color-on-light.png" alt="home-assistant-wordmark-vertical-color-on-light.png" height="48"&gt;</t>
  </si>
  <si>
    <t>&lt;img src="home-assistant-wordmark-vertical-monochrome-on-dark.png" alt="home-assistant-wordmark-vertical-monochrome-on-dark.png" height="48"&gt;</t>
  </si>
  <si>
    <t>&lt;img src="home-assistant-wordmark-with-margins-monochrome-on-light.png" alt="home-assistant-wordmark-with-margins-monochrome-on-light.png" height="48"&gt;</t>
  </si>
  <si>
    <t>&lt;img src="home-assistant-wordmark-color-on-dark.png" alt="home-assistant-wordmark-color-on-dark.png" height="48"&gt;</t>
  </si>
  <si>
    <t>&lt;img src="home-assistant-social-media-logo-dev.png" alt="home-assistant-social-media-logo-dev.png" height="48"&gt;</t>
  </si>
  <si>
    <t>&lt;img src="home-assistant-logomark-with-margins-color-on-light.png" alt="home-assistant-logomark-with-margins-color-on-light.png" height="48"&gt;</t>
  </si>
  <si>
    <t>&lt;img src="home-assistant-logomark-with-margins-monochrome-on-dark.png" alt="home-assistant-logomark-with-margins-monochrome-on-dark.png" height="48"&gt;</t>
  </si>
  <si>
    <t>&lt;img src="home-assistant-logomark-with-margins-monochrome-on-light.png" alt="home-assistant-logomark-with-margins-monochrome-on-light.png" height="48"&gt;</t>
  </si>
  <si>
    <r>
      <t xml:space="preserve">The files are referenced from the git folder on disk in </t>
    </r>
    <r>
      <rPr>
        <b/>
        <i/>
        <sz val="11"/>
        <color theme="1"/>
        <rFont val="Aptos Narrow"/>
        <family val="2"/>
        <scheme val="minor"/>
      </rPr>
      <t>Powerquery.</t>
    </r>
  </si>
  <si>
    <r>
      <t xml:space="preserve">1- If you want to create another copy of this, you need to amend the </t>
    </r>
    <r>
      <rPr>
        <b/>
        <i/>
        <sz val="11"/>
        <color theme="1"/>
        <rFont val="Aptos Narrow"/>
        <family val="2"/>
        <scheme val="minor"/>
      </rPr>
      <t>source step</t>
    </r>
    <r>
      <rPr>
        <sz val="11"/>
        <color theme="1"/>
        <rFont val="Aptos Narrow"/>
        <family val="2"/>
        <scheme val="minor"/>
      </rPr>
      <t xml:space="preserve"> in the main query</t>
    </r>
    <r>
      <rPr>
        <b/>
        <i/>
        <sz val="11"/>
        <color theme="1"/>
        <rFont val="Aptos Narrow"/>
        <family val="2"/>
        <scheme val="minor"/>
      </rPr>
      <t xml:space="preserve"> "xx-setup"</t>
    </r>
    <r>
      <rPr>
        <sz val="11"/>
        <color theme="1"/>
        <rFont val="Aptos Narrow"/>
        <family val="2"/>
        <scheme val="minor"/>
      </rPr>
      <t xml:space="preserve"> and some more following steps.
2- Make sure the WHITE cells to the left arfe filled correctly.
3- Every time the content of the folder changes, </t>
    </r>
    <r>
      <rPr>
        <i/>
        <sz val="11"/>
        <color theme="1"/>
        <rFont val="Aptos Narrow"/>
        <family val="2"/>
        <scheme val="minor"/>
      </rPr>
      <t>i.e. The order of the below list changes</t>
    </r>
    <r>
      <rPr>
        <sz val="11"/>
        <color theme="1"/>
        <rFont val="Aptos Narrow"/>
        <family val="2"/>
        <scheme val="minor"/>
      </rPr>
      <t xml:space="preserve">, you have to re-enter the </t>
    </r>
    <r>
      <rPr>
        <b/>
        <sz val="11"/>
        <color theme="1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Order1</t>
    </r>
    <r>
      <rPr>
        <sz val="11"/>
        <color theme="1"/>
        <rFont val="Aptos Narrow"/>
        <family val="2"/>
        <scheme val="minor"/>
      </rPr>
      <t xml:space="preserve">, and </t>
    </r>
    <r>
      <rPr>
        <b/>
        <sz val="11"/>
        <color theme="1"/>
        <rFont val="Aptos Narrow"/>
        <family val="2"/>
        <scheme val="minor"/>
      </rPr>
      <t>Order2</t>
    </r>
    <r>
      <rPr>
        <sz val="11"/>
        <color theme="1"/>
        <rFont val="Aptos Narrow"/>
        <family val="2"/>
        <scheme val="minor"/>
      </rPr>
      <t xml:space="preserve"> fields.
4- Enter the fields from point (3) as desired keeping the </t>
    </r>
    <r>
      <rPr>
        <b/>
        <i/>
        <sz val="11"/>
        <color theme="1"/>
        <rFont val="Aptos Narrow"/>
        <family val="2"/>
        <scheme val="minor"/>
      </rPr>
      <t>Index</t>
    </r>
    <r>
      <rPr>
        <sz val="11"/>
        <color theme="1"/>
        <rFont val="Aptos Narrow"/>
        <family val="2"/>
        <scheme val="minor"/>
      </rPr>
      <t xml:space="preserve"> field order.
5- Refresh all.
6- The results can be found in the </t>
    </r>
    <r>
      <rPr>
        <b/>
        <sz val="11"/>
        <color theme="1"/>
        <rFont val="Aptos Narrow"/>
        <family val="2"/>
        <scheme val="minor"/>
      </rPr>
      <t>xx-</t>
    </r>
    <r>
      <rPr>
        <b/>
        <i/>
        <sz val="11"/>
        <color theme="1"/>
        <rFont val="Aptos Narrow"/>
        <family val="2"/>
        <scheme val="minor"/>
      </rPr>
      <t>final</t>
    </r>
    <r>
      <rPr>
        <sz val="11"/>
        <color theme="1"/>
        <rFont val="Aptos Narrow"/>
        <family val="2"/>
        <scheme val="minor"/>
      </rPr>
      <t xml:space="preserve"> sheet.
7- Copy the desired cell(s) and paste in your </t>
    </r>
    <r>
      <rPr>
        <b/>
        <i/>
        <sz val="11"/>
        <color theme="1"/>
        <rFont val="Aptos Narrow"/>
        <family val="2"/>
        <scheme val="minor"/>
      </rPr>
      <t>Markdown</t>
    </r>
    <r>
      <rPr>
        <sz val="11"/>
        <color theme="1"/>
        <rFont val="Aptos Narrow"/>
        <family val="2"/>
        <scheme val="minor"/>
      </rPr>
      <t xml:space="preserve"> document.</t>
    </r>
  </si>
  <si>
    <t>&lt;img src="home-assistant-logomark-color-on-light.png" alt="home-assistant-logomark-color-on-light.png" height="48"&gt; &lt;img src="home-assistant-logomark-monochrome-on-dark.png" alt="home-assistant-logomark-monochrome-on-dark.png" height="48"&gt; &lt;img src="home-assistant-wordmark-vertical-monochrome-on-light.png" alt="home-assistant-wordmark-vertical-monochrome-on-light.png" height="48"&gt; &lt;img src="home-assistant-social-media-logo-dev.png" alt="home-assistant-social-media-logo-dev.png" height="48"&gt; &lt;img src="home-assistant-social-media-logo-square.png" alt="home-assistant-social-media-logo-square.png" height="48"&gt; &lt;img src="home-assistant-wordmark-with-margins-monochrome-on-dark.png" alt="home-assistant-wordmark-with-margins-monochrome-on-dark.png" height="48"&gt; &lt;img src="home-assistant-wordmark-monochrome-on-light.png" alt="home-assistant-wordmark-monochrome-on-light.png" height="48"&gt; &lt;img src="home-assistant-wordmark-with-margins-color-on-dark.png" alt="home-assistant-wordmark-with-margins-color-on-dark.png" height="48"&gt; &lt;img src="home-assistant-wordmark-with-margins-color-on-light.png" alt="home-assistant-wordmark-with-margins-color-on-light.png" height="48"&gt; &lt;img src="home-assistant-wordmark-vertical-color-on-dark.png" alt="home-assistant-wordmark-vertical-color-on-dark.png" height="48"&gt; &lt;img src="home-assistant-social-media-logo-round.png" alt="home-assistant-social-media-logo-round.png" height="48"&gt; &lt;img src="home-assistant-wordmark-color-on-dark.png" alt="home-assistant-wordmark-color-on-dark.png" height="48"&gt; &lt;img src="home-assistant-logomark-monochrome-on-light.png" alt="home-assistant-logomark-monochrome-on-light.png" height="48"&gt; &lt;img src="home-assistant-wordmark-color-on-light.png" alt="home-assistant-wordmark-color-on-light.png" height="48"&gt; &lt;img src="home-assistant-wordmark-monochrome-on-dark.png" alt="home-assistant-wordmark-monochrome-on-dark.png" height="48"&gt; &lt;img src="home-assistant-wordmark-with-margins-monochrome-on-light.png" alt="home-assistant-wordmark-with-margins-monochrome-on-light.png" height="48"&gt; &lt;img src="home-assistant-wordmark-vertical-color-on-light.png" alt="home-assistant-wordmark-vertical-color-on-light.png" height="48"&gt; &lt;img src="home-assistant-wordmark-vertical-monochrome-on-dark.png" alt="home-assistant-wordmark-vertical-monochrome-on-dark.png" height="48"&gt; &lt;img src="home-assistant-logomark-with-margins-color-on-light.png" alt="home-assistant-logomark-with-margins-color-on-light.png" height="48"&gt; &lt;img src="home-assistant-logomark-with-margins-monochrome-on-dark.png" alt="home-assistant-logomark-with-margins-monochrome-on-dark.png" height="48"&gt; &lt;img src="home-assistant-logomark-with-margins-monochrome-on-light.png" alt="home-assistant-logomark-with-margins-monochrome-on-light.png" height="48"&gt;</t>
  </si>
  <si>
    <t>home-assistant/</t>
  </si>
  <si>
    <t>![img](https://github.com/RASBR/assets-public/blob/main/home-assistant/home-assistant-logomark-color-on-light.png?raw=true =48x) ![img](https://github.com/RASBR/assets-public/blob/main/home-assistant/home-assistant-logomark-monochrome-on-dark.png?raw=true =48x) ![img](https://github.com/RASBR/assets-public/blob/main/home-assistant/home-assistant-wordmark-vertical-monochrome-on-light.png?raw=true =48x) ![img](https://github.com/RASBR/assets-public/blob/main/home-assistant/home-assistant-social-media-logo-dev.png?raw=true =48x) ![img](https://github.com/RASBR/assets-public/blob/main/home-assistant/home-assistant-social-media-logo-square.png?raw=true =48x) ![img](https://github.com/RASBR/assets-public/blob/main/home-assistant/home-assistant-wordmark-with-margins-monochrome-on-dark.png?raw=true =48x) ![img](https://github.com/RASBR/assets-public/blob/main/home-assistant/home-assistant-wordmark-monochrome-on-light.png?raw=true =48x) ![img](https://github.com/RASBR/assets-public/blob/main/home-assistant/home-assistant-wordmark-with-margins-color-on-dark.png?raw=true =48x) ![img](https://github.com/RASBR/assets-public/blob/main/home-assistant/home-assistant-wordmark-with-margins-color-on-light.png?raw=true =48x) ![img](https://github.com/RASBR/assets-public/blob/main/home-assistant/home-assistant-wordmark-vertical-color-on-dark.png?raw=true =48x) ![img](https://github.com/RASBR/assets-public/blob/main/home-assistant/home-assistant-social-media-logo-round.png?raw=true =48x) ![img](https://github.com/RASBR/assets-public/blob/main/home-assistant/home-assistant-wordmark-color-on-dark.png?raw=true =48x) ![img](https://github.com/RASBR/assets-public/blob/main/home-assistant/home-assistant-logomark-monochrome-on-light.png?raw=true =48x) ![img](https://github.com/RASBR/assets-public/blob/main/home-assistant/home-assistant-wordmark-color-on-light.png?raw=true =48x) ![img](https://github.com/RASBR/assets-public/blob/main/home-assistant/home-assistant-wordmark-monochrome-on-dark.png?raw=true =48x) ![img](https://github.com/RASBR/assets-public/blob/main/home-assistant/home-assistant-wordmark-with-margins-monochrome-on-light.png?raw=true =48x) ![img](https://github.com/RASBR/assets-public/blob/main/home-assistant/home-assistant-wordmark-vertical-color-on-light.png?raw=true =48x) ![img](https://github.com/RASBR/assets-public/blob/main/home-assistant/home-assistant-wordmark-vertical-monochrome-on-dark.png?raw=true =48x) ![img](https://github.com/RASBR/assets-public/blob/main/home-assistant/home-assistant-logomark-with-margins-color-on-light.png?raw=true =48x) ![img](https://github.com/RASBR/assets-public/blob/main/home-assistant/home-assistant-logomark-with-margins-monochrome-on-dark.png?raw=true =48x) ![img](https://github.com/RASBR/assets-public/blob/main/home-assistant/home-assistant-logomark-with-margins-monochrome-on-light.png?raw=true =48x)</t>
  </si>
  <si>
    <t>[![img](https://github.com/RASBR/assets-public/blob/main/home-assistant/home-assistant-logomark-color-on-light.png?raw=true =48x)](url) [![img](https://github.com/RASBR/assets-public/blob/main/home-assistant/home-assistant-logomark-monochrome-on-dark.png?raw=true =48x)](url) [![img](https://github.com/RASBR/assets-public/blob/main/home-assistant/home-assistant-wordmark-vertical-monochrome-on-light.png?raw=true =48x)](url) [![img](https://github.com/RASBR/assets-public/blob/main/home-assistant/home-assistant-social-media-logo-dev.png?raw=true =48x)](url) [![img](https://github.com/RASBR/assets-public/blob/main/home-assistant/home-assistant-social-media-logo-square.png?raw=true =48x)](url) [![img](https://github.com/RASBR/assets-public/blob/main/home-assistant/home-assistant-wordmark-with-margins-monochrome-on-dark.png?raw=true =48x)](url) [![img](https://github.com/RASBR/assets-public/blob/main/home-assistant/home-assistant-wordmark-monochrome-on-light.png?raw=true =48x)](url) [![img](https://github.com/RASBR/assets-public/blob/main/home-assistant/home-assistant-wordmark-with-margins-color-on-dark.png?raw=true =48x)](url) [![img](https://github.com/RASBR/assets-public/blob/main/home-assistant/home-assistant-wordmark-with-margins-color-on-light.png?raw=true =48x)](url) [![img](https://github.com/RASBR/assets-public/blob/main/home-assistant/home-assistant-wordmark-vertical-color-on-dark.png?raw=true =48x)](url) [![img](https://github.com/RASBR/assets-public/blob/main/home-assistant/home-assistant-social-media-logo-round.png?raw=true =48x)](url) [![img](https://github.com/RASBR/assets-public/blob/main/home-assistant/home-assistant-wordmark-color-on-dark.png?raw=true =48x)](url) [![img](https://github.com/RASBR/assets-public/blob/main/home-assistant/home-assistant-logomark-monochrome-on-light.png?raw=true =48x)](url) [![img](https://github.com/RASBR/assets-public/blob/main/home-assistant/home-assistant-wordmark-color-on-light.png?raw=true =48x)](url) [![img](https://github.com/RASBR/assets-public/blob/main/home-assistant/home-assistant-wordmark-monochrome-on-dark.png?raw=true =48x)](url) [![img](https://github.com/RASBR/assets-public/blob/main/home-assistant/home-assistant-wordmark-with-margins-monochrome-on-light.png?raw=true =48x)](url) [![img](https://github.com/RASBR/assets-public/blob/main/home-assistant/home-assistant-wordmark-vertical-color-on-light.png?raw=true =48x)](url) [![img](https://github.com/RASBR/assets-public/blob/main/home-assistant/home-assistant-wordmark-vertical-monochrome-on-dark.png?raw=true =48x)](url) [![img](https://github.com/RASBR/assets-public/blob/main/home-assistant/home-assistant-logomark-with-margins-color-on-light.png?raw=true =48x)](url) [![img](https://github.com/RASBR/assets-public/blob/main/home-assistant/home-assistant-logomark-with-margins-monochrome-on-dark.png?raw=true =48x)](url) [![img](https://github.com/RASBR/assets-public/blob/main/home-assistant/home-assistant-logomark-with-margins-monochrome-on-light.png?raw=true =48x)](url)</t>
  </si>
  <si>
    <t>[![img](https://github.com/RASBR/assets-public/blob/main/home-assistant/home-assistant-logomark-color-on-light.png?raw=true =48x)](https://github.com/RASBR/assets-public/blob/main/home-assistant/home-assistant-logomark-color-on-light.png?raw=true) [![img](https://github.com/RASBR/assets-public/blob/main/home-assistant/home-assistant-logomark-monochrome-on-dark.png?raw=true =48x)](https://github.com/RASBR/assets-public/blob/main/home-assistant/home-assistant-logomark-monochrome-on-dark.png?raw=true) [![img](https://github.com/RASBR/assets-public/blob/main/home-assistant/home-assistant-wordmark-vertical-monochrome-on-light.png?raw=true =48x)](https://github.com/RASBR/assets-public/blob/main/home-assistant/home-assistant-wordmark-vertical-monochrome-on-light.png?raw=true) [![img](https://github.com/RASBR/assets-public/blob/main/home-assistant/home-assistant-social-media-logo-dev.png?raw=true =48x)](https://github.com/RASBR/assets-public/blob/main/home-assistant/home-assistant-social-media-logo-dev.png?raw=true) [![img](https://github.com/RASBR/assets-public/blob/main/home-assistant/home-assistant-social-media-logo-square.png?raw=true =48x)](https://github.com/RASBR/assets-public/blob/main/home-assistant/home-assistant-social-media-logo-square.png?raw=true) 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 [![img](https://github.com/RASBR/assets-public/blob/main/home-assistant/home-assistant-wordmark-monochrome-on-light.png?raw=true =48x)](https://github.com/RASBR/assets-public/blob/main/home-assistant/home-assistant-wordmark-monochrome-on-light.png?raw=true) [![img](https://github.com/RASBR/assets-public/blob/main/home-assistant/home-assistant-wordmark-with-margins-color-on-dark.png?raw=true =48x)](https://github.com/RASBR/assets-public/blob/main/home-assistant/home-assistant-wordmark-with-margins-color-on-dark.png?raw=true) [![img](https://github.com/RASBR/assets-public/blob/main/home-assistant/home-assistant-wordmark-with-margins-color-on-light.png?raw=true =48x)](https://github.com/RASBR/assets-public/blob/main/home-assistant/home-assistant-wordmark-with-margins-color-on-light.png?raw=true) [![img](https://github.com/RASBR/assets-public/blob/main/home-assistant/home-assistant-wordmark-vertical-color-on-dark.png?raw=true =48x)](https://github.com/RASBR/assets-public/blob/main/home-assistant/home-assistant-wordmark-vertical-color-on-dark.png?raw=true) [![img](https://github.com/RASBR/assets-public/blob/main/home-assistant/home-assistant-social-media-logo-round.png?raw=true =48x)](https://github.com/RASBR/assets-public/blob/main/home-assistant/home-assistant-social-media-logo-round.png?raw=true) [![img](https://github.com/RASBR/assets-public/blob/main/home-assistant/home-assistant-wordmark-color-on-dark.png?raw=true =48x)](https://github.com/RASBR/assets-public/blob/main/home-assistant/home-assistant-wordmark-color-on-dark.png?raw=true) [![img](https://github.com/RASBR/assets-public/blob/main/home-assistant/home-assistant-logomark-monochrome-on-light.png?raw=true =48x)](https://github.com/RASBR/assets-public/blob/main/home-assistant/home-assistant-logomark-monochrome-on-light.png?raw=true) [![img](https://github.com/RASBR/assets-public/blob/main/home-assistant/home-assistant-wordmark-color-on-light.png?raw=true =48x)](https://github.com/RASBR/assets-public/blob/main/home-assistant/home-assistant-wordmark-color-on-light.png?raw=true) [![img](https://github.com/RASBR/assets-public/blob/main/home-assistant/home-assistant-wordmark-monochrome-on-dark.png?raw=true =48x)](https://github.com/RASBR/assets-public/blob/main/home-assistant/home-assistant-wordmark-monochrome-on-dark.png?raw=true) 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 [![img](https://github.com/RASBR/assets-public/blob/main/home-assistant/home-assistant-wordmark-vertical-color-on-light.png?raw=true =48x)](https://github.com/RASBR/assets-public/blob/main/home-assistant/home-assistant-wordmark-vertical-color-on-light.png?raw=true) [![img](https://github.com/RASBR/assets-public/blob/main/home-assistant/home-assistant-wordmark-vertical-monochrome-on-dark.png?raw=true =48x)](https://github.com/RASBR/assets-public/blob/main/home-assistant/home-assistant-wordmark-vertical-monochrome-on-dark.png?raw=true) [![img](https://github.com/RASBR/assets-public/blob/main/home-assistant/home-assistant-logomark-with-margins-color-on-light.png?raw=true =48x)](https://github.com/RASBR/assets-public/blob/main/home-assistant/home-assistant-logomark-with-margins-color-on-light.png?raw=true) 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 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</t>
  </si>
  <si>
    <t>| Image | Name | Count |
|-------|------|-------|
| [![img](https://github.com/RASBR/assets-public/blob/main/home-assistant/home-assistant-logomark-color-on-light.png?raw=true =48x)](https://github.com/RASBR/assets-public/blob/main/home-assistant/home-assistant-logomark-color-on-light.png?raw=true) | home-assistant-logomark-color-on-light.png | 0 |
| [![img](https://github.com/RASBR/assets-public/blob/main/home-assistant/home-assistant-logomark-monochrome-on-dark.png?raw=true =48x)](https://github.com/RASBR/assets-public/blob/main/home-assistant/home-assistant-logomark-monochrome-on-dark.png?raw=true) | home-assistant-logomark-monochrome-on-dark.png | 0 |
| [![img](https://github.com/RASBR/assets-public/blob/main/home-assistant/home-assistant-wordmark-vertical-monochrome-on-light.png?raw=true =48x)](https://github.com/RASBR/assets-public/blob/main/home-assistant/home-assistant-wordmark-vertical-monochrome-on-light.png?raw=true) | home-assistant-wordmark-vertical-monochrome-on-light.png | 1 |
| [![img](https://github.com/RASBR/assets-public/blob/main/home-assistant/home-assistant-social-media-logo-dev.png?raw=true =48x)](https://github.com/RASBR/assets-public/blob/main/home-assistant/home-assistant-social-media-logo-dev.png?raw=true) | home-assistant-social-media-logo-dev.png | 0 |
| [![img](https://github.com/RASBR/assets-public/blob/main/home-assistant/home-assistant-social-media-logo-square.png?raw=true =48x)](https://github.com/RASBR/assets-public/blob/main/home-assistant/home-assistant-social-media-logo-square.png?raw=true) | home-assistant-social-media-logo-square.png | 2 |
| 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 | home-assistant-wordmark-with-margins-monochrome-on-dark.png | 10 |
| [![img](https://github.com/RASBR/assets-public/blob/main/home-assistant/home-assistant-wordmark-monochrome-on-light.png?raw=true =48x)](https://github.com/RASBR/assets-public/blob/main/home-assistant/home-assistant-wordmark-monochrome-on-light.png?raw=true) | home-assistant-wordmark-monochrome-on-light.png | 4 |
| [![img](https://github.com/RASBR/assets-public/blob/main/home-assistant/home-assistant-wordmark-with-margins-color-on-dark.png?raw=true =48x)](https://github.com/RASBR/assets-public/blob/main/home-assistant/home-assistant-wordmark-with-margins-color-on-dark.png?raw=true) | home-assistant-wordmark-with-margins-color-on-dark.png | 8 |
| [![img](https://github.com/RASBR/assets-public/blob/main/home-assistant/home-assistant-wordmark-with-margins-color-on-light.png?raw=true =48x)](https://github.com/RASBR/assets-public/blob/main/home-assistant/home-assistant-wordmark-with-margins-color-on-light.png?raw=true) | home-assistant-wordmark-with-margins-color-on-light.png | 10 |
| [![img](https://github.com/RASBR/assets-public/blob/main/home-assistant/home-assistant-wordmark-vertical-color-on-dark.png?raw=true =48x)](https://github.com/RASBR/assets-public/blob/main/home-assistant/home-assistant-wordmark-vertical-color-on-dark.png?raw=true) | home-assistant-wordmark-vertical-color-on-dark.png | 8 |
| [![img](https://github.com/RASBR/assets-public/blob/main/home-assistant/home-assistant-social-media-logo-round.png?raw=true =48x)](https://github.com/RASBR/assets-public/blob/main/home-assistant/home-assistant-social-media-logo-round.png?raw=true) | home-assistant-social-media-logo-round.png | 0 |
| [![img](https://github.com/RASBR/assets-public/blob/main/home-assistant/home-assistant-wordmark-color-on-dark.png?raw=true =48x)](https://github.com/RASBR/assets-public/blob/main/home-assistant/home-assistant-wordmark-color-on-dark.png?raw=true) | home-assistant-wordmark-color-on-dark.png | 8 |
| [![img](https://github.com/RASBR/assets-public/blob/main/home-assistant/home-assistant-logomark-monochrome-on-light.png?raw=true =48x)](https://github.com/RASBR/assets-public/blob/main/home-assistant/home-assistant-logomark-monochrome-on-light.png?raw=true) | home-assistant-logomark-monochrome-on-light.png | 8 |
| [![img](https://github.com/RASBR/assets-public/blob/main/home-assistant/home-assistant-wordmark-color-on-light.png?raw=true =48x)](https://github.com/RASBR/assets-public/blob/main/home-assistant/home-assistant-wordmark-color-on-light.png?raw=true) | home-assistant-wordmark-color-on-light.png | 4 |
| [![img](https://github.com/RASBR/assets-public/blob/main/home-assistant/home-assistant-wordmark-monochrome-on-dark.png?raw=true =48x)](https://github.com/RASBR/assets-public/blob/main/home-assistant/home-assistant-wordmark-monochrome-on-dark.png?raw=true) | home-assistant-wordmark-monochrome-on-dark.png | 1 |
| 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 | home-assistant-wordmark-with-margins-monochrome-on-light.png | 2 |
| [![img](https://github.com/RASBR/assets-public/blob/main/home-assistant/home-assistant-wordmark-vertical-color-on-light.png?raw=true =48x)](https://github.com/RASBR/assets-public/blob/main/home-assistant/home-assistant-wordmark-vertical-color-on-light.png?raw=true) | home-assistant-wordmark-vertical-color-on-light.png | 4 |
| [![img](https://github.com/RASBR/assets-public/blob/main/home-assistant/home-assistant-wordmark-vertical-monochrome-on-dark.png?raw=true =48x)](https://github.com/RASBR/assets-public/blob/main/home-assistant/home-assistant-wordmark-vertical-monochrome-on-dark.png?raw=true) | home-assistant-wordmark-vertical-monochrome-on-dark.png | 0 |
| [![img](https://github.com/RASBR/assets-public/blob/main/home-assistant/home-assistant-logomark-with-margins-color-on-light.png?raw=true =48x)](https://github.com/RASBR/assets-public/blob/main/home-assistant/home-assistant-logomark-with-margins-color-on-light.png?raw=true) | home-assistant-logomark-with-margins-color-on-light.png | 1 |
| 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 | home-assistant-logomark-with-margins-monochrome-on-dark.png | 1 |
| 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 | home-assistant-logomark-with-margins-monochrome-on-light.png | 1 |
{.dense}</t>
  </si>
  <si>
    <t>https://github.com/RASBR/assets-public/blob/main/home-assistant/home-assistant-logomark-color-on-light.png?raw=true</t>
  </si>
  <si>
    <t>![img](https://github.com/RASBR/assets-public/blob/main/home-assistant/home-assistant-logomark-color-on-light.png?raw=true =48x)</t>
  </si>
  <si>
    <t>[![img](https://github.com/RASBR/assets-public/blob/main/home-assistant/home-assistant-logomark-color-on-light.png?raw=true =48x)](url)</t>
  </si>
  <si>
    <t>[![img](https://github.com/RASBR/assets-public/blob/main/home-assistant/home-assistant-logomark-color-on-light.png?raw=true =48x)](https://github.com/RASBR/assets-public/blob/main/home-assistant/home-assistant-logomark-color-on-light.png?raw=true)</t>
  </si>
  <si>
    <t>| [![img](https://github.com/RASBR/assets-public/blob/main/home-assistant/home-assistant-logomark-color-on-light.png?raw=true =48x)](https://github.com/RASBR/assets-public/blob/main/home-assistant/home-assistant-logomark-color-on-light.png?raw=true) | home-assistant-logomark-color-on-light.png | 0 |</t>
  </si>
  <si>
    <t>https://github.com/RASBR/assets-public/blob/main/home-assistant/home-assistant-logomark-monochrome-on-dark.png?raw=true</t>
  </si>
  <si>
    <t>![img](https://github.com/RASBR/assets-public/blob/main/home-assistant/home-assistant-logomark-monochrome-on-dark.png?raw=true =48x)</t>
  </si>
  <si>
    <t>[![img](https://github.com/RASBR/assets-public/blob/main/home-assistant/home-assistant-logomark-monochrome-on-dark.png?raw=true =48x)](url)</t>
  </si>
  <si>
    <t>[![img](https://github.com/RASBR/assets-public/blob/main/home-assistant/home-assistant-logomark-monochrome-on-dark.png?raw=true =48x)](https://github.com/RASBR/assets-public/blob/main/home-assistant/home-assistant-logomark-monochrome-on-dark.png?raw=true)</t>
  </si>
  <si>
    <t>| [![img](https://github.com/RASBR/assets-public/blob/main/home-assistant/home-assistant-logomark-monochrome-on-dark.png?raw=true =48x)](https://github.com/RASBR/assets-public/blob/main/home-assistant/home-assistant-logomark-monochrome-on-dark.png?raw=true) | home-assistant-logomark-monochrome-on-dark.png | 0 |</t>
  </si>
  <si>
    <t>https://github.com/RASBR/assets-public/blob/main/home-assistant/home-assistant-wordmark-vertical-monochrome-on-light.png?raw=true</t>
  </si>
  <si>
    <t>![img](https://github.com/RASBR/assets-public/blob/main/home-assistant/home-assistant-wordmark-vertical-monochrome-on-light.png?raw=true =48x)</t>
  </si>
  <si>
    <t>[![img](https://github.com/RASBR/assets-public/blob/main/home-assistant/home-assistant-wordmark-vertical-monochrome-on-light.png?raw=true =48x)](url)</t>
  </si>
  <si>
    <t>[![img](https://github.com/RASBR/assets-public/blob/main/home-assistant/home-assistant-wordmark-vertical-monochrome-on-light.png?raw=true =48x)](https://github.com/RASBR/assets-public/blob/main/home-assistant/home-assistant-wordmark-vertical-monochrome-on-light.png?raw=true)</t>
  </si>
  <si>
    <t>| [![img](https://github.com/RASBR/assets-public/blob/main/home-assistant/home-assistant-wordmark-vertical-monochrome-on-light.png?raw=true =48x)](https://github.com/RASBR/assets-public/blob/main/home-assistant/home-assistant-wordmark-vertical-monochrome-on-light.png?raw=true) | home-assistant-wordmark-vertical-monochrome-on-light.png | 1 |</t>
  </si>
  <si>
    <t>https://github.com/RASBR/assets-public/blob/main/home-assistant/home-assistant-social-media-logo-dev.png?raw=true</t>
  </si>
  <si>
    <t>![img](https://github.com/RASBR/assets-public/blob/main/home-assistant/home-assistant-social-media-logo-dev.png?raw=true =48x)</t>
  </si>
  <si>
    <t>[![img](https://github.com/RASBR/assets-public/blob/main/home-assistant/home-assistant-social-media-logo-dev.png?raw=true =48x)](url)</t>
  </si>
  <si>
    <t>[![img](https://github.com/RASBR/assets-public/blob/main/home-assistant/home-assistant-social-media-logo-dev.png?raw=true =48x)](https://github.com/RASBR/assets-public/blob/main/home-assistant/home-assistant-social-media-logo-dev.png?raw=true)</t>
  </si>
  <si>
    <t>| [![img](https://github.com/RASBR/assets-public/blob/main/home-assistant/home-assistant-social-media-logo-dev.png?raw=true =48x)](https://github.com/RASBR/assets-public/blob/main/home-assistant/home-assistant-social-media-logo-dev.png?raw=true) | home-assistant-social-media-logo-dev.png | 0 |</t>
  </si>
  <si>
    <t>https://github.com/RASBR/assets-public/blob/main/home-assistant/home-assistant-social-media-logo-square.png?raw=true</t>
  </si>
  <si>
    <t>![img](https://github.com/RASBR/assets-public/blob/main/home-assistant/home-assistant-social-media-logo-square.png?raw=true =48x)</t>
  </si>
  <si>
    <t>[![img](https://github.com/RASBR/assets-public/blob/main/home-assistant/home-assistant-social-media-logo-square.png?raw=true =48x)](url)</t>
  </si>
  <si>
    <t>[![img](https://github.com/RASBR/assets-public/blob/main/home-assistant/home-assistant-social-media-logo-square.png?raw=true =48x)](https://github.com/RASBR/assets-public/blob/main/home-assistant/home-assistant-social-media-logo-square.png?raw=true)</t>
  </si>
  <si>
    <t>| [![img](https://github.com/RASBR/assets-public/blob/main/home-assistant/home-assistant-social-media-logo-square.png?raw=true =48x)](https://github.com/RASBR/assets-public/blob/main/home-assistant/home-assistant-social-media-logo-square.png?raw=true) | home-assistant-social-media-logo-square.png | 2 |</t>
  </si>
  <si>
    <t>https://github.com/RASBR/assets-public/blob/main/home-assistant/home-assistant-wordmark-with-margins-monochrome-on-dark.png?raw=true</t>
  </si>
  <si>
    <t>![img](https://github.com/RASBR/assets-public/blob/main/home-assistant/home-assistant-wordmark-with-margins-monochrome-on-dark.png?raw=true =48x)</t>
  </si>
  <si>
    <t>[![img](https://github.com/RASBR/assets-public/blob/main/home-assistant/home-assistant-wordmark-with-margins-monochrome-on-dark.png?raw=true =48x)](url)</t>
  </si>
  <si>
    <t>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</t>
  </si>
  <si>
    <t>| 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 | home-assistant-wordmark-with-margins-monochrome-on-dark.png | 10 |</t>
  </si>
  <si>
    <t>https://github.com/RASBR/assets-public/blob/main/home-assistant/home-assistant-wordmark-monochrome-on-light.png?raw=true</t>
  </si>
  <si>
    <t>![img](https://github.com/RASBR/assets-public/blob/main/home-assistant/home-assistant-wordmark-monochrome-on-light.png?raw=true =48x)</t>
  </si>
  <si>
    <t>[![img](https://github.com/RASBR/assets-public/blob/main/home-assistant/home-assistant-wordmark-monochrome-on-light.png?raw=true =48x)](url)</t>
  </si>
  <si>
    <t>[![img](https://github.com/RASBR/assets-public/blob/main/home-assistant/home-assistant-wordmark-monochrome-on-light.png?raw=true =48x)](https://github.com/RASBR/assets-public/blob/main/home-assistant/home-assistant-wordmark-monochrome-on-light.png?raw=true)</t>
  </si>
  <si>
    <t>| [![img](https://github.com/RASBR/assets-public/blob/main/home-assistant/home-assistant-wordmark-monochrome-on-light.png?raw=true =48x)](https://github.com/RASBR/assets-public/blob/main/home-assistant/home-assistant-wordmark-monochrome-on-light.png?raw=true) | home-assistant-wordmark-monochrome-on-light.png | 4 |</t>
  </si>
  <si>
    <t>https://github.com/RASBR/assets-public/blob/main/home-assistant/home-assistant-wordmark-with-margins-color-on-dark.png?raw=true</t>
  </si>
  <si>
    <t>![img](https://github.com/RASBR/assets-public/blob/main/home-assistant/home-assistant-wordmark-with-margins-color-on-dark.png?raw=true =48x)</t>
  </si>
  <si>
    <t>[![img](https://github.com/RASBR/assets-public/blob/main/home-assistant/home-assistant-wordmark-with-margins-color-on-dark.png?raw=true =48x)](url)</t>
  </si>
  <si>
    <t>[![img](https://github.com/RASBR/assets-public/blob/main/home-assistant/home-assistant-wordmark-with-margins-color-on-dark.png?raw=true =48x)](https://github.com/RASBR/assets-public/blob/main/home-assistant/home-assistant-wordmark-with-margins-color-on-dark.png?raw=true)</t>
  </si>
  <si>
    <t>| [![img](https://github.com/RASBR/assets-public/blob/main/home-assistant/home-assistant-wordmark-with-margins-color-on-dark.png?raw=true =48x)](https://github.com/RASBR/assets-public/blob/main/home-assistant/home-assistant-wordmark-with-margins-color-on-dark.png?raw=true) | home-assistant-wordmark-with-margins-color-on-dark.png | 8 |</t>
  </si>
  <si>
    <t>https://github.com/RASBR/assets-public/blob/main/home-assistant/home-assistant-wordmark-with-margins-color-on-light.png?raw=true</t>
  </si>
  <si>
    <t>![img](https://github.com/RASBR/assets-public/blob/main/home-assistant/home-assistant-wordmark-with-margins-color-on-light.png?raw=true =48x)</t>
  </si>
  <si>
    <t>[![img](https://github.com/RASBR/assets-public/blob/main/home-assistant/home-assistant-wordmark-with-margins-color-on-light.png?raw=true =48x)](url)</t>
  </si>
  <si>
    <t>[![img](https://github.com/RASBR/assets-public/blob/main/home-assistant/home-assistant-wordmark-with-margins-color-on-light.png?raw=true =48x)](https://github.com/RASBR/assets-public/blob/main/home-assistant/home-assistant-wordmark-with-margins-color-on-light.png?raw=true)</t>
  </si>
  <si>
    <t>| [![img](https://github.com/RASBR/assets-public/blob/main/home-assistant/home-assistant-wordmark-with-margins-color-on-light.png?raw=true =48x)](https://github.com/RASBR/assets-public/blob/main/home-assistant/home-assistant-wordmark-with-margins-color-on-light.png?raw=true) | home-assistant-wordmark-with-margins-color-on-light.png | 10 |</t>
  </si>
  <si>
    <t>https://github.com/RASBR/assets-public/blob/main/home-assistant/home-assistant-wordmark-vertical-color-on-dark.png?raw=true</t>
  </si>
  <si>
    <t>![img](https://github.com/RASBR/assets-public/blob/main/home-assistant/home-assistant-wordmark-vertical-color-on-dark.png?raw=true =48x)</t>
  </si>
  <si>
    <t>[![img](https://github.com/RASBR/assets-public/blob/main/home-assistant/home-assistant-wordmark-vertical-color-on-dark.png?raw=true =48x)](url)</t>
  </si>
  <si>
    <t>[![img](https://github.com/RASBR/assets-public/blob/main/home-assistant/home-assistant-wordmark-vertical-color-on-dark.png?raw=true =48x)](https://github.com/RASBR/assets-public/blob/main/home-assistant/home-assistant-wordmark-vertical-color-on-dark.png?raw=true)</t>
  </si>
  <si>
    <t>| [![img](https://github.com/RASBR/assets-public/blob/main/home-assistant/home-assistant-wordmark-vertical-color-on-dark.png?raw=true =48x)](https://github.com/RASBR/assets-public/blob/main/home-assistant/home-assistant-wordmark-vertical-color-on-dark.png?raw=true) | home-assistant-wordmark-vertical-color-on-dark.png | 8 |</t>
  </si>
  <si>
    <t>https://github.com/RASBR/assets-public/blob/main/home-assistant/home-assistant-social-media-logo-round.png?raw=true</t>
  </si>
  <si>
    <t>![img](https://github.com/RASBR/assets-public/blob/main/home-assistant/home-assistant-social-media-logo-round.png?raw=true =48x)</t>
  </si>
  <si>
    <t>[![img](https://github.com/RASBR/assets-public/blob/main/home-assistant/home-assistant-social-media-logo-round.png?raw=true =48x)](url)</t>
  </si>
  <si>
    <t>[![img](https://github.com/RASBR/assets-public/blob/main/home-assistant/home-assistant-social-media-logo-round.png?raw=true =48x)](https://github.com/RASBR/assets-public/blob/main/home-assistant/home-assistant-social-media-logo-round.png?raw=true)</t>
  </si>
  <si>
    <t>| [![img](https://github.com/RASBR/assets-public/blob/main/home-assistant/home-assistant-social-media-logo-round.png?raw=true =48x)](https://github.com/RASBR/assets-public/blob/main/home-assistant/home-assistant-social-media-logo-round.png?raw=true) | home-assistant-social-media-logo-round.png | 0 |</t>
  </si>
  <si>
    <t>https://github.com/RASBR/assets-public/blob/main/home-assistant/home-assistant-wordmark-color-on-dark.png?raw=true</t>
  </si>
  <si>
    <t>![img](https://github.com/RASBR/assets-public/blob/main/home-assistant/home-assistant-wordmark-color-on-dark.png?raw=true =48x)</t>
  </si>
  <si>
    <t>[![img](https://github.com/RASBR/assets-public/blob/main/home-assistant/home-assistant-wordmark-color-on-dark.png?raw=true =48x)](url)</t>
  </si>
  <si>
    <t>[![img](https://github.com/RASBR/assets-public/blob/main/home-assistant/home-assistant-wordmark-color-on-dark.png?raw=true =48x)](https://github.com/RASBR/assets-public/blob/main/home-assistant/home-assistant-wordmark-color-on-dark.png?raw=true)</t>
  </si>
  <si>
    <t>| [![img](https://github.com/RASBR/assets-public/blob/main/home-assistant/home-assistant-wordmark-color-on-dark.png?raw=true =48x)](https://github.com/RASBR/assets-public/blob/main/home-assistant/home-assistant-wordmark-color-on-dark.png?raw=true) | home-assistant-wordmark-color-on-dark.png | 8 |</t>
  </si>
  <si>
    <t>https://github.com/RASBR/assets-public/blob/main/home-assistant/home-assistant-logomark-monochrome-on-light.png?raw=true</t>
  </si>
  <si>
    <t>![img](https://github.com/RASBR/assets-public/blob/main/home-assistant/home-assistant-logomark-monochrome-on-light.png?raw=true =48x)</t>
  </si>
  <si>
    <t>[![img](https://github.com/RASBR/assets-public/blob/main/home-assistant/home-assistant-logomark-monochrome-on-light.png?raw=true =48x)](url)</t>
  </si>
  <si>
    <t>[![img](https://github.com/RASBR/assets-public/blob/main/home-assistant/home-assistant-logomark-monochrome-on-light.png?raw=true =48x)](https://github.com/RASBR/assets-public/blob/main/home-assistant/home-assistant-logomark-monochrome-on-light.png?raw=true)</t>
  </si>
  <si>
    <t>| [![img](https://github.com/RASBR/assets-public/blob/main/home-assistant/home-assistant-logomark-monochrome-on-light.png?raw=true =48x)](https://github.com/RASBR/assets-public/blob/main/home-assistant/home-assistant-logomark-monochrome-on-light.png?raw=true) | home-assistant-logomark-monochrome-on-light.png | 8 |</t>
  </si>
  <si>
    <t>https://github.com/RASBR/assets-public/blob/main/home-assistant/home-assistant-wordmark-color-on-light.png?raw=true</t>
  </si>
  <si>
    <t>![img](https://github.com/RASBR/assets-public/blob/main/home-assistant/home-assistant-wordmark-color-on-light.png?raw=true =48x)</t>
  </si>
  <si>
    <t>[![img](https://github.com/RASBR/assets-public/blob/main/home-assistant/home-assistant-wordmark-color-on-light.png?raw=true =48x)](url)</t>
  </si>
  <si>
    <t>[![img](https://github.com/RASBR/assets-public/blob/main/home-assistant/home-assistant-wordmark-color-on-light.png?raw=true =48x)](https://github.com/RASBR/assets-public/blob/main/home-assistant/home-assistant-wordmark-color-on-light.png?raw=true)</t>
  </si>
  <si>
    <t>| [![img](https://github.com/RASBR/assets-public/blob/main/home-assistant/home-assistant-wordmark-color-on-light.png?raw=true =48x)](https://github.com/RASBR/assets-public/blob/main/home-assistant/home-assistant-wordmark-color-on-light.png?raw=true) | home-assistant-wordmark-color-on-light.png | 4 |</t>
  </si>
  <si>
    <t>https://github.com/RASBR/assets-public/blob/main/home-assistant/home-assistant-wordmark-monochrome-on-dark.png?raw=true</t>
  </si>
  <si>
    <t>![img](https://github.com/RASBR/assets-public/blob/main/home-assistant/home-assistant-wordmark-monochrome-on-dark.png?raw=true =48x)</t>
  </si>
  <si>
    <t>[![img](https://github.com/RASBR/assets-public/blob/main/home-assistant/home-assistant-wordmark-monochrome-on-dark.png?raw=true =48x)](url)</t>
  </si>
  <si>
    <t>[![img](https://github.com/RASBR/assets-public/blob/main/home-assistant/home-assistant-wordmark-monochrome-on-dark.png?raw=true =48x)](https://github.com/RASBR/assets-public/blob/main/home-assistant/home-assistant-wordmark-monochrome-on-dark.png?raw=true)</t>
  </si>
  <si>
    <t>| [![img](https://github.com/RASBR/assets-public/blob/main/home-assistant/home-assistant-wordmark-monochrome-on-dark.png?raw=true =48x)](https://github.com/RASBR/assets-public/blob/main/home-assistant/home-assistant-wordmark-monochrome-on-dark.png?raw=true) | home-assistant-wordmark-monochrome-on-dark.png | 1 |</t>
  </si>
  <si>
    <t>https://github.com/RASBR/assets-public/blob/main/home-assistant/home-assistant-wordmark-with-margins-monochrome-on-light.png?raw=true</t>
  </si>
  <si>
    <t>![img](https://github.com/RASBR/assets-public/blob/main/home-assistant/home-assistant-wordmark-with-margins-monochrome-on-light.png?raw=true =48x)</t>
  </si>
  <si>
    <t>[![img](https://github.com/RASBR/assets-public/blob/main/home-assistant/home-assistant-wordmark-with-margins-monochrome-on-light.png?raw=true =48x)](url)</t>
  </si>
  <si>
    <t>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</t>
  </si>
  <si>
    <t>| 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 | home-assistant-wordmark-with-margins-monochrome-on-light.png | 2 |</t>
  </si>
  <si>
    <t>https://github.com/RASBR/assets-public/blob/main/home-assistant/home-assistant-wordmark-vertical-color-on-light.png?raw=true</t>
  </si>
  <si>
    <t>![img](https://github.com/RASBR/assets-public/blob/main/home-assistant/home-assistant-wordmark-vertical-color-on-light.png?raw=true =48x)</t>
  </si>
  <si>
    <t>[![img](https://github.com/RASBR/assets-public/blob/main/home-assistant/home-assistant-wordmark-vertical-color-on-light.png?raw=true =48x)](url)</t>
  </si>
  <si>
    <t>[![img](https://github.com/RASBR/assets-public/blob/main/home-assistant/home-assistant-wordmark-vertical-color-on-light.png?raw=true =48x)](https://github.com/RASBR/assets-public/blob/main/home-assistant/home-assistant-wordmark-vertical-color-on-light.png?raw=true)</t>
  </si>
  <si>
    <t>| [![img](https://github.com/RASBR/assets-public/blob/main/home-assistant/home-assistant-wordmark-vertical-color-on-light.png?raw=true =48x)](https://github.com/RASBR/assets-public/blob/main/home-assistant/home-assistant-wordmark-vertical-color-on-light.png?raw=true) | home-assistant-wordmark-vertical-color-on-light.png | 4 |</t>
  </si>
  <si>
    <t>https://github.com/RASBR/assets-public/blob/main/home-assistant/home-assistant-wordmark-vertical-monochrome-on-dark.png?raw=true</t>
  </si>
  <si>
    <t>![img](https://github.com/RASBR/assets-public/blob/main/home-assistant/home-assistant-wordmark-vertical-monochrome-on-dark.png?raw=true =48x)</t>
  </si>
  <si>
    <t>[![img](https://github.com/RASBR/assets-public/blob/main/home-assistant/home-assistant-wordmark-vertical-monochrome-on-dark.png?raw=true =48x)](url)</t>
  </si>
  <si>
    <t>[![img](https://github.com/RASBR/assets-public/blob/main/home-assistant/home-assistant-wordmark-vertical-monochrome-on-dark.png?raw=true =48x)](https://github.com/RASBR/assets-public/blob/main/home-assistant/home-assistant-wordmark-vertical-monochrome-on-dark.png?raw=true)</t>
  </si>
  <si>
    <t>| [![img](https://github.com/RASBR/assets-public/blob/main/home-assistant/home-assistant-wordmark-vertical-monochrome-on-dark.png?raw=true =48x)](https://github.com/RASBR/assets-public/blob/main/home-assistant/home-assistant-wordmark-vertical-monochrome-on-dark.png?raw=true) | home-assistant-wordmark-vertical-monochrome-on-dark.png | 0 |</t>
  </si>
  <si>
    <t>https://github.com/RASBR/assets-public/blob/main/home-assistant/home-assistant-logomark-with-margins-color-on-light.png?raw=true</t>
  </si>
  <si>
    <t>![img](https://github.com/RASBR/assets-public/blob/main/home-assistant/home-assistant-logomark-with-margins-color-on-light.png?raw=true =48x)</t>
  </si>
  <si>
    <t>[![img](https://github.com/RASBR/assets-public/blob/main/home-assistant/home-assistant-logomark-with-margins-color-on-light.png?raw=true =48x)](url)</t>
  </si>
  <si>
    <t>[![img](https://github.com/RASBR/assets-public/blob/main/home-assistant/home-assistant-logomark-with-margins-color-on-light.png?raw=true =48x)](https://github.com/RASBR/assets-public/blob/main/home-assistant/home-assistant-logomark-with-margins-color-on-light.png?raw=true)</t>
  </si>
  <si>
    <t>| [![img](https://github.com/RASBR/assets-public/blob/main/home-assistant/home-assistant-logomark-with-margins-color-on-light.png?raw=true =48x)](https://github.com/RASBR/assets-public/blob/main/home-assistant/home-assistant-logomark-with-margins-color-on-light.png?raw=true) | home-assistant-logomark-with-margins-color-on-light.png | 1 |</t>
  </si>
  <si>
    <t>https://github.com/RASBR/assets-public/blob/main/home-assistant/home-assistant-logomark-with-margins-monochrome-on-dark.png?raw=true</t>
  </si>
  <si>
    <t>![img](https://github.com/RASBR/assets-public/blob/main/home-assistant/home-assistant-logomark-with-margins-monochrome-on-dark.png?raw=true =48x)</t>
  </si>
  <si>
    <t>[![img](https://github.com/RASBR/assets-public/blob/main/home-assistant/home-assistant-logomark-with-margins-monochrome-on-dark.png?raw=true =48x)](url)</t>
  </si>
  <si>
    <t>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</t>
  </si>
  <si>
    <t>| 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 | home-assistant-logomark-with-margins-monochrome-on-dark.png | 1 |</t>
  </si>
  <si>
    <t>https://github.com/RASBR/assets-public/blob/main/home-assistant/home-assistant-logomark-with-margins-monochrome-on-light.png?raw=true</t>
  </si>
  <si>
    <t>![img](https://github.com/RASBR/assets-public/blob/main/home-assistant/home-assistant-logomark-with-margins-monochrome-on-light.png?raw=true =48x)</t>
  </si>
  <si>
    <t>[![img](https://github.com/RASBR/assets-public/blob/main/home-assistant/home-assistant-logomark-with-margins-monochrome-on-light.png?raw=true =48x)](url)</t>
  </si>
  <si>
    <t>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</t>
  </si>
  <si>
    <t>| 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 | home-assistant-logomark-with-margins-monochrome-on-light.png | 1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</si>
</sst>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0" borderId="0" xfId="1" applyNumberFormat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7" fillId="0" borderId="0" xfId="0" applyFont="1"/>
    <xf numFmtId="0" fontId="0" fillId="3" borderId="2" xfId="0" applyFill="1" applyBorder="1" applyAlignment="1">
      <alignment wrapText="1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 applyProtection="1">
      <alignment horizontal="center" wrapText="1"/>
      <protection locked="0"/>
    </xf>
    <xf numFmtId="0" fontId="1" fillId="0" borderId="1" xfId="1" applyFill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06/relationships/rdRichValue" Target="richData/rdrichvalu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20/07/relationships/rdRichValueWebImage" Target="richData/rdRichValueWebImag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4" xr16:uid="{0F124C53-2A1F-45AB-B009-AB0F33AEC97F}" autoFormatId="16" applyNumberFormats="0" applyBorderFormats="0" applyFontFormats="0" applyPatternFormats="0" applyAlignmentFormats="0" applyWidthHeightFormats="0">
  <queryTableRefresh preserveSortFilterLayout="0" nextId="17" unboundColumnsLeft="2">
    <queryTableFields count="16">
      <queryTableField id="16" dataBound="0" tableColumnId="49"/>
      <queryTableField id="15" dataBound="0" tableColumnId="50"/>
      <queryTableField id="1" name="Index" tableColumnId="51"/>
      <queryTableField id="2" name="FullName" tableColumnId="52"/>
      <queryTableField id="3" name="Name" tableColumnId="53"/>
      <queryTableField id="4" name="Extension" tableColumnId="54"/>
      <queryTableField id="5" name="Type" tableColumnId="55"/>
      <queryTableField id="6" name="Order1" tableColumnId="56"/>
      <queryTableField id="7" name="Order2" tableColumnId="57"/>
      <queryTableField id="8" name="Count" tableColumnId="58"/>
      <queryTableField id="9" name="Link" tableColumnId="59"/>
      <queryTableField id="10" name="MD-ImageOnly" tableColumnId="60"/>
      <queryTableField id="11" name="MD-ImageLink" tableColumnId="61"/>
      <queryTableField id="12" name="MD-ImageLinkToFile" tableColumnId="62"/>
      <queryTableField id="13" name="MD-TableRecord" tableColumnId="63"/>
      <queryTableField id="14" name="GH-README-MD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5" xr16:uid="{0C365939-FC65-4B28-BB94-CABFC76C9B25}" autoFormatId="16" applyNumberFormats="0" applyBorderFormats="0" applyFontFormats="0" applyPatternFormats="0" applyAlignmentFormats="0" applyWidthHeightFormats="0">
  <queryTableRefresh nextId="9">
    <queryTableFields count="6">
      <queryTableField id="1" name="Index1" tableColumnId="1"/>
      <queryTableField id="2" name="ImageOnly" tableColumnId="2"/>
      <queryTableField id="3" name="ImageLink" tableColumnId="3"/>
      <queryTableField id="4" name="ImageLinkToFile" tableColumnId="4"/>
      <queryTableField id="7" name="GHreadmeMD" tableColumnId="5"/>
      <queryTableField id="6" name="MDTableRecord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6" xr16:uid="{176EDD5E-F57E-46B0-AF98-309AA59A5A0D}" autoFormatId="16" applyNumberFormats="0" applyBorderFormats="0" applyFontFormats="0" applyPatternFormats="0" applyAlignmentFormats="0" applyWidthHeightFormats="0">
  <queryTableRefresh nextId="17" unboundColumnsRight="10">
    <queryTableFields count="14">
      <queryTableField id="13" name="Index" tableColumnId="11"/>
      <queryTableField id="1" name="FullName" tableColumnId="1"/>
      <queryTableField id="2" name="Name" tableColumnId="2"/>
      <queryTableField id="3" name="Extension" tableColumnId="3"/>
      <queryTableField id="4" dataBound="0" tableColumnId="4"/>
      <queryTableField id="5" dataBound="0" tableColumnId="5"/>
      <queryTableField id="6" dataBound="0" tableColumnId="6"/>
      <queryTableField id="15" dataBound="0" tableColumnId="13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6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14771381-11F9-4E20-A083-FEDA9FC85D8D}" autoFormatId="16" applyNumberFormats="0" applyBorderFormats="0" applyFontFormats="0" applyPatternFormats="0" applyAlignmentFormats="0" applyWidthHeightFormats="0">
  <queryTableRefresh preserveSortFilterLayout="0" nextId="17" unboundColumnsLeft="2">
    <queryTableFields count="16">
      <queryTableField id="16" dataBound="0" tableColumnId="17"/>
      <queryTableField id="15" dataBound="0" tableColumnId="18"/>
      <queryTableField id="1" name="Index" tableColumnId="19"/>
      <queryTableField id="2" name="FullName" tableColumnId="20"/>
      <queryTableField id="3" name="Name" tableColumnId="21"/>
      <queryTableField id="4" name="Extension" tableColumnId="22"/>
      <queryTableField id="5" name="Type" tableColumnId="23"/>
      <queryTableField id="6" name="Order1" tableColumnId="24"/>
      <queryTableField id="7" name="Order2" tableColumnId="25"/>
      <queryTableField id="8" name="Count" tableColumnId="26"/>
      <queryTableField id="9" name="Link" tableColumnId="27"/>
      <queryTableField id="10" name="MD-ImageOnly" tableColumnId="28"/>
      <queryTableField id="11" name="MD-ImageLink" tableColumnId="29"/>
      <queryTableField id="12" name="MD-ImageLinkToFile" tableColumnId="30"/>
      <queryTableField id="13" name="MD-TableRecord" tableColumnId="31"/>
      <queryTableField id="14" name="GH-README-MD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" xr16:uid="{10BE85CD-98D0-41F6-AE90-F5C2D990924C}" autoFormatId="16" applyNumberFormats="0" applyBorderFormats="0" applyFontFormats="0" applyPatternFormats="0" applyAlignmentFormats="0" applyWidthHeightFormats="0">
  <queryTableRefresh nextId="10">
    <queryTableFields count="6">
      <queryTableField id="1" name="Index1" tableColumnId="1"/>
      <queryTableField id="2" name="ImageOnly" tableColumnId="2"/>
      <queryTableField id="3" name="ImageLink" tableColumnId="3"/>
      <queryTableField id="4" name="ImageLinkToFile" tableColumnId="4"/>
      <queryTableField id="6" name="MDTableRecords" tableColumnId="6"/>
      <queryTableField id="7" name="GHreadmeM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B5A1F591-DCC5-4FF4-A313-2F44282FB850}" autoFormatId="16" applyNumberFormats="0" applyBorderFormats="0" applyFontFormats="0" applyPatternFormats="0" applyAlignmentFormats="0" applyWidthHeightFormats="0">
  <queryTableRefresh nextId="17" unboundColumnsRight="10">
    <queryTableFields count="14">
      <queryTableField id="13" name="Index" tableColumnId="11"/>
      <queryTableField id="1" name="FullName" tableColumnId="1"/>
      <queryTableField id="2" name="Name" tableColumnId="2"/>
      <queryTableField id="3" name="Extension" tableColumnId="3"/>
      <queryTableField id="4" dataBound="0" tableColumnId="4"/>
      <queryTableField id="5" dataBound="0" tableColumnId="5"/>
      <queryTableField id="6" dataBound="0" tableColumnId="6"/>
      <queryTableField id="15" dataBound="0" tableColumnId="13"/>
      <queryTableField id="7" dataBound="0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6" dataBound="0" tableColumnId="14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github.com/RASBR/assets-public/blob/main/devices/knx/knx.png?raw=true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github.com/RASBR/assets-public/blob/main/devices/knx/zps320hic230.png?raw=true" TargetMode="External"/><Relationship Id="rId63" Type="http://schemas.openxmlformats.org/officeDocument/2006/relationships/hyperlink" Target="https://github.com/RASBR/assets-public/blob/main/home-assistant/home-assistant-wordmark-with-margins-color-on-dark.png?raw=true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github.com/RASBR/assets-public/blob/main/home-assistant/home-assistant-logomark-with-margins-monochrome-on-light.png?raw=true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github.com/RASBR/assets-public/blob/main/devices/knx/gvs-knx-binip-4f-1-430x430.png?raw=true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github.com/RASBR/assets-public/blob/main/devices/knx/tmd-square-tmd-6.png?raw=true" TargetMode="External"/><Relationship Id="rId53" Type="http://schemas.openxmlformats.org/officeDocument/2006/relationships/hyperlink" Target="https://github.com/RASBR/assets-public/blob/main/home-assistant/home-assistant-wordmark-vertical-monochrome-on-light.png?raw=true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github.com/RASBR/assets-public/blob/main/home-assistant/home-assistant-wordmark-with-margins-monochrome-on-light.png?raw=true" TargetMode="External"/><Relationship Id="rId5" Type="http://schemas.openxmlformats.org/officeDocument/2006/relationships/hyperlink" Target="https://github.com/RASBR/assets-public/blob/main/devices/knx/crestron.png?raw=true" TargetMode="External"/><Relationship Id="rId90" Type="http://schemas.openxmlformats.org/officeDocument/2006/relationships/image" Target="../media/image45.png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github.com/RASBR/assets-public/blob/main/devices/knx/maxinbox24.png?raw=true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github.com/RASBR/assets-public/blob/main/devices/knx/tmd-square-tmd-4.png?raw=true" TargetMode="External"/><Relationship Id="rId43" Type="http://schemas.openxmlformats.org/officeDocument/2006/relationships/hyperlink" Target="https://github.com/RASBR/assets-public/blob/main/devices/knx/z41-pro.png?raw=true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github.com/RASBR/assets-public/blob/main/home-assistant/home-assistant-social-media-logo-round.png?raw=true" TargetMode="External"/><Relationship Id="rId77" Type="http://schemas.openxmlformats.org/officeDocument/2006/relationships/hyperlink" Target="https://github.com/RASBR/assets-public/blob/main/home-assistant/home-assistant-wordmark-monochrome-on-dark.png?raw=true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github.com/RASBR/assets-public/blob/main/home-assistant/home-assistant-logomark-monochrome-on-dark.png?raw=true" TargetMode="Externa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hyperlink" Target="https://github.com/RASBR/assets-public/blob/main/home-assistant/home-assistant-logomark-with-margins-color-on-light.png?raw=true" TargetMode="External"/><Relationship Id="rId3" Type="http://schemas.openxmlformats.org/officeDocument/2006/relationships/hyperlink" Target="https://github.com/RASBR/assets-public/blob/main/devices/knx/crestron-ci-knx.png?raw=true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github.com/RASBR/assets-public/blob/main/devices/knx/klic-dd-v3.png?raw=true" TargetMode="External"/><Relationship Id="rId25" Type="http://schemas.openxmlformats.org/officeDocument/2006/relationships/hyperlink" Target="https://github.com/RASBR/assets-public/blob/main/devices/knx/maxinbox-16-v3.png?raw=true" TargetMode="External"/><Relationship Id="rId33" Type="http://schemas.openxmlformats.org/officeDocument/2006/relationships/hyperlink" Target="https://github.com/RASBR/assets-public/blob/main/devices/knx/tmd-square-tmd-2.png?raw=true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github.com/RASBR/assets-public/blob/main/home-assistant/home-assistant-wordmark-with-margins-monochrome-on-dark.png?raw=true" TargetMode="External"/><Relationship Id="rId67" Type="http://schemas.openxmlformats.org/officeDocument/2006/relationships/hyperlink" Target="https://github.com/RASBR/assets-public/blob/main/home-assistant/home-assistant-wordmark-vertical-color-on-dark.png?raw=true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github.com/RASBR/assets-public/blob/main/devices/knx/z35.png?raw=true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github.com/RASBR/assets-public/blob/main/home-assistant/home-assistant-wordmark-color-on-light.png?raw=true" TargetMode="External"/><Relationship Id="rId83" Type="http://schemas.openxmlformats.org/officeDocument/2006/relationships/hyperlink" Target="https://github.com/RASBR/assets-public/blob/main/home-assistant/home-assistant-wordmark-vertical-monochrome-on-dark.png?raw=true" TargetMode="External"/><Relationship Id="rId88" Type="http://schemas.openxmlformats.org/officeDocument/2006/relationships/image" Target="../media/image44.png"/><Relationship Id="rId1" Type="http://schemas.openxmlformats.org/officeDocument/2006/relationships/hyperlink" Target="https://github.com/RASBR/assets-public/blob/main/devices/knx/bin-44.png?raw=true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github.com/RASBR/assets-public/blob/main/devices/knx/ip-1home-bridge.png?raw=true" TargetMode="External"/><Relationship Id="rId23" Type="http://schemas.openxmlformats.org/officeDocument/2006/relationships/hyperlink" Target="https://github.com/RASBR/assets-public/blob/main/devices/knx/logo-1home.png?raw=true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github.com/RASBR/assets-public/blob/main/home-assistant/home-assistant-logomark-color-on-light.png?raw=true" TargetMode="External"/><Relationship Id="rId57" Type="http://schemas.openxmlformats.org/officeDocument/2006/relationships/hyperlink" Target="https://github.com/RASBR/assets-public/blob/main/home-assistant/home-assistant-social-media-logo-square.png?raw=true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github.com/RASBR/assets-public/blob/main/devices/knx/railquad-8.png?raw=true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github.com/RASBR/assets-public/blob/main/home-assistant/home-assistant-wordmark-with-margins-color-on-light.png?raw=true" TargetMode="External"/><Relationship Id="rId73" Type="http://schemas.openxmlformats.org/officeDocument/2006/relationships/hyperlink" Target="https://github.com/RASBR/assets-public/blob/main/home-assistant/home-assistant-logomark-monochrome-on-light.png?raw=true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github.com/RASBR/assets-public/blob/main/home-assistant/home-assistant-wordmark-vertical-color-on-light.png?raw=true" TargetMode="External"/><Relationship Id="rId86" Type="http://schemas.openxmlformats.org/officeDocument/2006/relationships/image" Target="../media/image43.png"/><Relationship Id="rId4" Type="http://schemas.openxmlformats.org/officeDocument/2006/relationships/image" Target="../media/image2.png"/><Relationship Id="rId9" Type="http://schemas.openxmlformats.org/officeDocument/2006/relationships/hyperlink" Target="https://github.com/RASBR/assets-public/blob/main/devices/knx/gvs-ir-learner-2.png?raw=true" TargetMode="External"/><Relationship Id="rId13" Type="http://schemas.openxmlformats.org/officeDocument/2006/relationships/hyperlink" Target="https://github.com/RASBR/assets-public/blob/main/devices/knx/gvs-logo.png?raw=true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github.com/RASBR/assets-public/blob/main/devices/knx/tmd-square-tmd-display.png?raw=true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github.com/RASBR/assets-public/blob/main/home-assistant/home-assistant-social-media-logo-dev.png?raw=true" TargetMode="External"/><Relationship Id="rId76" Type="http://schemas.openxmlformats.org/officeDocument/2006/relationships/image" Target="../media/image38.png"/><Relationship Id="rId7" Type="http://schemas.openxmlformats.org/officeDocument/2006/relationships/hyperlink" Target="https://github.com/RASBR/assets-public/blob/main/devices/knx/gvs-4ch-ir-emitter.png?raw=true" TargetMode="External"/><Relationship Id="rId71" Type="http://schemas.openxmlformats.org/officeDocument/2006/relationships/hyperlink" Target="https://github.com/RASBR/assets-public/blob/main/home-assistant/home-assistant-wordmark-color-on-dark.png?raw=true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github.com/RASBR/assets-public/blob/main/devices/knx/maxinbox8-v3.png?raw=true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github.com/RASBR/assets-public/blob/main/devices/knx/zennio.png?raw=true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github.com/RASBR/assets-public/blob/main/home-assistant/home-assistant-logomark-with-margins-monochrome-on-dark.png?raw=true" TargetMode="External"/><Relationship Id="rId61" Type="http://schemas.openxmlformats.org/officeDocument/2006/relationships/hyperlink" Target="https://github.com/RASBR/assets-public/blob/main/home-assistant/home-assistant-wordmark-monochrome-on-light.png?raw=true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github.com/RASBR/assets-public/blob/main/devices/knx/klic-di-v2.png?raw=tru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</webImagesSrd>
</file>

<file path=xl/richData/rdrichvalue.xml><?xml version="1.0" encoding="utf-8"?>
<rvData xmlns="http://schemas.microsoft.com/office/spreadsheetml/2017/richdata" count="45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A2E3C-FF51-4379-BBE6-440E4B27CF5A}" name="knx_final" displayName="knx_final" ref="C6:R30" tableType="queryTable" totalsRowShown="0" headerRowDxfId="83" dataDxfId="82">
  <autoFilter ref="C6:R30" xr:uid="{081A2E3C-FF51-4379-BBE6-440E4B27CF5A}"/>
  <tableColumns count="16">
    <tableColumn id="49" xr3:uid="{90633FCD-A4EA-45FC-BC56-4101B5A6E96E}" uniqueName="49" name="Image" queryTableFieldId="16" dataDxfId="81"/>
    <tableColumn id="50" xr3:uid="{81F71F09-A0BB-44AE-9E66-5737286D9390}" uniqueName="50" name="FileName" queryTableFieldId="15" dataDxfId="80" dataCellStyle="Hyperlink"/>
    <tableColumn id="51" xr3:uid="{AA72937B-9F11-4286-A6A0-3E261E0D7DE8}" uniqueName="51" name="Index" queryTableFieldId="1" dataDxfId="79"/>
    <tableColumn id="52" xr3:uid="{5AB08830-8D50-4184-A74A-B5A092F61ECB}" uniqueName="52" name="FullName" queryTableFieldId="2" dataDxfId="78"/>
    <tableColumn id="53" xr3:uid="{C6E4F5E7-81C6-4702-87E8-5731B81A0D0A}" uniqueName="53" name="Name" queryTableFieldId="3" dataDxfId="77"/>
    <tableColumn id="54" xr3:uid="{5E7533DC-903F-4C28-909A-EFD9D9BBC69B}" uniqueName="54" name="Extension" queryTableFieldId="4" dataDxfId="76"/>
    <tableColumn id="55" xr3:uid="{186AB610-4913-48B9-B366-CBB349960F2C}" uniqueName="55" name="Type" queryTableFieldId="5" dataDxfId="75"/>
    <tableColumn id="56" xr3:uid="{1FDD6C2C-03EE-483B-9E35-58459C99AB3E}" uniqueName="56" name="Order1" queryTableFieldId="6" dataDxfId="74"/>
    <tableColumn id="57" xr3:uid="{BFDD9E6E-9D87-4726-A972-2CECDE991727}" uniqueName="57" name="Order2" queryTableFieldId="7" dataDxfId="73"/>
    <tableColumn id="58" xr3:uid="{98ACA6AD-F48F-4916-A322-F5C1CDB280CC}" uniqueName="58" name="Count" queryTableFieldId="8" dataDxfId="72"/>
    <tableColumn id="59" xr3:uid="{AF5D39C8-5C97-4E22-AD30-DAADD98140B7}" uniqueName="59" name="Link" queryTableFieldId="9" dataDxfId="71"/>
    <tableColumn id="60" xr3:uid="{7D92C4BD-942F-4708-95F7-44D74E5035F2}" uniqueName="60" name="MD-ImageOnly" queryTableFieldId="10" dataDxfId="70"/>
    <tableColumn id="61" xr3:uid="{9DFDF2AE-1A09-40EF-AA3F-8E56D00BAC02}" uniqueName="61" name="MD-ImageLink" queryTableFieldId="11" dataDxfId="69"/>
    <tableColumn id="62" xr3:uid="{B548F7B6-B848-4357-8492-9E41452B0B31}" uniqueName="62" name="MD-ImageLinkToFile" queryTableFieldId="12" dataDxfId="68"/>
    <tableColumn id="63" xr3:uid="{DE05CBDC-EFA6-4256-BA35-12A3854A4353}" uniqueName="63" name="MD-TableRecord" queryTableFieldId="13" dataDxfId="67"/>
    <tableColumn id="64" xr3:uid="{32960DEB-77E0-4638-9D26-24CD171828EF}" uniqueName="64" name="GH-README-MD" queryTableFieldId="14" dataDxfId="6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12615-27FC-4FB7-A9FA-879ABDD144BD}" name="knx_grouped" displayName="knx_grouped" ref="L2:Q3" tableType="queryTable" totalsRowShown="0" headerRowDxfId="65" dataDxfId="64">
  <autoFilter ref="L2:Q3" xr:uid="{A0C12615-27FC-4FB7-A9FA-879ABDD144BD}"/>
  <tableColumns count="6">
    <tableColumn id="1" xr3:uid="{3AA10E5A-A125-4687-B7B2-4E9D1262F381}" uniqueName="1" name="Index1" queryTableFieldId="1" dataDxfId="63"/>
    <tableColumn id="2" xr3:uid="{A3DE0AA2-471E-4E92-B1A5-D2840AA28067}" uniqueName="2" name="ImageOnly" queryTableFieldId="2" dataDxfId="62"/>
    <tableColumn id="3" xr3:uid="{278D26EA-2E9B-496D-83A1-4F722684D73F}" uniqueName="3" name="ImageLink" queryTableFieldId="3" dataDxfId="61"/>
    <tableColumn id="4" xr3:uid="{3D8869B6-3904-43A2-9C79-B731FAB5A88E}" uniqueName="4" name="ImageLinkToFile" queryTableFieldId="4" dataDxfId="60"/>
    <tableColumn id="5" xr3:uid="{E6275F2F-1612-4FEC-B9AB-E040FA50054C}" uniqueName="5" name="GHreadmeMD" queryTableFieldId="7" dataDxfId="59"/>
    <tableColumn id="6" xr3:uid="{B52229B0-5EE0-43CF-917A-6671D2F627A0}" uniqueName="6" name="MDTableRecords" queryTableFieldId="6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F6E91-C333-40D1-82FB-5FD466DFD337}" name="knx_setup" displayName="knx_setup" ref="B19:O43" tableType="queryTable" totalsRowShown="0" headerRowDxfId="57" dataDxfId="56">
  <autoFilter ref="B19:O43" xr:uid="{477F6E91-C333-40D1-82FB-5FD466DFD337}"/>
  <tableColumns count="14">
    <tableColumn id="11" xr3:uid="{2AE1E5CE-DFB2-44CD-B210-C14DEBCD607E}" uniqueName="11" name="Index" queryTableFieldId="13" dataDxfId="55"/>
    <tableColumn id="1" xr3:uid="{74F1D7D5-EF6A-4255-BBDA-F242ECF50C03}" uniqueName="1" name="FullName" queryTableFieldId="1" dataDxfId="54"/>
    <tableColumn id="2" xr3:uid="{B7093623-1FFE-4B6D-8FD9-5D611B023937}" uniqueName="2" name="Name" queryTableFieldId="2" dataDxfId="53"/>
    <tableColumn id="3" xr3:uid="{C99F02F7-4163-4CFB-8C34-5C0DD23B7CA8}" uniqueName="3" name="Extension" queryTableFieldId="3" dataDxfId="52"/>
    <tableColumn id="4" xr3:uid="{352AF6C3-3E22-4E41-98E8-9515C72957B6}" uniqueName="4" name="Type" queryTableFieldId="4" dataDxfId="51"/>
    <tableColumn id="5" xr3:uid="{610C1B3C-7F54-4B55-86ED-59F07DE61A7C}" uniqueName="5" name="Order1" queryTableFieldId="5" dataDxfId="50"/>
    <tableColumn id="6" xr3:uid="{1D636708-4ABD-48D9-BB0B-9C74F89580DC}" uniqueName="6" name="Order2" queryTableFieldId="6" dataDxfId="49"/>
    <tableColumn id="13" xr3:uid="{B4375DF0-0A40-4FA6-8469-3D85433D565F}" uniqueName="13" name="Count" queryTableFieldId="15" dataDxfId="48"/>
    <tableColumn id="7" xr3:uid="{693E6FC2-9166-40C5-A470-049392B34FC2}" uniqueName="7" name="Link" queryTableFieldId="7" dataDxfId="47" dataCellStyle="Hyperlink">
      <calculatedColumnFormula>$C$9 &amp; knx_setup[[#This Row],[FullName]] &amp; $C$11</calculatedColumnFormula>
    </tableColumn>
    <tableColumn id="8" xr3:uid="{D1D2F130-4D2D-4E5F-A1AA-70BA024B2F30}" uniqueName="8" name="MD-ImageOnly" queryTableFieldId="8" dataDxfId="46">
      <calculatedColumnFormula>$C$10 &amp; knx_setup[[#This Row],[Link]] &amp; $C$15 &amp; ")"</calculatedColumnFormula>
    </tableColumn>
    <tableColumn id="9" xr3:uid="{64EE6266-4B76-416B-98AC-4A4DC9F25B12}" uniqueName="9" name="MD-ImageLink" queryTableFieldId="9" dataDxfId="45">
      <calculatedColumnFormula>"[" &amp; knx_setup[[#This Row],[MD-ImageOnly]] &amp; "](url)"</calculatedColumnFormula>
    </tableColumn>
    <tableColumn id="12" xr3:uid="{0C380ACE-7D0C-41F6-8B6E-CDABD01DB482}" uniqueName="12" name="MD-ImageLinkToFile" queryTableFieldId="12" dataDxfId="44">
      <calculatedColumnFormula>"[" &amp;knx_setup[[#This Row],[MD-ImageOnly]] &amp; "](" &amp;knx_setup[[#This Row],[Link]] &amp; ")"</calculatedColumnFormula>
    </tableColumn>
    <tableColumn id="10" xr3:uid="{903A4B4C-BCEF-438C-B1B5-4774048867EB}" uniqueName="10" name="MD-TableRecord" queryTableFieldId="10" dataDxfId="43">
      <calculatedColumnFormula>"| " &amp; knx_setup[[#This Row],[MD-ImageLinkToFile]] &amp; " | " &amp; knx_setup[[#This Row],[FullName]] &amp; " | " &amp; knx_setup[[#This Row],[Count]] &amp; " |"</calculatedColumnFormula>
    </tableColumn>
    <tableColumn id="14" xr3:uid="{8A7B6263-D93C-4345-A1A4-5501C35CA135}" uniqueName="14" name="GH-README-MD" queryTableFieldId="16" dataDxfId="42">
      <calculatedColumnFormula>$F$9 &amp; $F$7 &amp; $F$8  &amp;knx_setup[[#This Row],[FullName]] &amp; $F$10 &amp;knx_setup[[#This Row],[FullName]] &amp; $F$15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B54FF-E76F-4CD5-9B45-CF35B0716157}" name="ha_final" displayName="ha_final" ref="C6:R27" tableType="queryTable" totalsRowShown="0" headerRowDxfId="41" dataDxfId="40">
  <autoFilter ref="C6:R27" xr:uid="{FC1B54FF-E76F-4CD5-9B45-CF35B0716157}"/>
  <tableColumns count="16">
    <tableColumn id="17" xr3:uid="{74F8C19C-B326-448A-88F8-A98EC5F1E193}" uniqueName="17" name="Image" queryTableFieldId="16" dataDxfId="15"/>
    <tableColumn id="18" xr3:uid="{18DEABEF-71C1-4808-915B-ADE491B67953}" uniqueName="18" name="FileName" queryTableFieldId="15" dataDxfId="14" dataCellStyle="Hyperlink"/>
    <tableColumn id="19" xr3:uid="{4D5D0EB6-0539-409B-B5C5-8F8058F812D5}" uniqueName="19" name="Index" queryTableFieldId="1" dataDxfId="13"/>
    <tableColumn id="20" xr3:uid="{CC2FB22F-0599-451D-AEAD-BC99BDD3B900}" uniqueName="20" name="FullName" queryTableFieldId="2" dataDxfId="12"/>
    <tableColumn id="21" xr3:uid="{53C5A9D5-ED48-4CF0-98F1-D847EA9BB98A}" uniqueName="21" name="Name" queryTableFieldId="3" dataDxfId="11"/>
    <tableColumn id="22" xr3:uid="{6B4EABE8-BEC0-4D74-B68B-E7639A6E31F2}" uniqueName="22" name="Extension" queryTableFieldId="4" dataDxfId="10"/>
    <tableColumn id="23" xr3:uid="{4DA4B822-6216-444D-8386-57D9FA2B9B85}" uniqueName="23" name="Type" queryTableFieldId="5" dataDxfId="9"/>
    <tableColumn id="24" xr3:uid="{9099FE44-A0DB-4773-96AE-D315E2E557D6}" uniqueName="24" name="Order1" queryTableFieldId="6" dataDxfId="8"/>
    <tableColumn id="25" xr3:uid="{269CE095-D195-4CF4-BE5D-A9D5911A50AF}" uniqueName="25" name="Order2" queryTableFieldId="7" dataDxfId="7"/>
    <tableColumn id="26" xr3:uid="{1C7FC07E-0F64-40C5-9577-880E4C6015E2}" uniqueName="26" name="Count" queryTableFieldId="8" dataDxfId="6"/>
    <tableColumn id="27" xr3:uid="{440F6920-F329-4F2A-B4E6-7D4CDF56F719}" uniqueName="27" name="Link" queryTableFieldId="9" dataDxfId="5"/>
    <tableColumn id="28" xr3:uid="{D5B9520E-2484-4114-A2A6-BA72F443203A}" uniqueName="28" name="MD-ImageOnly" queryTableFieldId="10" dataDxfId="4"/>
    <tableColumn id="29" xr3:uid="{491174AD-9480-45D9-ACAF-E04A1DDDC55C}" uniqueName="29" name="MD-ImageLink" queryTableFieldId="11" dataDxfId="3"/>
    <tableColumn id="30" xr3:uid="{654BD590-8DE4-4BCF-B917-F880B3A8B25F}" uniqueName="30" name="MD-ImageLinkToFile" queryTableFieldId="12" dataDxfId="2"/>
    <tableColumn id="31" xr3:uid="{CB887A23-0636-4E80-AC17-B838F32DFD1F}" uniqueName="31" name="MD-TableRecord" queryTableFieldId="13" dataDxfId="1"/>
    <tableColumn id="32" xr3:uid="{1428AA43-98D7-4C7E-A8D1-3C20EA8B1D35}" uniqueName="32" name="GH-README-MD" queryTableFieldId="14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38D85-7F37-42FD-9B41-2431CD9C1C98}" name="ha_grouped" displayName="ha_grouped" ref="L2:Q3" tableType="queryTable" totalsRowShown="0" headerRowDxfId="39" dataDxfId="38">
  <autoFilter ref="L2:Q3" xr:uid="{A0C12615-27FC-4FB7-A9FA-879ABDD144BD}"/>
  <tableColumns count="6">
    <tableColumn id="1" xr3:uid="{7577ABC5-E5FA-4479-803E-648E064D0F8F}" uniqueName="1" name="Index1" queryTableFieldId="1" dataDxfId="21"/>
    <tableColumn id="2" xr3:uid="{FDDD5F49-ECE5-4AC1-8B63-4A8238BF8425}" uniqueName="2" name="ImageOnly" queryTableFieldId="2" dataDxfId="20"/>
    <tableColumn id="3" xr3:uid="{CEE1A985-829D-4091-9CB0-763EA28F968A}" uniqueName="3" name="ImageLink" queryTableFieldId="3" dataDxfId="19"/>
    <tableColumn id="4" xr3:uid="{EDA7F379-F8A5-4707-86F9-BE28969D1855}" uniqueName="4" name="ImageLinkToFile" queryTableFieldId="4" dataDxfId="18"/>
    <tableColumn id="6" xr3:uid="{3640013B-7A4D-40E2-888F-19F29794C2DB}" uniqueName="6" name="MDTableRecords" queryTableFieldId="6" dataDxfId="17"/>
    <tableColumn id="5" xr3:uid="{27DEF61F-4DD7-4896-8F20-9ABFAFCF4749}" uniqueName="5" name="GHreadmeMD" queryTableFieldId="7" dataDxf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F5D80-5666-4CD0-A27E-71A342E7F852}" name="HA_setup" displayName="HA_setup" ref="B19:O40" tableType="queryTable" totalsRowShown="0" headerRowDxfId="37" dataDxfId="36">
  <autoFilter ref="B19:O40" xr:uid="{477F6E91-C333-40D1-82FB-5FD466DFD337}"/>
  <tableColumns count="14">
    <tableColumn id="11" xr3:uid="{ED8B89F6-F904-4292-A0E3-7E1893F7A8B0}" uniqueName="11" name="Index" queryTableFieldId="13" dataDxfId="35"/>
    <tableColumn id="1" xr3:uid="{B0823F2D-B686-4953-BF2E-865D87604A54}" uniqueName="1" name="FullName" queryTableFieldId="1" dataDxfId="34"/>
    <tableColumn id="2" xr3:uid="{161D7EA5-EF8D-4A24-9343-BC2ADE87A1D9}" uniqueName="2" name="Name" queryTableFieldId="2" dataDxfId="33"/>
    <tableColumn id="3" xr3:uid="{156C02F9-E8B3-425D-A2F0-CB30580E1228}" uniqueName="3" name="Extension" queryTableFieldId="3" dataDxfId="32"/>
    <tableColumn id="4" xr3:uid="{31F6C7C9-6CAB-44F4-AD78-7A0F67A7BFD2}" uniqueName="4" name="Type" queryTableFieldId="4" dataDxfId="31"/>
    <tableColumn id="5" xr3:uid="{F89ED2A6-A679-4E55-97E8-1688E6FB626E}" uniqueName="5" name="Order1" queryTableFieldId="5" dataDxfId="30"/>
    <tableColumn id="6" xr3:uid="{C44385F3-6362-4645-B2D1-9553964FA8F1}" uniqueName="6" name="Order2" queryTableFieldId="6" dataDxfId="29"/>
    <tableColumn id="13" xr3:uid="{97ECC8CA-1923-4201-90E9-F8EEB929A202}" uniqueName="13" name="Count" queryTableFieldId="15" dataDxfId="28"/>
    <tableColumn id="7" xr3:uid="{FF263D9D-B02E-4EED-9B33-7E3D186CB6D7}" uniqueName="7" name="Link" queryTableFieldId="7" dataDxfId="27" dataCellStyle="Hyperlink">
      <calculatedColumnFormula>$C$9 &amp; HA_setup[[#This Row],[FullName]] &amp; $C$11</calculatedColumnFormula>
    </tableColumn>
    <tableColumn id="8" xr3:uid="{60429741-4AB9-4220-878A-8273B9F35F6A}" uniqueName="8" name="MD-ImageOnly" queryTableFieldId="8" dataDxfId="26">
      <calculatedColumnFormula>$C$10 &amp; HA_setup[[#This Row],[Link]] &amp; $C$15 &amp; ")"</calculatedColumnFormula>
    </tableColumn>
    <tableColumn id="9" xr3:uid="{97839816-376E-4CA1-BA9B-6C4B6A6C51B5}" uniqueName="9" name="MD-ImageLink" queryTableFieldId="9" dataDxfId="25">
      <calculatedColumnFormula>"[" &amp; HA_setup[[#This Row],[MD-ImageOnly]] &amp; "](url)"</calculatedColumnFormula>
    </tableColumn>
    <tableColumn id="12" xr3:uid="{508809A1-42F4-45D6-AACF-C51590925C1B}" uniqueName="12" name="MD-ImageLinkToFile" queryTableFieldId="12" dataDxfId="24">
      <calculatedColumnFormula>"[" &amp;HA_setup[[#This Row],[MD-ImageOnly]] &amp; "](" &amp;HA_setup[[#This Row],[Link]] &amp; ")"</calculatedColumnFormula>
    </tableColumn>
    <tableColumn id="10" xr3:uid="{2E7BF1E4-DBF5-4F05-B345-DAF2B1F87BCD}" uniqueName="10" name="MD-TableRecord" queryTableFieldId="10" dataDxfId="23">
      <calculatedColumnFormula>"| " &amp; HA_setup[[#This Row],[MD-ImageLinkToFile]] &amp; " | " &amp; HA_setup[[#This Row],[FullName]] &amp; " | " &amp; HA_setup[[#This Row],[Count]] &amp; " |"</calculatedColumnFormula>
    </tableColumn>
    <tableColumn id="14" xr3:uid="{1D948668-6B76-4344-B36C-C044E38AEEA3}" uniqueName="14" name="GH-README-MD" queryTableFieldId="16" dataDxfId="22">
      <calculatedColumnFormula>$F$9 &amp; $F$7 &amp; $F$8  &amp;HA_setup[[#This Row],[FullName]] &amp; $F$10 &amp;HA_setup[[#This Row],[FullName]] &amp; $F$15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3AA0-9EDC-482B-A064-A595CCD20E2A}">
  <dimension ref="C2:T30"/>
  <sheetViews>
    <sheetView topLeftCell="A25" workbookViewId="0">
      <selection activeCell="Q3" sqref="Q3"/>
    </sheetView>
  </sheetViews>
  <sheetFormatPr defaultRowHeight="15" x14ac:dyDescent="0.25"/>
  <cols>
    <col min="1" max="2" width="9.140625" style="1"/>
    <col min="3" max="3" width="28.85546875" style="4" bestFit="1" customWidth="1"/>
    <col min="4" max="4" width="24.85546875" style="1" bestFit="1" customWidth="1"/>
    <col min="5" max="5" width="12.28515625" style="1" hidden="1" customWidth="1"/>
    <col min="6" max="6" width="19.85546875" style="1" hidden="1" customWidth="1"/>
    <col min="7" max="8" width="9.42578125" style="1" hidden="1" customWidth="1"/>
    <col min="9" max="9" width="10.5703125" style="2" hidden="1" customWidth="1"/>
    <col min="10" max="10" width="23.42578125" style="2" hidden="1" customWidth="1"/>
    <col min="11" max="11" width="18" style="2" hidden="1" customWidth="1"/>
    <col min="12" max="12" width="15.140625" style="9" customWidth="1"/>
    <col min="13" max="13" width="17.85546875" style="1" customWidth="1"/>
    <col min="14" max="14" width="20" style="1" customWidth="1"/>
    <col min="15" max="19" width="21.7109375" style="1" customWidth="1"/>
    <col min="20" max="20" width="26.5703125" style="2" customWidth="1"/>
    <col min="21" max="21" width="9.140625" style="1"/>
    <col min="22" max="22" width="9.28515625" style="1" bestFit="1" customWidth="1"/>
    <col min="23" max="23" width="27.85546875" style="1" customWidth="1"/>
    <col min="24" max="24" width="22.5703125" style="1" customWidth="1"/>
    <col min="25" max="25" width="23.7109375" style="1" customWidth="1"/>
    <col min="26" max="16384" width="9.140625" style="1"/>
  </cols>
  <sheetData>
    <row r="2" spans="3:20" x14ac:dyDescent="0.25">
      <c r="L2" s="9" t="s">
        <v>110</v>
      </c>
      <c r="M2" s="6" t="s">
        <v>34</v>
      </c>
      <c r="N2" s="6" t="s">
        <v>35</v>
      </c>
      <c r="O2" s="6" t="s">
        <v>111</v>
      </c>
      <c r="P2" t="s">
        <v>164</v>
      </c>
      <c r="Q2" s="6" t="s">
        <v>117</v>
      </c>
      <c r="R2" s="6"/>
      <c r="S2" s="2"/>
      <c r="T2" s="1"/>
    </row>
    <row r="3" spans="3:20" ht="54.75" customHeight="1" x14ac:dyDescent="0.25">
      <c r="L3" s="9">
        <v>1</v>
      </c>
      <c r="M3" s="5" t="s">
        <v>165</v>
      </c>
      <c r="N3" s="5" t="s">
        <v>166</v>
      </c>
      <c r="O3" s="5" t="s">
        <v>167</v>
      </c>
      <c r="P3" t="s">
        <v>168</v>
      </c>
      <c r="Q3" s="5" t="s">
        <v>169</v>
      </c>
      <c r="R3" s="5"/>
      <c r="S3" s="2"/>
      <c r="T3" s="1"/>
    </row>
    <row r="6" spans="3:20" x14ac:dyDescent="0.25">
      <c r="C6" s="4" t="s">
        <v>74</v>
      </c>
      <c r="D6" s="1" t="s">
        <v>109</v>
      </c>
      <c r="E6" s="1" t="s">
        <v>115</v>
      </c>
      <c r="F6" s="1" t="s">
        <v>24</v>
      </c>
      <c r="G6" s="1" t="s">
        <v>0</v>
      </c>
      <c r="H6" s="1" t="s">
        <v>1</v>
      </c>
      <c r="I6" s="1" t="s">
        <v>62</v>
      </c>
      <c r="J6" s="1" t="s">
        <v>59</v>
      </c>
      <c r="K6" s="1" t="s">
        <v>60</v>
      </c>
      <c r="L6" s="9" t="s">
        <v>118</v>
      </c>
      <c r="M6" s="2" t="s">
        <v>73</v>
      </c>
      <c r="N6" s="2" t="s">
        <v>72</v>
      </c>
      <c r="O6" s="2" t="s">
        <v>71</v>
      </c>
      <c r="P6" s="2" t="s">
        <v>102</v>
      </c>
      <c r="Q6" s="2" t="s">
        <v>116</v>
      </c>
      <c r="R6" s="2" t="s">
        <v>161</v>
      </c>
      <c r="T6"/>
    </row>
    <row r="7" spans="3:20" ht="56.25" customHeight="1" x14ac:dyDescent="0.25">
      <c r="C7" s="9" t="e" vm="1">
        <f>_xlfn.IMAGE(knx_final[[#This Row],[Link]])</f>
        <v>#VALUE!</v>
      </c>
      <c r="D7" s="3" t="str">
        <f>HYPERLINK(knx_final[[#This Row],[Count]],knx_final[[#This Row],[FullName]])</f>
        <v>bin-44.png</v>
      </c>
      <c r="E7" s="2">
        <v>1</v>
      </c>
      <c r="F7" s="1" t="s">
        <v>2</v>
      </c>
      <c r="G7" s="1" t="s">
        <v>38</v>
      </c>
      <c r="H7" s="1" t="s">
        <v>3</v>
      </c>
      <c r="I7" s="1" t="s">
        <v>64</v>
      </c>
      <c r="J7" s="1"/>
      <c r="K7" s="1"/>
      <c r="M7" s="2" t="s">
        <v>96</v>
      </c>
      <c r="N7" s="2" t="s">
        <v>170</v>
      </c>
      <c r="O7" s="2" t="s">
        <v>171</v>
      </c>
      <c r="P7" s="2" t="s">
        <v>172</v>
      </c>
      <c r="Q7" s="2" t="s">
        <v>173</v>
      </c>
      <c r="R7" s="2" t="s">
        <v>174</v>
      </c>
      <c r="T7"/>
    </row>
    <row r="8" spans="3:20" ht="56.25" customHeight="1" x14ac:dyDescent="0.25">
      <c r="C8" s="9" t="e" vm="2">
        <f>_xlfn.IMAGE(knx_final[[#This Row],[Link]])</f>
        <v>#VALUE!</v>
      </c>
      <c r="D8" s="3" t="str">
        <f>HYPERLINK(knx_final[[#This Row],[Count]],knx_final[[#This Row],[FullName]])</f>
        <v>crestron-ci-knx.png</v>
      </c>
      <c r="E8" s="2">
        <v>2</v>
      </c>
      <c r="F8" s="1" t="s">
        <v>4</v>
      </c>
      <c r="G8" s="1" t="s">
        <v>39</v>
      </c>
      <c r="H8" s="1" t="s">
        <v>3</v>
      </c>
      <c r="I8" s="1" t="s">
        <v>64</v>
      </c>
      <c r="J8" s="1"/>
      <c r="K8" s="1"/>
      <c r="M8" s="2" t="s">
        <v>98</v>
      </c>
      <c r="N8" s="2" t="s">
        <v>175</v>
      </c>
      <c r="O8" s="2" t="s">
        <v>176</v>
      </c>
      <c r="P8" s="2" t="s">
        <v>177</v>
      </c>
      <c r="Q8" s="2" t="s">
        <v>178</v>
      </c>
      <c r="R8" s="2" t="s">
        <v>179</v>
      </c>
      <c r="T8"/>
    </row>
    <row r="9" spans="3:20" ht="56.25" customHeight="1" x14ac:dyDescent="0.25">
      <c r="C9" s="9" t="e" vm="3">
        <f>_xlfn.IMAGE(knx_final[[#This Row],[Link]])</f>
        <v>#VALUE!</v>
      </c>
      <c r="D9" s="3" t="str">
        <f>HYPERLINK(knx_final[[#This Row],[Count]],knx_final[[#This Row],[FullName]])</f>
        <v>crestron.png</v>
      </c>
      <c r="E9" s="2">
        <v>3</v>
      </c>
      <c r="F9" s="1" t="s">
        <v>112</v>
      </c>
      <c r="G9" s="1" t="s">
        <v>113</v>
      </c>
      <c r="H9" s="1" t="s">
        <v>3</v>
      </c>
      <c r="I9" s="1" t="s">
        <v>64</v>
      </c>
      <c r="J9" s="1"/>
      <c r="K9" s="1"/>
      <c r="M9" s="2" t="s">
        <v>114</v>
      </c>
      <c r="N9" s="2" t="s">
        <v>180</v>
      </c>
      <c r="O9" s="2" t="s">
        <v>181</v>
      </c>
      <c r="P9" s="2" t="s">
        <v>182</v>
      </c>
      <c r="Q9" s="2" t="s">
        <v>183</v>
      </c>
      <c r="R9" s="2" t="s">
        <v>184</v>
      </c>
      <c r="T9"/>
    </row>
    <row r="10" spans="3:20" ht="56.25" customHeight="1" x14ac:dyDescent="0.25">
      <c r="C10" s="9" t="e" vm="4">
        <f>_xlfn.IMAGE(knx_final[[#This Row],[Link]])</f>
        <v>#VALUE!</v>
      </c>
      <c r="D10" s="3" t="str">
        <f>HYPERLINK(knx_final[[#This Row],[Count]],knx_final[[#This Row],[FullName]])</f>
        <v>gvs-4ch-ir-emitter.png</v>
      </c>
      <c r="E10" s="2">
        <v>4</v>
      </c>
      <c r="F10" s="1" t="s">
        <v>5</v>
      </c>
      <c r="G10" s="1" t="s">
        <v>40</v>
      </c>
      <c r="H10" s="1" t="s">
        <v>3</v>
      </c>
      <c r="I10" s="1" t="s">
        <v>64</v>
      </c>
      <c r="J10" s="1"/>
      <c r="K10" s="1"/>
      <c r="M10" s="2" t="s">
        <v>99</v>
      </c>
      <c r="N10" s="2" t="s">
        <v>185</v>
      </c>
      <c r="O10" s="2" t="s">
        <v>186</v>
      </c>
      <c r="P10" s="2" t="s">
        <v>187</v>
      </c>
      <c r="Q10" s="2" t="s">
        <v>188</v>
      </c>
      <c r="R10" s="2" t="s">
        <v>189</v>
      </c>
      <c r="T10"/>
    </row>
    <row r="11" spans="3:20" ht="56.25" customHeight="1" x14ac:dyDescent="0.25">
      <c r="C11" s="9" t="e" vm="5">
        <f>_xlfn.IMAGE(knx_final[[#This Row],[Link]])</f>
        <v>#VALUE!</v>
      </c>
      <c r="D11" s="3" t="str">
        <f>HYPERLINK(knx_final[[#This Row],[Count]],knx_final[[#This Row],[FullName]])</f>
        <v>gvs-ir-learner-2.png</v>
      </c>
      <c r="E11" s="2">
        <v>5</v>
      </c>
      <c r="F11" s="1" t="s">
        <v>6</v>
      </c>
      <c r="G11" s="1" t="s">
        <v>41</v>
      </c>
      <c r="H11" s="1" t="s">
        <v>3</v>
      </c>
      <c r="I11" s="1" t="s">
        <v>64</v>
      </c>
      <c r="J11" s="1"/>
      <c r="K11" s="1"/>
      <c r="M11" s="2" t="s">
        <v>101</v>
      </c>
      <c r="N11" s="2" t="s">
        <v>190</v>
      </c>
      <c r="O11" s="2" t="s">
        <v>191</v>
      </c>
      <c r="P11" s="2" t="s">
        <v>192</v>
      </c>
      <c r="Q11" s="2" t="s">
        <v>193</v>
      </c>
      <c r="R11" s="2" t="s">
        <v>194</v>
      </c>
      <c r="T11"/>
    </row>
    <row r="12" spans="3:20" ht="56.25" customHeight="1" x14ac:dyDescent="0.25">
      <c r="C12" s="9" t="e" vm="6">
        <f>_xlfn.IMAGE(knx_final[[#This Row],[Link]])</f>
        <v>#VALUE!</v>
      </c>
      <c r="D12" s="3" t="str">
        <f>HYPERLINK(knx_final[[#This Row],[Count]],knx_final[[#This Row],[FullName]])</f>
        <v>gvs-knx-binip-4f-1-430x430.png</v>
      </c>
      <c r="E12" s="2">
        <v>6</v>
      </c>
      <c r="F12" s="1" t="s">
        <v>7</v>
      </c>
      <c r="G12" s="1" t="s">
        <v>42</v>
      </c>
      <c r="H12" s="1" t="s">
        <v>3</v>
      </c>
      <c r="I12" s="1" t="s">
        <v>64</v>
      </c>
      <c r="J12" s="1"/>
      <c r="K12" s="1"/>
      <c r="M12" s="2" t="s">
        <v>100</v>
      </c>
      <c r="N12" s="2" t="s">
        <v>195</v>
      </c>
      <c r="O12" s="2" t="s">
        <v>196</v>
      </c>
      <c r="P12" s="2" t="s">
        <v>197</v>
      </c>
      <c r="Q12" s="2" t="s">
        <v>198</v>
      </c>
      <c r="R12" s="2" t="s">
        <v>199</v>
      </c>
      <c r="T12"/>
    </row>
    <row r="13" spans="3:20" ht="56.25" customHeight="1" x14ac:dyDescent="0.25">
      <c r="C13" s="9" t="e" vm="7">
        <f>_xlfn.IMAGE(knx_final[[#This Row],[Link]])</f>
        <v>#VALUE!</v>
      </c>
      <c r="D13" s="3" t="str">
        <f>HYPERLINK(knx_final[[#This Row],[Count]],knx_final[[#This Row],[FullName]])</f>
        <v>gvs-logo.png</v>
      </c>
      <c r="E13" s="2">
        <v>7</v>
      </c>
      <c r="F13" s="1" t="s">
        <v>66</v>
      </c>
      <c r="G13" s="1" t="s">
        <v>67</v>
      </c>
      <c r="H13" s="1" t="s">
        <v>3</v>
      </c>
      <c r="I13" s="1" t="s">
        <v>64</v>
      </c>
      <c r="J13" s="1"/>
      <c r="K13" s="1"/>
      <c r="M13" s="2" t="s">
        <v>97</v>
      </c>
      <c r="N13" s="2" t="s">
        <v>200</v>
      </c>
      <c r="O13" s="2" t="s">
        <v>201</v>
      </c>
      <c r="P13" s="2" t="s">
        <v>202</v>
      </c>
      <c r="Q13" s="2" t="s">
        <v>203</v>
      </c>
      <c r="R13" s="2" t="s">
        <v>204</v>
      </c>
      <c r="T13"/>
    </row>
    <row r="14" spans="3:20" ht="56.25" customHeight="1" x14ac:dyDescent="0.25">
      <c r="C14" s="9" t="e" vm="8">
        <f>_xlfn.IMAGE(knx_final[[#This Row],[Link]])</f>
        <v>#VALUE!</v>
      </c>
      <c r="D14" s="3" t="str">
        <f>HYPERLINK(knx_final[[#This Row],[Count]],knx_final[[#This Row],[FullName]])</f>
        <v>ip-1home-bridge.png</v>
      </c>
      <c r="E14" s="2">
        <v>8</v>
      </c>
      <c r="F14" s="1" t="s">
        <v>8</v>
      </c>
      <c r="G14" s="1" t="s">
        <v>43</v>
      </c>
      <c r="H14" s="1" t="s">
        <v>3</v>
      </c>
      <c r="I14" s="1" t="s">
        <v>64</v>
      </c>
      <c r="J14" s="1"/>
      <c r="K14" s="1"/>
      <c r="M14" s="2" t="s">
        <v>81</v>
      </c>
      <c r="N14" s="2" t="s">
        <v>205</v>
      </c>
      <c r="O14" s="2" t="s">
        <v>206</v>
      </c>
      <c r="P14" s="2" t="s">
        <v>207</v>
      </c>
      <c r="Q14" s="2" t="s">
        <v>208</v>
      </c>
      <c r="R14" s="2" t="s">
        <v>209</v>
      </c>
      <c r="T14"/>
    </row>
    <row r="15" spans="3:20" ht="56.25" customHeight="1" x14ac:dyDescent="0.25">
      <c r="C15" s="9" t="e" vm="9">
        <f>_xlfn.IMAGE(knx_final[[#This Row],[Link]])</f>
        <v>#VALUE!</v>
      </c>
      <c r="D15" s="3" t="str">
        <f>HYPERLINK(knx_final[[#This Row],[Count]],knx_final[[#This Row],[FullName]])</f>
        <v>klic-dd-v3.png</v>
      </c>
      <c r="E15" s="2">
        <v>9</v>
      </c>
      <c r="F15" s="1" t="s">
        <v>9</v>
      </c>
      <c r="G15" s="1" t="s">
        <v>44</v>
      </c>
      <c r="H15" s="1" t="s">
        <v>3</v>
      </c>
      <c r="I15" s="1" t="s">
        <v>64</v>
      </c>
      <c r="J15" s="1"/>
      <c r="K15" s="1"/>
      <c r="M15" s="2" t="s">
        <v>95</v>
      </c>
      <c r="N15" s="2" t="s">
        <v>210</v>
      </c>
      <c r="O15" s="2" t="s">
        <v>211</v>
      </c>
      <c r="P15" s="2" t="s">
        <v>212</v>
      </c>
      <c r="Q15" s="2" t="s">
        <v>213</v>
      </c>
      <c r="R15" s="2" t="s">
        <v>214</v>
      </c>
      <c r="T15"/>
    </row>
    <row r="16" spans="3:20" ht="56.25" customHeight="1" x14ac:dyDescent="0.25">
      <c r="C16" s="9" t="e" vm="10">
        <f>_xlfn.IMAGE(knx_final[[#This Row],[Link]])</f>
        <v>#VALUE!</v>
      </c>
      <c r="D16" s="3" t="str">
        <f>HYPERLINK(knx_final[[#This Row],[Count]],knx_final[[#This Row],[FullName]])</f>
        <v>klic-di-v2.png</v>
      </c>
      <c r="E16" s="2">
        <v>10</v>
      </c>
      <c r="F16" s="1" t="s">
        <v>10</v>
      </c>
      <c r="G16" s="1" t="s">
        <v>45</v>
      </c>
      <c r="H16" s="1" t="s">
        <v>3</v>
      </c>
      <c r="I16" s="1" t="s">
        <v>64</v>
      </c>
      <c r="J16" s="1"/>
      <c r="K16" s="1"/>
      <c r="M16" s="2" t="s">
        <v>94</v>
      </c>
      <c r="N16" s="2" t="s">
        <v>215</v>
      </c>
      <c r="O16" s="2" t="s">
        <v>216</v>
      </c>
      <c r="P16" s="2" t="s">
        <v>217</v>
      </c>
      <c r="Q16" s="2" t="s">
        <v>218</v>
      </c>
      <c r="R16" s="2" t="s">
        <v>219</v>
      </c>
      <c r="T16"/>
    </row>
    <row r="17" spans="3:20" ht="56.25" customHeight="1" x14ac:dyDescent="0.25">
      <c r="C17" s="9" t="e" vm="11">
        <f>_xlfn.IMAGE(knx_final[[#This Row],[Link]])</f>
        <v>#VALUE!</v>
      </c>
      <c r="D17" s="3" t="str">
        <f>HYPERLINK(knx_final[[#This Row],[Count]],knx_final[[#This Row],[FullName]])</f>
        <v>knx.png</v>
      </c>
      <c r="E17" s="2">
        <v>11</v>
      </c>
      <c r="F17" s="1" t="s">
        <v>11</v>
      </c>
      <c r="G17" s="1" t="s">
        <v>46</v>
      </c>
      <c r="H17" s="1" t="s">
        <v>3</v>
      </c>
      <c r="I17" s="1" t="s">
        <v>64</v>
      </c>
      <c r="J17" s="1"/>
      <c r="K17" s="1"/>
      <c r="M17" s="2" t="s">
        <v>79</v>
      </c>
      <c r="N17" s="2" t="s">
        <v>220</v>
      </c>
      <c r="O17" s="2" t="s">
        <v>221</v>
      </c>
      <c r="P17" s="2" t="s">
        <v>222</v>
      </c>
      <c r="Q17" s="2" t="s">
        <v>223</v>
      </c>
      <c r="R17" s="2" t="s">
        <v>224</v>
      </c>
      <c r="T17"/>
    </row>
    <row r="18" spans="3:20" ht="56.25" customHeight="1" x14ac:dyDescent="0.25">
      <c r="C18" s="9" t="e" vm="12">
        <f>_xlfn.IMAGE(knx_final[[#This Row],[Link]])</f>
        <v>#VALUE!</v>
      </c>
      <c r="D18" s="3" t="str">
        <f>HYPERLINK(knx_final[[#This Row],[Count]],knx_final[[#This Row],[FullName]])</f>
        <v>logo-1home.png</v>
      </c>
      <c r="E18" s="2">
        <v>12</v>
      </c>
      <c r="F18" s="1" t="s">
        <v>68</v>
      </c>
      <c r="G18" s="1" t="s">
        <v>69</v>
      </c>
      <c r="H18" s="1" t="s">
        <v>3</v>
      </c>
      <c r="I18" s="1" t="s">
        <v>64</v>
      </c>
      <c r="J18" s="1"/>
      <c r="K18" s="1"/>
      <c r="M18" s="2" t="s">
        <v>80</v>
      </c>
      <c r="N18" s="2" t="s">
        <v>225</v>
      </c>
      <c r="O18" s="2" t="s">
        <v>226</v>
      </c>
      <c r="P18" s="2" t="s">
        <v>227</v>
      </c>
      <c r="Q18" s="2" t="s">
        <v>228</v>
      </c>
      <c r="R18" s="2" t="s">
        <v>229</v>
      </c>
      <c r="T18"/>
    </row>
    <row r="19" spans="3:20" ht="56.25" customHeight="1" x14ac:dyDescent="0.25">
      <c r="C19" s="9" t="e" vm="13">
        <f>_xlfn.IMAGE(knx_final[[#This Row],[Link]])</f>
        <v>#VALUE!</v>
      </c>
      <c r="D19" s="3" t="str">
        <f>HYPERLINK(knx_final[[#This Row],[Count]],knx_final[[#This Row],[FullName]])</f>
        <v>maxinbox-16-v3.png</v>
      </c>
      <c r="E19" s="2">
        <v>13</v>
      </c>
      <c r="F19" s="1" t="s">
        <v>12</v>
      </c>
      <c r="G19" s="1" t="s">
        <v>47</v>
      </c>
      <c r="H19" s="1" t="s">
        <v>3</v>
      </c>
      <c r="I19" s="1" t="s">
        <v>64</v>
      </c>
      <c r="J19" s="1"/>
      <c r="K19" s="1"/>
      <c r="M19" s="2" t="s">
        <v>91</v>
      </c>
      <c r="N19" s="2" t="s">
        <v>230</v>
      </c>
      <c r="O19" s="2" t="s">
        <v>231</v>
      </c>
      <c r="P19" s="2" t="s">
        <v>232</v>
      </c>
      <c r="Q19" s="2" t="s">
        <v>233</v>
      </c>
      <c r="R19" s="2" t="s">
        <v>234</v>
      </c>
      <c r="T19"/>
    </row>
    <row r="20" spans="3:20" ht="56.25" customHeight="1" x14ac:dyDescent="0.25">
      <c r="C20" s="9" t="e" vm="14">
        <f>_xlfn.IMAGE(knx_final[[#This Row],[Link]])</f>
        <v>#VALUE!</v>
      </c>
      <c r="D20" s="3" t="str">
        <f>HYPERLINK(knx_final[[#This Row],[Count]],knx_final[[#This Row],[FullName]])</f>
        <v>maxinbox24.png</v>
      </c>
      <c r="E20" s="2">
        <v>14</v>
      </c>
      <c r="F20" s="1" t="s">
        <v>13</v>
      </c>
      <c r="G20" s="1" t="s">
        <v>48</v>
      </c>
      <c r="H20" s="1" t="s">
        <v>3</v>
      </c>
      <c r="I20" s="1" t="s">
        <v>64</v>
      </c>
      <c r="J20" s="1"/>
      <c r="K20" s="1"/>
      <c r="M20" s="2" t="s">
        <v>90</v>
      </c>
      <c r="N20" s="2" t="s">
        <v>235</v>
      </c>
      <c r="O20" s="2" t="s">
        <v>236</v>
      </c>
      <c r="P20" s="2" t="s">
        <v>237</v>
      </c>
      <c r="Q20" s="2" t="s">
        <v>238</v>
      </c>
      <c r="R20" s="2" t="s">
        <v>239</v>
      </c>
      <c r="T20"/>
    </row>
    <row r="21" spans="3:20" ht="56.25" customHeight="1" x14ac:dyDescent="0.25">
      <c r="C21" s="9" t="e" vm="15">
        <f>_xlfn.IMAGE(knx_final[[#This Row],[Link]])</f>
        <v>#VALUE!</v>
      </c>
      <c r="D21" s="3" t="str">
        <f>HYPERLINK(knx_final[[#This Row],[Count]],knx_final[[#This Row],[FullName]])</f>
        <v>maxinbox8-v3.png</v>
      </c>
      <c r="E21" s="2">
        <v>15</v>
      </c>
      <c r="F21" s="1" t="s">
        <v>14</v>
      </c>
      <c r="G21" s="1" t="s">
        <v>49</v>
      </c>
      <c r="H21" s="1" t="s">
        <v>3</v>
      </c>
      <c r="I21" s="1" t="s">
        <v>64</v>
      </c>
      <c r="J21" s="1"/>
      <c r="K21" s="1"/>
      <c r="M21" s="2" t="s">
        <v>92</v>
      </c>
      <c r="N21" s="2" t="s">
        <v>240</v>
      </c>
      <c r="O21" s="2" t="s">
        <v>241</v>
      </c>
      <c r="P21" s="2" t="s">
        <v>242</v>
      </c>
      <c r="Q21" s="2" t="s">
        <v>243</v>
      </c>
      <c r="R21" s="2" t="s">
        <v>244</v>
      </c>
      <c r="T21"/>
    </row>
    <row r="22" spans="3:20" ht="56.25" customHeight="1" x14ac:dyDescent="0.25">
      <c r="C22" s="9" t="e" vm="16">
        <f>_xlfn.IMAGE(knx_final[[#This Row],[Link]])</f>
        <v>#VALUE!</v>
      </c>
      <c r="D22" s="3" t="str">
        <f>HYPERLINK(knx_final[[#This Row],[Count]],knx_final[[#This Row],[FullName]])</f>
        <v>railquad-8.png</v>
      </c>
      <c r="E22" s="2">
        <v>16</v>
      </c>
      <c r="F22" s="1" t="s">
        <v>15</v>
      </c>
      <c r="G22" s="1" t="s">
        <v>50</v>
      </c>
      <c r="H22" s="1" t="s">
        <v>3</v>
      </c>
      <c r="I22" s="1" t="s">
        <v>64</v>
      </c>
      <c r="J22" s="1"/>
      <c r="K22" s="1"/>
      <c r="M22" s="2" t="s">
        <v>93</v>
      </c>
      <c r="N22" s="2" t="s">
        <v>245</v>
      </c>
      <c r="O22" s="2" t="s">
        <v>246</v>
      </c>
      <c r="P22" s="2" t="s">
        <v>247</v>
      </c>
      <c r="Q22" s="2" t="s">
        <v>248</v>
      </c>
      <c r="R22" s="2" t="s">
        <v>249</v>
      </c>
      <c r="T22"/>
    </row>
    <row r="23" spans="3:20" ht="56.25" customHeight="1" x14ac:dyDescent="0.25">
      <c r="C23" s="9" t="e" vm="17">
        <f>_xlfn.IMAGE(knx_final[[#This Row],[Link]])</f>
        <v>#VALUE!</v>
      </c>
      <c r="D23" s="3" t="str">
        <f>HYPERLINK(knx_final[[#This Row],[Count]],knx_final[[#This Row],[FullName]])</f>
        <v>tmd-square-tmd-2.png</v>
      </c>
      <c r="E23" s="2">
        <v>17</v>
      </c>
      <c r="F23" s="1" t="s">
        <v>16</v>
      </c>
      <c r="G23" s="1" t="s">
        <v>51</v>
      </c>
      <c r="H23" s="1" t="s">
        <v>3</v>
      </c>
      <c r="I23" s="1" t="s">
        <v>64</v>
      </c>
      <c r="J23" s="1"/>
      <c r="K23" s="1"/>
      <c r="M23" s="2" t="s">
        <v>86</v>
      </c>
      <c r="N23" s="2" t="s">
        <v>250</v>
      </c>
      <c r="O23" s="2" t="s">
        <v>251</v>
      </c>
      <c r="P23" s="2" t="s">
        <v>252</v>
      </c>
      <c r="Q23" s="2" t="s">
        <v>253</v>
      </c>
      <c r="R23" s="2" t="s">
        <v>254</v>
      </c>
      <c r="T23"/>
    </row>
    <row r="24" spans="3:20" ht="56.25" customHeight="1" x14ac:dyDescent="0.25">
      <c r="C24" s="9" t="e" vm="18">
        <f>_xlfn.IMAGE(knx_final[[#This Row],[Link]])</f>
        <v>#VALUE!</v>
      </c>
      <c r="D24" s="3" t="str">
        <f>HYPERLINK(knx_final[[#This Row],[Count]],knx_final[[#This Row],[FullName]])</f>
        <v>tmd-square-tmd-4.png</v>
      </c>
      <c r="E24" s="2">
        <v>18</v>
      </c>
      <c r="F24" s="1" t="s">
        <v>17</v>
      </c>
      <c r="G24" s="1" t="s">
        <v>52</v>
      </c>
      <c r="H24" s="1" t="s">
        <v>3</v>
      </c>
      <c r="I24" s="1" t="s">
        <v>64</v>
      </c>
      <c r="J24" s="1"/>
      <c r="K24" s="1"/>
      <c r="M24" s="2" t="s">
        <v>87</v>
      </c>
      <c r="N24" s="2" t="s">
        <v>255</v>
      </c>
      <c r="O24" s="2" t="s">
        <v>256</v>
      </c>
      <c r="P24" s="2" t="s">
        <v>257</v>
      </c>
      <c r="Q24" s="2" t="s">
        <v>258</v>
      </c>
      <c r="R24" s="2" t="s">
        <v>259</v>
      </c>
      <c r="T24"/>
    </row>
    <row r="25" spans="3:20" ht="56.25" customHeight="1" x14ac:dyDescent="0.25">
      <c r="C25" s="9" t="e" vm="19">
        <f>_xlfn.IMAGE(knx_final[[#This Row],[Link]])</f>
        <v>#VALUE!</v>
      </c>
      <c r="D25" s="3" t="str">
        <f>HYPERLINK(knx_final[[#This Row],[Count]],knx_final[[#This Row],[FullName]])</f>
        <v>tmd-square-tmd-6.png</v>
      </c>
      <c r="E25" s="2">
        <v>19</v>
      </c>
      <c r="F25" s="1" t="s">
        <v>18</v>
      </c>
      <c r="G25" s="1" t="s">
        <v>53</v>
      </c>
      <c r="H25" s="1" t="s">
        <v>3</v>
      </c>
      <c r="I25" s="1" t="s">
        <v>64</v>
      </c>
      <c r="J25" s="1"/>
      <c r="K25" s="1"/>
      <c r="M25" s="2" t="s">
        <v>88</v>
      </c>
      <c r="N25" s="2" t="s">
        <v>260</v>
      </c>
      <c r="O25" s="2" t="s">
        <v>261</v>
      </c>
      <c r="P25" s="2" t="s">
        <v>262</v>
      </c>
      <c r="Q25" s="2" t="s">
        <v>263</v>
      </c>
      <c r="R25" s="2" t="s">
        <v>264</v>
      </c>
      <c r="T25"/>
    </row>
    <row r="26" spans="3:20" ht="56.25" customHeight="1" x14ac:dyDescent="0.25">
      <c r="C26" s="9" t="e" vm="20">
        <f>_xlfn.IMAGE(knx_final[[#This Row],[Link]])</f>
        <v>#VALUE!</v>
      </c>
      <c r="D26" s="3" t="str">
        <f>HYPERLINK(knx_final[[#This Row],[Count]],knx_final[[#This Row],[FullName]])</f>
        <v>tmd-square-tmd-display.png</v>
      </c>
      <c r="E26" s="2">
        <v>20</v>
      </c>
      <c r="F26" s="1" t="s">
        <v>19</v>
      </c>
      <c r="G26" s="1" t="s">
        <v>54</v>
      </c>
      <c r="H26" s="1" t="s">
        <v>3</v>
      </c>
      <c r="I26" s="1" t="s">
        <v>64</v>
      </c>
      <c r="J26" s="1"/>
      <c r="K26" s="1"/>
      <c r="M26" s="2" t="s">
        <v>85</v>
      </c>
      <c r="N26" s="2" t="s">
        <v>265</v>
      </c>
      <c r="O26" s="2" t="s">
        <v>266</v>
      </c>
      <c r="P26" s="2" t="s">
        <v>267</v>
      </c>
      <c r="Q26" s="2" t="s">
        <v>268</v>
      </c>
      <c r="R26" s="2" t="s">
        <v>269</v>
      </c>
      <c r="T26"/>
    </row>
    <row r="27" spans="3:20" ht="56.25" customHeight="1" x14ac:dyDescent="0.25">
      <c r="C27" s="9" t="e" vm="21">
        <f>_xlfn.IMAGE(knx_final[[#This Row],[Link]])</f>
        <v>#VALUE!</v>
      </c>
      <c r="D27" s="3" t="str">
        <f>HYPERLINK(knx_final[[#This Row],[Count]],knx_final[[#This Row],[FullName]])</f>
        <v>z35.png</v>
      </c>
      <c r="E27" s="2">
        <v>21</v>
      </c>
      <c r="F27" s="1" t="s">
        <v>20</v>
      </c>
      <c r="G27" s="1" t="s">
        <v>55</v>
      </c>
      <c r="H27" s="1" t="s">
        <v>3</v>
      </c>
      <c r="I27" s="1" t="s">
        <v>64</v>
      </c>
      <c r="J27" s="1"/>
      <c r="K27" s="1"/>
      <c r="M27" s="2" t="s">
        <v>84</v>
      </c>
      <c r="N27" s="2" t="s">
        <v>270</v>
      </c>
      <c r="O27" s="2" t="s">
        <v>271</v>
      </c>
      <c r="P27" s="2" t="s">
        <v>272</v>
      </c>
      <c r="Q27" s="2" t="s">
        <v>273</v>
      </c>
      <c r="R27" s="2" t="s">
        <v>274</v>
      </c>
      <c r="T27"/>
    </row>
    <row r="28" spans="3:20" ht="56.25" customHeight="1" x14ac:dyDescent="0.25">
      <c r="C28" s="9" t="e" vm="22">
        <f>_xlfn.IMAGE(knx_final[[#This Row],[Link]])</f>
        <v>#VALUE!</v>
      </c>
      <c r="D28" s="3" t="str">
        <f>HYPERLINK(knx_final[[#This Row],[Count]],knx_final[[#This Row],[FullName]])</f>
        <v>z41-pro.png</v>
      </c>
      <c r="E28" s="2">
        <v>22</v>
      </c>
      <c r="F28" s="1" t="s">
        <v>21</v>
      </c>
      <c r="G28" s="1" t="s">
        <v>56</v>
      </c>
      <c r="H28" s="1" t="s">
        <v>3</v>
      </c>
      <c r="I28" s="1" t="s">
        <v>64</v>
      </c>
      <c r="J28" s="1"/>
      <c r="K28" s="1"/>
      <c r="M28" s="2" t="s">
        <v>83</v>
      </c>
      <c r="N28" s="2" t="s">
        <v>275</v>
      </c>
      <c r="O28" s="2" t="s">
        <v>276</v>
      </c>
      <c r="P28" s="2" t="s">
        <v>277</v>
      </c>
      <c r="Q28" s="2" t="s">
        <v>278</v>
      </c>
      <c r="R28" s="2" t="s">
        <v>279</v>
      </c>
      <c r="T28"/>
    </row>
    <row r="29" spans="3:20" ht="56.25" customHeight="1" x14ac:dyDescent="0.25">
      <c r="C29" s="9" t="e" vm="23">
        <f>_xlfn.IMAGE(knx_final[[#This Row],[Link]])</f>
        <v>#VALUE!</v>
      </c>
      <c r="D29" s="3" t="str">
        <f>HYPERLINK(knx_final[[#This Row],[Count]],knx_final[[#This Row],[FullName]])</f>
        <v>zennio.png</v>
      </c>
      <c r="E29" s="2">
        <v>23</v>
      </c>
      <c r="F29" s="1" t="s">
        <v>22</v>
      </c>
      <c r="G29" s="1" t="s">
        <v>57</v>
      </c>
      <c r="H29" s="1" t="s">
        <v>3</v>
      </c>
      <c r="I29" s="1" t="s">
        <v>64</v>
      </c>
      <c r="J29" s="1"/>
      <c r="K29" s="1"/>
      <c r="M29" s="2" t="s">
        <v>82</v>
      </c>
      <c r="N29" s="2" t="s">
        <v>280</v>
      </c>
      <c r="O29" s="2" t="s">
        <v>281</v>
      </c>
      <c r="P29" s="2" t="s">
        <v>282</v>
      </c>
      <c r="Q29" s="2" t="s">
        <v>283</v>
      </c>
      <c r="R29" s="2" t="s">
        <v>284</v>
      </c>
      <c r="T29"/>
    </row>
    <row r="30" spans="3:20" ht="84" customHeight="1" x14ac:dyDescent="0.25">
      <c r="C30" s="9" t="e" vm="24">
        <f>_xlfn.IMAGE(knx_final[[#This Row],[Link]])</f>
        <v>#VALUE!</v>
      </c>
      <c r="D30" s="3" t="str">
        <f>HYPERLINK(knx_final[[#This Row],[Count]],knx_final[[#This Row],[FullName]])</f>
        <v>zps320hic230.png</v>
      </c>
      <c r="E30" s="2">
        <v>24</v>
      </c>
      <c r="F30" s="1" t="s">
        <v>23</v>
      </c>
      <c r="G30" s="1" t="s">
        <v>58</v>
      </c>
      <c r="H30" s="1" t="s">
        <v>3</v>
      </c>
      <c r="I30" s="1" t="s">
        <v>64</v>
      </c>
      <c r="J30" s="1"/>
      <c r="K30" s="1"/>
      <c r="M30" s="2" t="s">
        <v>89</v>
      </c>
      <c r="N30" s="2" t="s">
        <v>285</v>
      </c>
      <c r="O30" s="2" t="s">
        <v>286</v>
      </c>
      <c r="P30" s="2" t="s">
        <v>287</v>
      </c>
      <c r="Q30" s="2" t="s">
        <v>288</v>
      </c>
      <c r="R30" s="2" t="s">
        <v>289</v>
      </c>
      <c r="T30"/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51A1-A8EA-4E49-8268-EDCBE4D34204}">
  <dimension ref="B2:O43"/>
  <sheetViews>
    <sheetView topLeftCell="B1" workbookViewId="0">
      <selection activeCell="K4" sqref="K4:M11"/>
    </sheetView>
  </sheetViews>
  <sheetFormatPr defaultRowHeight="15" x14ac:dyDescent="0.25"/>
  <cols>
    <col min="1" max="1" width="9.140625" style="1"/>
    <col min="2" max="2" width="21.7109375" style="4" customWidth="1"/>
    <col min="3" max="3" width="24.85546875" style="1" bestFit="1" customWidth="1"/>
    <col min="4" max="4" width="12.28515625" style="1" bestFit="1" customWidth="1"/>
    <col min="5" max="5" width="12.28515625" style="1" customWidth="1"/>
    <col min="6" max="6" width="19.85546875" style="1" bestFit="1" customWidth="1"/>
    <col min="7" max="8" width="9.140625" style="1"/>
    <col min="9" max="9" width="13" style="5" customWidth="1"/>
    <col min="10" max="10" width="16.42578125" style="5" customWidth="1"/>
    <col min="11" max="11" width="15.140625" style="5" customWidth="1"/>
    <col min="12" max="12" width="21" style="2" customWidth="1"/>
    <col min="13" max="13" width="26" style="1" customWidth="1"/>
    <col min="14" max="14" width="9.140625" style="5"/>
    <col min="15" max="16384" width="9.140625" style="1"/>
  </cols>
  <sheetData>
    <row r="2" spans="2:15" ht="27" customHeight="1" x14ac:dyDescent="0.25">
      <c r="C2" s="15" t="s">
        <v>162</v>
      </c>
      <c r="D2" s="15"/>
      <c r="E2" s="15"/>
      <c r="F2" s="15" t="s">
        <v>163</v>
      </c>
      <c r="G2" s="15"/>
      <c r="H2" s="15"/>
      <c r="I2" s="15"/>
      <c r="K2" s="16" t="s">
        <v>108</v>
      </c>
      <c r="L2" s="16"/>
      <c r="M2" s="16"/>
    </row>
    <row r="3" spans="2:15" ht="27" customHeight="1" x14ac:dyDescent="0.25">
      <c r="B3" s="8" t="s">
        <v>76</v>
      </c>
      <c r="C3" s="20" t="s">
        <v>37</v>
      </c>
      <c r="D3" s="20"/>
      <c r="E3" s="20"/>
      <c r="F3" s="20"/>
      <c r="G3" s="20"/>
      <c r="H3" s="20"/>
      <c r="I3" s="20"/>
      <c r="K3" s="23" t="s">
        <v>311</v>
      </c>
      <c r="L3" s="23"/>
      <c r="M3" s="23"/>
    </row>
    <row r="4" spans="2:15" ht="27" customHeight="1" x14ac:dyDescent="0.25">
      <c r="B4" s="11" t="s">
        <v>31</v>
      </c>
      <c r="C4" s="17" t="s">
        <v>25</v>
      </c>
      <c r="D4" s="17"/>
      <c r="E4" s="17"/>
      <c r="F4" s="17"/>
      <c r="G4" s="17"/>
      <c r="H4" s="17"/>
      <c r="I4" s="17"/>
      <c r="K4" s="22" t="s">
        <v>312</v>
      </c>
      <c r="L4" s="22"/>
      <c r="M4" s="22"/>
    </row>
    <row r="5" spans="2:15" ht="27" customHeight="1" x14ac:dyDescent="0.25">
      <c r="B5" s="11" t="s">
        <v>32</v>
      </c>
      <c r="C5" s="17" t="s">
        <v>26</v>
      </c>
      <c r="D5" s="17"/>
      <c r="E5" s="17"/>
      <c r="F5" s="17"/>
      <c r="G5" s="17"/>
      <c r="H5" s="17"/>
      <c r="I5" s="17"/>
      <c r="K5" s="22"/>
      <c r="L5" s="22"/>
      <c r="M5" s="22"/>
    </row>
    <row r="6" spans="2:15" ht="27" customHeight="1" x14ac:dyDescent="0.25">
      <c r="B6" s="11" t="s">
        <v>65</v>
      </c>
      <c r="C6" s="17" t="s">
        <v>27</v>
      </c>
      <c r="D6" s="17"/>
      <c r="E6" s="17"/>
      <c r="F6" s="17"/>
      <c r="G6" s="17"/>
      <c r="H6" s="17"/>
      <c r="I6" s="17"/>
      <c r="K6" s="22"/>
      <c r="L6" s="22"/>
      <c r="M6" s="22"/>
    </row>
    <row r="7" spans="2:15" ht="27" customHeight="1" x14ac:dyDescent="0.25">
      <c r="B7" s="11" t="s">
        <v>28</v>
      </c>
      <c r="C7" s="17" t="s">
        <v>29</v>
      </c>
      <c r="D7" s="17"/>
      <c r="E7" s="17"/>
      <c r="F7" s="17" t="s">
        <v>29</v>
      </c>
      <c r="G7" s="17"/>
      <c r="H7" s="17"/>
      <c r="I7" s="17"/>
      <c r="K7" s="22"/>
      <c r="L7" s="22"/>
      <c r="M7" s="22"/>
    </row>
    <row r="8" spans="2:15" ht="27" customHeight="1" x14ac:dyDescent="0.25">
      <c r="B8" s="11" t="s">
        <v>33</v>
      </c>
      <c r="C8" s="17" t="s">
        <v>30</v>
      </c>
      <c r="D8" s="17"/>
      <c r="E8" s="17"/>
      <c r="F8" s="17" t="s">
        <v>30</v>
      </c>
      <c r="G8" s="17"/>
      <c r="H8" s="17"/>
      <c r="I8" s="17"/>
      <c r="K8" s="22"/>
      <c r="L8" s="22"/>
      <c r="M8" s="22"/>
    </row>
    <row r="9" spans="2:15" ht="27" customHeight="1" x14ac:dyDescent="0.25">
      <c r="B9" s="11" t="s">
        <v>70</v>
      </c>
      <c r="C9" s="18" t="str">
        <f>$C$3 &amp; $C$4 &amp; $C$5 &amp; $C$6 &amp; $C$7 &amp; $C$8</f>
        <v>https://github.com/RASBR/assets-public/blob/main/devices/knx/</v>
      </c>
      <c r="D9" s="18"/>
      <c r="E9" s="18"/>
      <c r="F9" s="18" t="str">
        <f xml:space="preserve"> "&lt;img src="""</f>
        <v>&lt;img src="</v>
      </c>
      <c r="G9" s="18"/>
      <c r="H9" s="18"/>
      <c r="I9" s="18"/>
      <c r="K9" s="22"/>
      <c r="L9" s="22"/>
      <c r="M9" s="22"/>
    </row>
    <row r="10" spans="2:15" ht="27" customHeight="1" x14ac:dyDescent="0.25">
      <c r="B10" s="11" t="s">
        <v>106</v>
      </c>
      <c r="C10" s="18" t="str">
        <f>"![img]("</f>
        <v>![img](</v>
      </c>
      <c r="D10" s="18"/>
      <c r="E10" s="18"/>
      <c r="F10" s="18" t="str">
        <f>""" alt="""</f>
        <v>" alt="</v>
      </c>
      <c r="G10" s="18"/>
      <c r="H10" s="18"/>
      <c r="I10" s="18"/>
      <c r="K10" s="22"/>
      <c r="L10" s="22"/>
      <c r="M10" s="22"/>
    </row>
    <row r="11" spans="2:15" ht="27" customHeight="1" x14ac:dyDescent="0.25">
      <c r="B11" s="11" t="s">
        <v>104</v>
      </c>
      <c r="C11" s="18" t="s">
        <v>36</v>
      </c>
      <c r="D11" s="18"/>
      <c r="E11" s="18"/>
      <c r="F11" s="18"/>
      <c r="G11" s="18"/>
      <c r="H11" s="18"/>
      <c r="I11" s="18"/>
      <c r="K11" s="22"/>
      <c r="L11" s="22"/>
      <c r="M11" s="22"/>
    </row>
    <row r="12" spans="2:15" ht="9" customHeight="1" x14ac:dyDescent="0.25">
      <c r="B12" s="12"/>
      <c r="C12" s="10"/>
      <c r="D12" s="10"/>
      <c r="E12" s="10"/>
      <c r="F12" s="14"/>
      <c r="G12" s="14"/>
      <c r="H12" s="14"/>
      <c r="I12" s="14"/>
    </row>
    <row r="13" spans="2:15" ht="27" customHeight="1" x14ac:dyDescent="0.25">
      <c r="B13" s="11" t="s">
        <v>107</v>
      </c>
      <c r="C13" s="19">
        <v>48</v>
      </c>
      <c r="D13" s="19"/>
      <c r="E13" s="19"/>
      <c r="F13" s="19"/>
      <c r="G13" s="19"/>
      <c r="H13" s="19"/>
      <c r="I13" s="19"/>
      <c r="M13" s="2"/>
      <c r="N13" s="2"/>
      <c r="O13" s="2"/>
    </row>
    <row r="14" spans="2:15" ht="27" customHeight="1" x14ac:dyDescent="0.25">
      <c r="B14" s="11" t="s">
        <v>103</v>
      </c>
      <c r="C14" s="19"/>
      <c r="D14" s="19"/>
      <c r="E14" s="19"/>
      <c r="F14" s="19"/>
      <c r="G14" s="19"/>
      <c r="H14" s="19"/>
      <c r="I14" s="19"/>
      <c r="J14" s="1"/>
      <c r="M14" s="2"/>
      <c r="N14" s="2"/>
      <c r="O14" s="2"/>
    </row>
    <row r="15" spans="2:15" ht="27" customHeight="1" x14ac:dyDescent="0.25">
      <c r="B15" s="11" t="s">
        <v>105</v>
      </c>
      <c r="C15" s="21" t="str">
        <f>IF($C$13+$C$14=0,"",IF($C$13=0," =x"&amp; $C$14,IF($C$14=0," ="&amp; $C$13 &amp; "x"," ="&amp; $C$13 &amp; "x" &amp; $C$14)))</f>
        <v xml:space="preserve"> =48x</v>
      </c>
      <c r="D15" s="21"/>
      <c r="E15" s="21"/>
      <c r="F15" s="21" t="str">
        <f>IF($F$13+$F$14=0,"""&gt;",IF($F$13=0,""" height="""&amp; $F$14 &amp; """&gt;",IF($F$14=0,""" width="""&amp; $F$13 &amp; """&gt;",""" width=""" &amp; $F$13 &amp; """ height=""" &amp; $F$14 &amp; """&gt;")))</f>
        <v>"&gt;</v>
      </c>
      <c r="G15" s="21"/>
      <c r="H15" s="21"/>
      <c r="I15" s="21"/>
    </row>
    <row r="19" spans="2:15" ht="38.25" customHeight="1" x14ac:dyDescent="0.25">
      <c r="B19" s="4" t="s">
        <v>115</v>
      </c>
      <c r="C19" s="1" t="s">
        <v>24</v>
      </c>
      <c r="D19" s="1" t="s">
        <v>0</v>
      </c>
      <c r="E19" s="1" t="s">
        <v>1</v>
      </c>
      <c r="F19" s="1" t="s">
        <v>62</v>
      </c>
      <c r="G19" s="1" t="s">
        <v>59</v>
      </c>
      <c r="H19" s="1" t="s">
        <v>60</v>
      </c>
      <c r="I19" s="1" t="s">
        <v>118</v>
      </c>
      <c r="J19" s="6" t="s">
        <v>73</v>
      </c>
      <c r="K19" s="6" t="s">
        <v>72</v>
      </c>
      <c r="L19" s="6" t="s">
        <v>71</v>
      </c>
      <c r="M19" s="6" t="s">
        <v>102</v>
      </c>
      <c r="N19" s="5" t="s">
        <v>116</v>
      </c>
      <c r="O19" s="1" t="s">
        <v>161</v>
      </c>
    </row>
    <row r="20" spans="2:15" ht="22.5" customHeight="1" x14ac:dyDescent="0.25">
      <c r="B20" s="4">
        <v>1</v>
      </c>
      <c r="C20" s="1" t="s">
        <v>2</v>
      </c>
      <c r="D20" s="1" t="s">
        <v>38</v>
      </c>
      <c r="E20" s="1" t="s">
        <v>3</v>
      </c>
      <c r="F20" s="13" t="s">
        <v>64</v>
      </c>
      <c r="G20" s="13"/>
      <c r="H20" s="13"/>
      <c r="I20" s="13"/>
      <c r="J20" s="7" t="str">
        <f>$C$9 &amp; knx_setup[[#This Row],[FullName]] &amp; $C$11</f>
        <v>https://github.com/RASBR/assets-public/blob/main/devices/knx/bin-44.png?raw=true</v>
      </c>
      <c r="K20" s="5" t="str">
        <f>$C$10 &amp; knx_setup[[#This Row],[Link]] &amp; $C$15 &amp; ")"</f>
        <v>![img](https://github.com/RASBR/assets-public/blob/main/devices/knx/bin-44.png?raw=true =48x)</v>
      </c>
      <c r="L20" s="5" t="str">
        <f>"[" &amp; knx_setup[[#This Row],[MD-ImageOnly]] &amp; "](url)"</f>
        <v>[![img](https://github.com/RASBR/assets-public/blob/main/devices/knx/bin-44.png?raw=true =48x)](url)</v>
      </c>
      <c r="M20" s="5" t="str">
        <f>"[" &amp;knx_setup[[#This Row],[MD-ImageOnly]] &amp; "](" &amp;knx_setup[[#This Row],[Link]] &amp; ")"</f>
        <v>[![img](https://github.com/RASBR/assets-public/blob/main/devices/knx/bin-44.png?raw=true =48x)](https://github.com/RASBR/assets-public/blob/main/devices/knx/bin-44.png?raw=true)</v>
      </c>
      <c r="N2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[![img](https://github.com/RASBR/assets-public/blob/main/devices/knx/bin-44.png?raw=true =48x)](https://github.com/RASBR/assets-public/blob/main/devices/knx/bin-44.png?raw=true) | bin-44.png |  |</v>
      </c>
      <c r="O20" s="6" t="str">
        <f>$F$9 &amp; $F$7 &amp; $F$8  &amp;knx_setup[[#This Row],[FullName]] &amp; $F$10 &amp;knx_setup[[#This Row],[FullName]] &amp; $F$15</f>
        <v>&lt;img src="devices/knx/bin-44.png" alt="bin-44.png"&gt;</v>
      </c>
    </row>
    <row r="21" spans="2:15" ht="22.5" customHeight="1" x14ac:dyDescent="0.25">
      <c r="B21" s="4">
        <v>2</v>
      </c>
      <c r="C21" s="1" t="s">
        <v>4</v>
      </c>
      <c r="D21" s="1" t="s">
        <v>39</v>
      </c>
      <c r="E21" s="1" t="s">
        <v>3</v>
      </c>
      <c r="F21" s="13" t="s">
        <v>64</v>
      </c>
      <c r="G21" s="13"/>
      <c r="H21" s="13"/>
      <c r="I21" s="13"/>
      <c r="J21" s="7" t="str">
        <f>$C$9 &amp; knx_setup[[#This Row],[FullName]] &amp; $C$11</f>
        <v>https://github.com/RASBR/assets-public/blob/main/devices/knx/crestron-ci-knx.png?raw=true</v>
      </c>
      <c r="K21" s="5" t="str">
        <f>$C$10 &amp; knx_setup[[#This Row],[Link]] &amp; $C$15 &amp; ")"</f>
        <v>![img](https://github.com/RASBR/assets-public/blob/main/devices/knx/crestron-ci-knx.png?raw=true =48x)</v>
      </c>
      <c r="L21" s="5" t="str">
        <f>"[" &amp; knx_setup[[#This Row],[MD-ImageOnly]] &amp; "](url)"</f>
        <v>[![img](https://github.com/RASBR/assets-public/blob/main/devices/knx/crestron-ci-knx.png?raw=true =48x)](url)</v>
      </c>
      <c r="M21" s="5" t="str">
        <f>"[" &amp;knx_setup[[#This Row],[MD-ImageOnly]] &amp; "](" &amp;knx_setup[[#This Row],[Link]] &amp; ")"</f>
        <v>[![img](https://github.com/RASBR/assets-public/blob/main/devices/knx/crestron-ci-knx.png?raw=true =48x)](https://github.com/RASBR/assets-public/blob/main/devices/knx/crestron-ci-knx.png?raw=true)</v>
      </c>
      <c r="N2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[![img](https://github.com/RASBR/assets-public/blob/main/devices/knx/crestron-ci-knx.png?raw=true =48x)](https://github.com/RASBR/assets-public/blob/main/devices/knx/crestron-ci-knx.png?raw=true) | crestron-ci-knx.png |  |</v>
      </c>
      <c r="O21" s="6" t="str">
        <f>$F$9 &amp; $F$7 &amp; $F$8  &amp;knx_setup[[#This Row],[FullName]] &amp; $F$10 &amp;knx_setup[[#This Row],[FullName]] &amp; $F$15</f>
        <v>&lt;img src="devices/knx/crestron-ci-knx.png" alt="crestron-ci-knx.png"&gt;</v>
      </c>
    </row>
    <row r="22" spans="2:15" ht="22.5" customHeight="1" x14ac:dyDescent="0.25">
      <c r="B22" s="4">
        <v>3</v>
      </c>
      <c r="C22" s="1" t="s">
        <v>112</v>
      </c>
      <c r="D22" s="1" t="s">
        <v>113</v>
      </c>
      <c r="E22" s="1" t="s">
        <v>3</v>
      </c>
      <c r="F22" s="13" t="s">
        <v>64</v>
      </c>
      <c r="G22" s="13"/>
      <c r="H22" s="13"/>
      <c r="I22" s="13"/>
      <c r="J22" s="7" t="str">
        <f>$C$9 &amp; knx_setup[[#This Row],[FullName]] &amp; $C$11</f>
        <v>https://github.com/RASBR/assets-public/blob/main/devices/knx/crestron.png?raw=true</v>
      </c>
      <c r="K22" s="5" t="str">
        <f>$C$10 &amp; knx_setup[[#This Row],[Link]] &amp; $C$15 &amp; ")"</f>
        <v>![img](https://github.com/RASBR/assets-public/blob/main/devices/knx/crestron.png?raw=true =48x)</v>
      </c>
      <c r="L22" s="5" t="str">
        <f>"[" &amp; knx_setup[[#This Row],[MD-ImageOnly]] &amp; "](url)"</f>
        <v>[![img](https://github.com/RASBR/assets-public/blob/main/devices/knx/crestron.png?raw=true =48x)](url)</v>
      </c>
      <c r="M22" s="5" t="str">
        <f>"[" &amp;knx_setup[[#This Row],[MD-ImageOnly]] &amp; "](" &amp;knx_setup[[#This Row],[Link]] &amp; ")"</f>
        <v>[![img](https://github.com/RASBR/assets-public/blob/main/devices/knx/crestron.png?raw=true =48x)](https://github.com/RASBR/assets-public/blob/main/devices/knx/crestron.png?raw=true)</v>
      </c>
      <c r="N2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[![img](https://github.com/RASBR/assets-public/blob/main/devices/knx/crestron.png?raw=true =48x)](https://github.com/RASBR/assets-public/blob/main/devices/knx/crestron.png?raw=true) | crestron.png |  |</v>
      </c>
      <c r="O22" s="6" t="str">
        <f>$F$9 &amp; $F$7 &amp; $F$8  &amp;knx_setup[[#This Row],[FullName]] &amp; $F$10 &amp;knx_setup[[#This Row],[FullName]] &amp; $F$15</f>
        <v>&lt;img src="devices/knx/crestron.png" alt="crestron.png"&gt;</v>
      </c>
    </row>
    <row r="23" spans="2:15" ht="22.5" customHeight="1" x14ac:dyDescent="0.25">
      <c r="B23" s="4">
        <v>4</v>
      </c>
      <c r="C23" s="1" t="s">
        <v>5</v>
      </c>
      <c r="D23" s="1" t="s">
        <v>40</v>
      </c>
      <c r="E23" s="1" t="s">
        <v>3</v>
      </c>
      <c r="F23" s="13" t="s">
        <v>64</v>
      </c>
      <c r="G23" s="13"/>
      <c r="H23" s="13"/>
      <c r="I23" s="13"/>
      <c r="J23" s="7" t="str">
        <f>$C$9 &amp; knx_setup[[#This Row],[FullName]] &amp; $C$11</f>
        <v>https://github.com/RASBR/assets-public/blob/main/devices/knx/gvs-4ch-ir-emitter.png?raw=true</v>
      </c>
      <c r="K23" s="5" t="str">
        <f>$C$10 &amp; knx_setup[[#This Row],[Link]] &amp; $C$15 &amp; ")"</f>
        <v>![img](https://github.com/RASBR/assets-public/blob/main/devices/knx/gvs-4ch-ir-emitter.png?raw=true =48x)</v>
      </c>
      <c r="L23" s="5" t="str">
        <f>"[" &amp; knx_setup[[#This Row],[MD-ImageOnly]] &amp; "](url)"</f>
        <v>[![img](https://github.com/RASBR/assets-public/blob/main/devices/knx/gvs-4ch-ir-emitter.png?raw=true =48x)](url)</v>
      </c>
      <c r="M23" s="5" t="str">
        <f>"[" &amp;knx_setup[[#This Row],[MD-ImageOnly]] &amp; "](" &amp;knx_setup[[#This Row],[Link]] &amp; ")"</f>
        <v>[![img](https://github.com/RASBR/assets-public/blob/main/devices/knx/gvs-4ch-ir-emitter.png?raw=true =48x)](https://github.com/RASBR/assets-public/blob/main/devices/knx/gvs-4ch-ir-emitter.png?raw=true)</v>
      </c>
      <c r="N2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[![img](https://github.com/RASBR/assets-public/blob/main/devices/knx/gvs-4ch-ir-emitter.png?raw=true =48x)](https://github.com/RASBR/assets-public/blob/main/devices/knx/gvs-4ch-ir-emitter.png?raw=true) | gvs-4ch-ir-emitter.png |  |</v>
      </c>
      <c r="O23" s="6" t="str">
        <f>$F$9 &amp; $F$7 &amp; $F$8  &amp;knx_setup[[#This Row],[FullName]] &amp; $F$10 &amp;knx_setup[[#This Row],[FullName]] &amp; $F$15</f>
        <v>&lt;img src="devices/knx/gvs-4ch-ir-emitter.png" alt="gvs-4ch-ir-emitter.png"&gt;</v>
      </c>
    </row>
    <row r="24" spans="2:15" ht="22.5" customHeight="1" x14ac:dyDescent="0.25">
      <c r="B24" s="4">
        <v>5</v>
      </c>
      <c r="C24" s="1" t="s">
        <v>6</v>
      </c>
      <c r="D24" s="1" t="s">
        <v>41</v>
      </c>
      <c r="E24" s="1" t="s">
        <v>3</v>
      </c>
      <c r="F24" s="13" t="s">
        <v>64</v>
      </c>
      <c r="G24" s="13"/>
      <c r="H24" s="13"/>
      <c r="I24" s="13"/>
      <c r="J24" s="7" t="str">
        <f>$C$9 &amp; knx_setup[[#This Row],[FullName]] &amp; $C$11</f>
        <v>https://github.com/RASBR/assets-public/blob/main/devices/knx/gvs-ir-learner-2.png?raw=true</v>
      </c>
      <c r="K24" s="5" t="str">
        <f>$C$10 &amp; knx_setup[[#This Row],[Link]] &amp; $C$15 &amp; ")"</f>
        <v>![img](https://github.com/RASBR/assets-public/blob/main/devices/knx/gvs-ir-learner-2.png?raw=true =48x)</v>
      </c>
      <c r="L24" s="5" t="str">
        <f>"[" &amp; knx_setup[[#This Row],[MD-ImageOnly]] &amp; "](url)"</f>
        <v>[![img](https://github.com/RASBR/assets-public/blob/main/devices/knx/gvs-ir-learner-2.png?raw=true =48x)](url)</v>
      </c>
      <c r="M24" s="5" t="str">
        <f>"[" &amp;knx_setup[[#This Row],[MD-ImageOnly]] &amp; "](" &amp;knx_setup[[#This Row],[Link]] &amp; ")"</f>
        <v>[![img](https://github.com/RASBR/assets-public/blob/main/devices/knx/gvs-ir-learner-2.png?raw=true =48x)](https://github.com/RASBR/assets-public/blob/main/devices/knx/gvs-ir-learner-2.png?raw=true)</v>
      </c>
      <c r="N24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[![img](https://github.com/RASBR/assets-public/blob/main/devices/knx/gvs-ir-learner-2.png?raw=true =48x)](https://github.com/RASBR/assets-public/blob/main/devices/knx/gvs-ir-learner-2.png?raw=true) | gvs-ir-learner-2.png |  |</v>
      </c>
      <c r="O24" s="6" t="str">
        <f>$F$9 &amp; $F$7 &amp; $F$8  &amp;knx_setup[[#This Row],[FullName]] &amp; $F$10 &amp;knx_setup[[#This Row],[FullName]] &amp; $F$15</f>
        <v>&lt;img src="devices/knx/gvs-ir-learner-2.png" alt="gvs-ir-learner-2.png"&gt;</v>
      </c>
    </row>
    <row r="25" spans="2:15" ht="22.5" customHeight="1" x14ac:dyDescent="0.25">
      <c r="B25" s="4">
        <v>6</v>
      </c>
      <c r="C25" s="1" t="s">
        <v>7</v>
      </c>
      <c r="D25" s="1" t="s">
        <v>42</v>
      </c>
      <c r="E25" s="1" t="s">
        <v>3</v>
      </c>
      <c r="F25" s="13" t="s">
        <v>64</v>
      </c>
      <c r="G25" s="13"/>
      <c r="H25" s="13"/>
      <c r="I25" s="13"/>
      <c r="J25" s="7" t="str">
        <f>$C$9 &amp; knx_setup[[#This Row],[FullName]] &amp; $C$11</f>
        <v>https://github.com/RASBR/assets-public/blob/main/devices/knx/gvs-knx-binip-4f-1-430x430.png?raw=true</v>
      </c>
      <c r="K25" s="5" t="str">
        <f>$C$10 &amp; knx_setup[[#This Row],[Link]] &amp; $C$15 &amp; ")"</f>
        <v>![img](https://github.com/RASBR/assets-public/blob/main/devices/knx/gvs-knx-binip-4f-1-430x430.png?raw=true =48x)</v>
      </c>
      <c r="L25" s="5" t="str">
        <f>"[" &amp; knx_setup[[#This Row],[MD-ImageOnly]] &amp; "](url)"</f>
        <v>[![img](https://github.com/RASBR/assets-public/blob/main/devices/knx/gvs-knx-binip-4f-1-430x430.png?raw=true =48x)](url)</v>
      </c>
      <c r="M25" s="5" t="str">
        <f>"[" &amp;knx_setup[[#This Row],[MD-ImageOnly]] &amp; "](" &amp;knx_setup[[#This Row],[Link]] &amp; ")"</f>
        <v>[![img](https://github.com/RASBR/assets-public/blob/main/devices/knx/gvs-knx-binip-4f-1-430x430.png?raw=true =48x)](https://github.com/RASBR/assets-public/blob/main/devices/knx/gvs-knx-binip-4f-1-430x430.png?raw=true)</v>
      </c>
      <c r="N25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[![img](https://github.com/RASBR/assets-public/blob/main/devices/knx/gvs-knx-binip-4f-1-430x430.png?raw=true =48x)](https://github.com/RASBR/assets-public/blob/main/devices/knx/gvs-knx-binip-4f-1-430x430.png?raw=true) | gvs-knx-binip-4f-1-430x430.png |  |</v>
      </c>
      <c r="O25" s="6" t="str">
        <f>$F$9 &amp; $F$7 &amp; $F$8  &amp;knx_setup[[#This Row],[FullName]] &amp; $F$10 &amp;knx_setup[[#This Row],[FullName]] &amp; $F$15</f>
        <v>&lt;img src="devices/knx/gvs-knx-binip-4f-1-430x430.png" alt="gvs-knx-binip-4f-1-430x430.png"&gt;</v>
      </c>
    </row>
    <row r="26" spans="2:15" ht="22.5" customHeight="1" x14ac:dyDescent="0.25">
      <c r="B26" s="4">
        <v>7</v>
      </c>
      <c r="C26" s="1" t="s">
        <v>66</v>
      </c>
      <c r="D26" s="1" t="s">
        <v>67</v>
      </c>
      <c r="E26" s="1" t="s">
        <v>3</v>
      </c>
      <c r="F26" s="13" t="s">
        <v>64</v>
      </c>
      <c r="G26" s="13"/>
      <c r="H26" s="13"/>
      <c r="I26" s="13"/>
      <c r="J26" s="7" t="str">
        <f>$C$9 &amp; knx_setup[[#This Row],[FullName]] &amp; $C$11</f>
        <v>https://github.com/RASBR/assets-public/blob/main/devices/knx/gvs-logo.png?raw=true</v>
      </c>
      <c r="K26" s="5" t="str">
        <f>$C$10 &amp; knx_setup[[#This Row],[Link]] &amp; $C$15 &amp; ")"</f>
        <v>![img](https://github.com/RASBR/assets-public/blob/main/devices/knx/gvs-logo.png?raw=true =48x)</v>
      </c>
      <c r="L26" s="5" t="str">
        <f>"[" &amp; knx_setup[[#This Row],[MD-ImageOnly]] &amp; "](url)"</f>
        <v>[![img](https://github.com/RASBR/assets-public/blob/main/devices/knx/gvs-logo.png?raw=true =48x)](url)</v>
      </c>
      <c r="M26" s="5" t="str">
        <f>"[" &amp;knx_setup[[#This Row],[MD-ImageOnly]] &amp; "](" &amp;knx_setup[[#This Row],[Link]] &amp; ")"</f>
        <v>[![img](https://github.com/RASBR/assets-public/blob/main/devices/knx/gvs-logo.png?raw=true =48x)](https://github.com/RASBR/assets-public/blob/main/devices/knx/gvs-logo.png?raw=true)</v>
      </c>
      <c r="N26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[![img](https://github.com/RASBR/assets-public/blob/main/devices/knx/gvs-logo.png?raw=true =48x)](https://github.com/RASBR/assets-public/blob/main/devices/knx/gvs-logo.png?raw=true) | gvs-logo.png |  |</v>
      </c>
      <c r="O26" s="6" t="str">
        <f>$F$9 &amp; $F$7 &amp; $F$8  &amp;knx_setup[[#This Row],[FullName]] &amp; $F$10 &amp;knx_setup[[#This Row],[FullName]] &amp; $F$15</f>
        <v>&lt;img src="devices/knx/gvs-logo.png" alt="gvs-logo.png"&gt;</v>
      </c>
    </row>
    <row r="27" spans="2:15" ht="22.5" customHeight="1" x14ac:dyDescent="0.25">
      <c r="B27" s="4">
        <v>8</v>
      </c>
      <c r="C27" s="1" t="s">
        <v>8</v>
      </c>
      <c r="D27" s="1" t="s">
        <v>43</v>
      </c>
      <c r="E27" s="1" t="s">
        <v>3</v>
      </c>
      <c r="F27" s="13" t="s">
        <v>64</v>
      </c>
      <c r="G27" s="13"/>
      <c r="H27" s="13"/>
      <c r="I27" s="13"/>
      <c r="J27" s="7" t="str">
        <f>$C$9 &amp; knx_setup[[#This Row],[FullName]] &amp; $C$11</f>
        <v>https://github.com/RASBR/assets-public/blob/main/devices/knx/ip-1home-bridge.png?raw=true</v>
      </c>
      <c r="K27" s="5" t="str">
        <f>$C$10 &amp; knx_setup[[#This Row],[Link]] &amp; $C$15 &amp; ")"</f>
        <v>![img](https://github.com/RASBR/assets-public/blob/main/devices/knx/ip-1home-bridge.png?raw=true =48x)</v>
      </c>
      <c r="L27" s="5" t="str">
        <f>"[" &amp; knx_setup[[#This Row],[MD-ImageOnly]] &amp; "](url)"</f>
        <v>[![img](https://github.com/RASBR/assets-public/blob/main/devices/knx/ip-1home-bridge.png?raw=true =48x)](url)</v>
      </c>
      <c r="M27" s="5" t="str">
        <f>"[" &amp;knx_setup[[#This Row],[MD-ImageOnly]] &amp; "](" &amp;knx_setup[[#This Row],[Link]] &amp; ")"</f>
        <v>[![img](https://github.com/RASBR/assets-public/blob/main/devices/knx/ip-1home-bridge.png?raw=true =48x)](https://github.com/RASBR/assets-public/blob/main/devices/knx/ip-1home-bridge.png?raw=true)</v>
      </c>
      <c r="N27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[![img](https://github.com/RASBR/assets-public/blob/main/devices/knx/ip-1home-bridge.png?raw=true =48x)](https://github.com/RASBR/assets-public/blob/main/devices/knx/ip-1home-bridge.png?raw=true) | ip-1home-bridge.png |  |</v>
      </c>
      <c r="O27" s="6" t="str">
        <f>$F$9 &amp; $F$7 &amp; $F$8  &amp;knx_setup[[#This Row],[FullName]] &amp; $F$10 &amp;knx_setup[[#This Row],[FullName]] &amp; $F$15</f>
        <v>&lt;img src="devices/knx/ip-1home-bridge.png" alt="ip-1home-bridge.png"&gt;</v>
      </c>
    </row>
    <row r="28" spans="2:15" ht="22.5" customHeight="1" x14ac:dyDescent="0.25">
      <c r="B28" s="4">
        <v>9</v>
      </c>
      <c r="C28" s="1" t="s">
        <v>9</v>
      </c>
      <c r="D28" s="1" t="s">
        <v>44</v>
      </c>
      <c r="E28" s="1" t="s">
        <v>3</v>
      </c>
      <c r="F28" s="13" t="s">
        <v>64</v>
      </c>
      <c r="G28" s="13"/>
      <c r="H28" s="13"/>
      <c r="I28" s="13"/>
      <c r="J28" s="7" t="str">
        <f>$C$9 &amp; knx_setup[[#This Row],[FullName]] &amp; $C$11</f>
        <v>https://github.com/RASBR/assets-public/blob/main/devices/knx/klic-dd-v3.png?raw=true</v>
      </c>
      <c r="K28" s="5" t="str">
        <f>$C$10 &amp; knx_setup[[#This Row],[Link]] &amp; $C$15 &amp; ")"</f>
        <v>![img](https://github.com/RASBR/assets-public/blob/main/devices/knx/klic-dd-v3.png?raw=true =48x)</v>
      </c>
      <c r="L28" s="5" t="str">
        <f>"[" &amp; knx_setup[[#This Row],[MD-ImageOnly]] &amp; "](url)"</f>
        <v>[![img](https://github.com/RASBR/assets-public/blob/main/devices/knx/klic-dd-v3.png?raw=true =48x)](url)</v>
      </c>
      <c r="M28" s="5" t="str">
        <f>"[" &amp;knx_setup[[#This Row],[MD-ImageOnly]] &amp; "](" &amp;knx_setup[[#This Row],[Link]] &amp; ")"</f>
        <v>[![img](https://github.com/RASBR/assets-public/blob/main/devices/knx/klic-dd-v3.png?raw=true =48x)](https://github.com/RASBR/assets-public/blob/main/devices/knx/klic-dd-v3.png?raw=true)</v>
      </c>
      <c r="N28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[![img](https://github.com/RASBR/assets-public/blob/main/devices/knx/klic-dd-v3.png?raw=true =48x)](https://github.com/RASBR/assets-public/blob/main/devices/knx/klic-dd-v3.png?raw=true) | klic-dd-v3.png |  |</v>
      </c>
      <c r="O28" s="6" t="str">
        <f>$F$9 &amp; $F$7 &amp; $F$8  &amp;knx_setup[[#This Row],[FullName]] &amp; $F$10 &amp;knx_setup[[#This Row],[FullName]] &amp; $F$15</f>
        <v>&lt;img src="devices/knx/klic-dd-v3.png" alt="klic-dd-v3.png"&gt;</v>
      </c>
    </row>
    <row r="29" spans="2:15" ht="22.5" customHeight="1" x14ac:dyDescent="0.25">
      <c r="B29" s="4">
        <v>10</v>
      </c>
      <c r="C29" s="1" t="s">
        <v>10</v>
      </c>
      <c r="D29" s="1" t="s">
        <v>45</v>
      </c>
      <c r="E29" s="1" t="s">
        <v>3</v>
      </c>
      <c r="F29" s="13" t="s">
        <v>64</v>
      </c>
      <c r="G29" s="13"/>
      <c r="H29" s="13"/>
      <c r="I29" s="13"/>
      <c r="J29" s="7" t="str">
        <f>$C$9 &amp; knx_setup[[#This Row],[FullName]] &amp; $C$11</f>
        <v>https://github.com/RASBR/assets-public/blob/main/devices/knx/klic-di-v2.png?raw=true</v>
      </c>
      <c r="K29" s="5" t="str">
        <f>$C$10 &amp; knx_setup[[#This Row],[Link]] &amp; $C$15 &amp; ")"</f>
        <v>![img](https://github.com/RASBR/assets-public/blob/main/devices/knx/klic-di-v2.png?raw=true =48x)</v>
      </c>
      <c r="L29" s="5" t="str">
        <f>"[" &amp; knx_setup[[#This Row],[MD-ImageOnly]] &amp; "](url)"</f>
        <v>[![img](https://github.com/RASBR/assets-public/blob/main/devices/knx/klic-di-v2.png?raw=true =48x)](url)</v>
      </c>
      <c r="M29" s="5" t="str">
        <f>"[" &amp;knx_setup[[#This Row],[MD-ImageOnly]] &amp; "](" &amp;knx_setup[[#This Row],[Link]] &amp; ")"</f>
        <v>[![img](https://github.com/RASBR/assets-public/blob/main/devices/knx/klic-di-v2.png?raw=true =48x)](https://github.com/RASBR/assets-public/blob/main/devices/knx/klic-di-v2.png?raw=true)</v>
      </c>
      <c r="N29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[![img](https://github.com/RASBR/assets-public/blob/main/devices/knx/klic-di-v2.png?raw=true =48x)](https://github.com/RASBR/assets-public/blob/main/devices/knx/klic-di-v2.png?raw=true) | klic-di-v2.png |  |</v>
      </c>
      <c r="O29" s="6" t="str">
        <f>$F$9 &amp; $F$7 &amp; $F$8  &amp;knx_setup[[#This Row],[FullName]] &amp; $F$10 &amp;knx_setup[[#This Row],[FullName]] &amp; $F$15</f>
        <v>&lt;img src="devices/knx/klic-di-v2.png" alt="klic-di-v2.png"&gt;</v>
      </c>
    </row>
    <row r="30" spans="2:15" ht="22.5" customHeight="1" x14ac:dyDescent="0.25">
      <c r="B30" s="4">
        <v>11</v>
      </c>
      <c r="C30" s="1" t="s">
        <v>11</v>
      </c>
      <c r="D30" s="1" t="s">
        <v>46</v>
      </c>
      <c r="E30" s="1" t="s">
        <v>3</v>
      </c>
      <c r="F30" s="13" t="s">
        <v>64</v>
      </c>
      <c r="G30" s="13"/>
      <c r="H30" s="13"/>
      <c r="I30" s="13"/>
      <c r="J30" s="7" t="str">
        <f>$C$9 &amp; knx_setup[[#This Row],[FullName]] &amp; $C$11</f>
        <v>https://github.com/RASBR/assets-public/blob/main/devices/knx/knx.png?raw=true</v>
      </c>
      <c r="K30" s="5" t="str">
        <f>$C$10 &amp; knx_setup[[#This Row],[Link]] &amp; $C$15 &amp; ")"</f>
        <v>![img](https://github.com/RASBR/assets-public/blob/main/devices/knx/knx.png?raw=true =48x)</v>
      </c>
      <c r="L30" s="5" t="str">
        <f>"[" &amp; knx_setup[[#This Row],[MD-ImageOnly]] &amp; "](url)"</f>
        <v>[![img](https://github.com/RASBR/assets-public/blob/main/devices/knx/knx.png?raw=true =48x)](url)</v>
      </c>
      <c r="M30" s="5" t="str">
        <f>"[" &amp;knx_setup[[#This Row],[MD-ImageOnly]] &amp; "](" &amp;knx_setup[[#This Row],[Link]] &amp; ")"</f>
        <v>[![img](https://github.com/RASBR/assets-public/blob/main/devices/knx/knx.png?raw=true =48x)](https://github.com/RASBR/assets-public/blob/main/devices/knx/knx.png?raw=true)</v>
      </c>
      <c r="N3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[![img](https://github.com/RASBR/assets-public/blob/main/devices/knx/knx.png?raw=true =48x)](https://github.com/RASBR/assets-public/blob/main/devices/knx/knx.png?raw=true) | knx.png |  |</v>
      </c>
      <c r="O30" s="6" t="str">
        <f>$F$9 &amp; $F$7 &amp; $F$8  &amp;knx_setup[[#This Row],[FullName]] &amp; $F$10 &amp;knx_setup[[#This Row],[FullName]] &amp; $F$15</f>
        <v>&lt;img src="devices/knx/knx.png" alt="knx.png"&gt;</v>
      </c>
    </row>
    <row r="31" spans="2:15" ht="22.5" customHeight="1" x14ac:dyDescent="0.25">
      <c r="B31" s="4">
        <v>12</v>
      </c>
      <c r="C31" s="1" t="s">
        <v>68</v>
      </c>
      <c r="D31" s="1" t="s">
        <v>69</v>
      </c>
      <c r="E31" s="1" t="s">
        <v>3</v>
      </c>
      <c r="F31" s="13" t="s">
        <v>64</v>
      </c>
      <c r="G31" s="13"/>
      <c r="H31" s="13"/>
      <c r="I31" s="13"/>
      <c r="J31" s="7" t="str">
        <f>$C$9 &amp; knx_setup[[#This Row],[FullName]] &amp; $C$11</f>
        <v>https://github.com/RASBR/assets-public/blob/main/devices/knx/logo-1home.png?raw=true</v>
      </c>
      <c r="K31" s="5" t="str">
        <f>$C$10 &amp; knx_setup[[#This Row],[Link]] &amp; $C$15 &amp; ")"</f>
        <v>![img](https://github.com/RASBR/assets-public/blob/main/devices/knx/logo-1home.png?raw=true =48x)</v>
      </c>
      <c r="L31" s="5" t="str">
        <f>"[" &amp; knx_setup[[#This Row],[MD-ImageOnly]] &amp; "](url)"</f>
        <v>[![img](https://github.com/RASBR/assets-public/blob/main/devices/knx/logo-1home.png?raw=true =48x)](url)</v>
      </c>
      <c r="M31" s="5" t="str">
        <f>"[" &amp;knx_setup[[#This Row],[MD-ImageOnly]] &amp; "](" &amp;knx_setup[[#This Row],[Link]] &amp; ")"</f>
        <v>[![img](https://github.com/RASBR/assets-public/blob/main/devices/knx/logo-1home.png?raw=true =48x)](https://github.com/RASBR/assets-public/blob/main/devices/knx/logo-1home.png?raw=true)</v>
      </c>
      <c r="N3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[![img](https://github.com/RASBR/assets-public/blob/main/devices/knx/logo-1home.png?raw=true =48x)](https://github.com/RASBR/assets-public/blob/main/devices/knx/logo-1home.png?raw=true) | logo-1home.png |  |</v>
      </c>
      <c r="O31" s="6" t="str">
        <f>$F$9 &amp; $F$7 &amp; $F$8  &amp;knx_setup[[#This Row],[FullName]] &amp; $F$10 &amp;knx_setup[[#This Row],[FullName]] &amp; $F$15</f>
        <v>&lt;img src="devices/knx/logo-1home.png" alt="logo-1home.png"&gt;</v>
      </c>
    </row>
    <row r="32" spans="2:15" ht="22.5" customHeight="1" x14ac:dyDescent="0.25">
      <c r="B32" s="4">
        <v>13</v>
      </c>
      <c r="C32" s="1" t="s">
        <v>12</v>
      </c>
      <c r="D32" s="1" t="s">
        <v>47</v>
      </c>
      <c r="E32" s="1" t="s">
        <v>3</v>
      </c>
      <c r="F32" s="13" t="s">
        <v>64</v>
      </c>
      <c r="G32" s="13"/>
      <c r="H32" s="13"/>
      <c r="I32" s="13"/>
      <c r="J32" s="7" t="str">
        <f>$C$9 &amp; knx_setup[[#This Row],[FullName]] &amp; $C$11</f>
        <v>https://github.com/RASBR/assets-public/blob/main/devices/knx/maxinbox-16-v3.png?raw=true</v>
      </c>
      <c r="K32" s="5" t="str">
        <f>$C$10 &amp; knx_setup[[#This Row],[Link]] &amp; $C$15 &amp; ")"</f>
        <v>![img](https://github.com/RASBR/assets-public/blob/main/devices/knx/maxinbox-16-v3.png?raw=true =48x)</v>
      </c>
      <c r="L32" s="5" t="str">
        <f>"[" &amp; knx_setup[[#This Row],[MD-ImageOnly]] &amp; "](url)"</f>
        <v>[![img](https://github.com/RASBR/assets-public/blob/main/devices/knx/maxinbox-16-v3.png?raw=true =48x)](url)</v>
      </c>
      <c r="M32" s="5" t="str">
        <f>"[" &amp;knx_setup[[#This Row],[MD-ImageOnly]] &amp; "](" &amp;knx_setup[[#This Row],[Link]] &amp; ")"</f>
        <v>[![img](https://github.com/RASBR/assets-public/blob/main/devices/knx/maxinbox-16-v3.png?raw=true =48x)](https://github.com/RASBR/assets-public/blob/main/devices/knx/maxinbox-16-v3.png?raw=true)</v>
      </c>
      <c r="N3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[![img](https://github.com/RASBR/assets-public/blob/main/devices/knx/maxinbox-16-v3.png?raw=true =48x)](https://github.com/RASBR/assets-public/blob/main/devices/knx/maxinbox-16-v3.png?raw=true) | maxinbox-16-v3.png |  |</v>
      </c>
      <c r="O32" s="6" t="str">
        <f>$F$9 &amp; $F$7 &amp; $F$8  &amp;knx_setup[[#This Row],[FullName]] &amp; $F$10 &amp;knx_setup[[#This Row],[FullName]] &amp; $F$15</f>
        <v>&lt;img src="devices/knx/maxinbox-16-v3.png" alt="maxinbox-16-v3.png"&gt;</v>
      </c>
    </row>
    <row r="33" spans="2:15" ht="22.5" customHeight="1" x14ac:dyDescent="0.25">
      <c r="B33" s="4">
        <v>14</v>
      </c>
      <c r="C33" s="1" t="s">
        <v>13</v>
      </c>
      <c r="D33" s="1" t="s">
        <v>48</v>
      </c>
      <c r="E33" s="1" t="s">
        <v>3</v>
      </c>
      <c r="F33" s="13" t="s">
        <v>64</v>
      </c>
      <c r="G33" s="13"/>
      <c r="H33" s="13"/>
      <c r="I33" s="13"/>
      <c r="J33" s="7" t="str">
        <f>$C$9 &amp; knx_setup[[#This Row],[FullName]] &amp; $C$11</f>
        <v>https://github.com/RASBR/assets-public/blob/main/devices/knx/maxinbox24.png?raw=true</v>
      </c>
      <c r="K33" s="5" t="str">
        <f>$C$10 &amp; knx_setup[[#This Row],[Link]] &amp; $C$15 &amp; ")"</f>
        <v>![img](https://github.com/RASBR/assets-public/blob/main/devices/knx/maxinbox24.png?raw=true =48x)</v>
      </c>
      <c r="L33" s="5" t="str">
        <f>"[" &amp; knx_setup[[#This Row],[MD-ImageOnly]] &amp; "](url)"</f>
        <v>[![img](https://github.com/RASBR/assets-public/blob/main/devices/knx/maxinbox24.png?raw=true =48x)](url)</v>
      </c>
      <c r="M33" s="5" t="str">
        <f>"[" &amp;knx_setup[[#This Row],[MD-ImageOnly]] &amp; "](" &amp;knx_setup[[#This Row],[Link]] &amp; ")"</f>
        <v>[![img](https://github.com/RASBR/assets-public/blob/main/devices/knx/maxinbox24.png?raw=true =48x)](https://github.com/RASBR/assets-public/blob/main/devices/knx/maxinbox24.png?raw=true)</v>
      </c>
      <c r="N3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[![img](https://github.com/RASBR/assets-public/blob/main/devices/knx/maxinbox24.png?raw=true =48x)](https://github.com/RASBR/assets-public/blob/main/devices/knx/maxinbox24.png?raw=true) | maxinbox24.png |  |</v>
      </c>
      <c r="O33" s="6" t="str">
        <f>$F$9 &amp; $F$7 &amp; $F$8  &amp;knx_setup[[#This Row],[FullName]] &amp; $F$10 &amp;knx_setup[[#This Row],[FullName]] &amp; $F$15</f>
        <v>&lt;img src="devices/knx/maxinbox24.png" alt="maxinbox24.png"&gt;</v>
      </c>
    </row>
    <row r="34" spans="2:15" ht="22.5" customHeight="1" x14ac:dyDescent="0.25">
      <c r="B34" s="4">
        <v>15</v>
      </c>
      <c r="C34" s="1" t="s">
        <v>14</v>
      </c>
      <c r="D34" s="1" t="s">
        <v>49</v>
      </c>
      <c r="E34" s="1" t="s">
        <v>3</v>
      </c>
      <c r="F34" s="13" t="s">
        <v>64</v>
      </c>
      <c r="G34" s="13"/>
      <c r="H34" s="13"/>
      <c r="I34" s="13"/>
      <c r="J34" s="7" t="str">
        <f>$C$9 &amp; knx_setup[[#This Row],[FullName]] &amp; $C$11</f>
        <v>https://github.com/RASBR/assets-public/blob/main/devices/knx/maxinbox8-v3.png?raw=true</v>
      </c>
      <c r="K34" s="5" t="str">
        <f>$C$10 &amp; knx_setup[[#This Row],[Link]] &amp; $C$15 &amp; ")"</f>
        <v>![img](https://github.com/RASBR/assets-public/blob/main/devices/knx/maxinbox8-v3.png?raw=true =48x)</v>
      </c>
      <c r="L34" s="5" t="str">
        <f>"[" &amp; knx_setup[[#This Row],[MD-ImageOnly]] &amp; "](url)"</f>
        <v>[![img](https://github.com/RASBR/assets-public/blob/main/devices/knx/maxinbox8-v3.png?raw=true =48x)](url)</v>
      </c>
      <c r="M34" s="5" t="str">
        <f>"[" &amp;knx_setup[[#This Row],[MD-ImageOnly]] &amp; "](" &amp;knx_setup[[#This Row],[Link]] &amp; ")"</f>
        <v>[![img](https://github.com/RASBR/assets-public/blob/main/devices/knx/maxinbox8-v3.png?raw=true =48x)](https://github.com/RASBR/assets-public/blob/main/devices/knx/maxinbox8-v3.png?raw=true)</v>
      </c>
      <c r="N34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[![img](https://github.com/RASBR/assets-public/blob/main/devices/knx/maxinbox8-v3.png?raw=true =48x)](https://github.com/RASBR/assets-public/blob/main/devices/knx/maxinbox8-v3.png?raw=true) | maxinbox8-v3.png |  |</v>
      </c>
      <c r="O34" s="6" t="str">
        <f>$F$9 &amp; $F$7 &amp; $F$8  &amp;knx_setup[[#This Row],[FullName]] &amp; $F$10 &amp;knx_setup[[#This Row],[FullName]] &amp; $F$15</f>
        <v>&lt;img src="devices/knx/maxinbox8-v3.png" alt="maxinbox8-v3.png"&gt;</v>
      </c>
    </row>
    <row r="35" spans="2:15" ht="22.5" customHeight="1" x14ac:dyDescent="0.25">
      <c r="B35" s="4">
        <v>16</v>
      </c>
      <c r="C35" s="1" t="s">
        <v>15</v>
      </c>
      <c r="D35" s="1" t="s">
        <v>50</v>
      </c>
      <c r="E35" s="1" t="s">
        <v>3</v>
      </c>
      <c r="F35" s="13" t="s">
        <v>64</v>
      </c>
      <c r="G35" s="13"/>
      <c r="H35" s="13"/>
      <c r="I35" s="13"/>
      <c r="J35" s="7" t="str">
        <f>$C$9 &amp; knx_setup[[#This Row],[FullName]] &amp; $C$11</f>
        <v>https://github.com/RASBR/assets-public/blob/main/devices/knx/railquad-8.png?raw=true</v>
      </c>
      <c r="K35" s="5" t="str">
        <f>$C$10 &amp; knx_setup[[#This Row],[Link]] &amp; $C$15 &amp; ")"</f>
        <v>![img](https://github.com/RASBR/assets-public/blob/main/devices/knx/railquad-8.png?raw=true =48x)</v>
      </c>
      <c r="L35" s="5" t="str">
        <f>"[" &amp; knx_setup[[#This Row],[MD-ImageOnly]] &amp; "](url)"</f>
        <v>[![img](https://github.com/RASBR/assets-public/blob/main/devices/knx/railquad-8.png?raw=true =48x)](url)</v>
      </c>
      <c r="M35" s="5" t="str">
        <f>"[" &amp;knx_setup[[#This Row],[MD-ImageOnly]] &amp; "](" &amp;knx_setup[[#This Row],[Link]] &amp; ")"</f>
        <v>[![img](https://github.com/RASBR/assets-public/blob/main/devices/knx/railquad-8.png?raw=true =48x)](https://github.com/RASBR/assets-public/blob/main/devices/knx/railquad-8.png?raw=true)</v>
      </c>
      <c r="N35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[![img](https://github.com/RASBR/assets-public/blob/main/devices/knx/railquad-8.png?raw=true =48x)](https://github.com/RASBR/assets-public/blob/main/devices/knx/railquad-8.png?raw=true) | railquad-8.png |  |</v>
      </c>
      <c r="O35" s="6" t="str">
        <f>$F$9 &amp; $F$7 &amp; $F$8  &amp;knx_setup[[#This Row],[FullName]] &amp; $F$10 &amp;knx_setup[[#This Row],[FullName]] &amp; $F$15</f>
        <v>&lt;img src="devices/knx/railquad-8.png" alt="railquad-8.png"&gt;</v>
      </c>
    </row>
    <row r="36" spans="2:15" ht="22.5" customHeight="1" x14ac:dyDescent="0.25">
      <c r="B36" s="4">
        <v>17</v>
      </c>
      <c r="C36" s="1" t="s">
        <v>16</v>
      </c>
      <c r="D36" s="1" t="s">
        <v>51</v>
      </c>
      <c r="E36" s="1" t="s">
        <v>3</v>
      </c>
      <c r="F36" s="13" t="s">
        <v>64</v>
      </c>
      <c r="G36" s="13"/>
      <c r="H36" s="13"/>
      <c r="I36" s="13"/>
      <c r="J36" s="7" t="str">
        <f>$C$9 &amp; knx_setup[[#This Row],[FullName]] &amp; $C$11</f>
        <v>https://github.com/RASBR/assets-public/blob/main/devices/knx/tmd-square-tmd-2.png?raw=true</v>
      </c>
      <c r="K36" s="5" t="str">
        <f>$C$10 &amp; knx_setup[[#This Row],[Link]] &amp; $C$15 &amp; ")"</f>
        <v>![img](https://github.com/RASBR/assets-public/blob/main/devices/knx/tmd-square-tmd-2.png?raw=true =48x)</v>
      </c>
      <c r="L36" s="5" t="str">
        <f>"[" &amp; knx_setup[[#This Row],[MD-ImageOnly]] &amp; "](url)"</f>
        <v>[![img](https://github.com/RASBR/assets-public/blob/main/devices/knx/tmd-square-tmd-2.png?raw=true =48x)](url)</v>
      </c>
      <c r="M36" s="5" t="str">
        <f>"[" &amp;knx_setup[[#This Row],[MD-ImageOnly]] &amp; "](" &amp;knx_setup[[#This Row],[Link]] &amp; ")"</f>
        <v>[![img](https://github.com/RASBR/assets-public/blob/main/devices/knx/tmd-square-tmd-2.png?raw=true =48x)](https://github.com/RASBR/assets-public/blob/main/devices/knx/tmd-square-tmd-2.png?raw=true)</v>
      </c>
      <c r="N36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[![img](https://github.com/RASBR/assets-public/blob/main/devices/knx/tmd-square-tmd-2.png?raw=true =48x)](https://github.com/RASBR/assets-public/blob/main/devices/knx/tmd-square-tmd-2.png?raw=true) | tmd-square-tmd-2.png |  |</v>
      </c>
      <c r="O36" s="6" t="str">
        <f>$F$9 &amp; $F$7 &amp; $F$8  &amp;knx_setup[[#This Row],[FullName]] &amp; $F$10 &amp;knx_setup[[#This Row],[FullName]] &amp; $F$15</f>
        <v>&lt;img src="devices/knx/tmd-square-tmd-2.png" alt="tmd-square-tmd-2.png"&gt;</v>
      </c>
    </row>
    <row r="37" spans="2:15" ht="22.5" customHeight="1" x14ac:dyDescent="0.25">
      <c r="B37" s="4">
        <v>18</v>
      </c>
      <c r="C37" s="1" t="s">
        <v>17</v>
      </c>
      <c r="D37" s="1" t="s">
        <v>52</v>
      </c>
      <c r="E37" s="1" t="s">
        <v>3</v>
      </c>
      <c r="F37" s="13" t="s">
        <v>64</v>
      </c>
      <c r="G37" s="13"/>
      <c r="H37" s="13"/>
      <c r="I37" s="13"/>
      <c r="J37" s="7" t="str">
        <f>$C$9 &amp; knx_setup[[#This Row],[FullName]] &amp; $C$11</f>
        <v>https://github.com/RASBR/assets-public/blob/main/devices/knx/tmd-square-tmd-4.png?raw=true</v>
      </c>
      <c r="K37" s="5" t="str">
        <f>$C$10 &amp; knx_setup[[#This Row],[Link]] &amp; $C$15 &amp; ")"</f>
        <v>![img](https://github.com/RASBR/assets-public/blob/main/devices/knx/tmd-square-tmd-4.png?raw=true =48x)</v>
      </c>
      <c r="L37" s="5" t="str">
        <f>"[" &amp; knx_setup[[#This Row],[MD-ImageOnly]] &amp; "](url)"</f>
        <v>[![img](https://github.com/RASBR/assets-public/blob/main/devices/knx/tmd-square-tmd-4.png?raw=true =48x)](url)</v>
      </c>
      <c r="M37" s="5" t="str">
        <f>"[" &amp;knx_setup[[#This Row],[MD-ImageOnly]] &amp; "](" &amp;knx_setup[[#This Row],[Link]] &amp; ")"</f>
        <v>[![img](https://github.com/RASBR/assets-public/blob/main/devices/knx/tmd-square-tmd-4.png?raw=true =48x)](https://github.com/RASBR/assets-public/blob/main/devices/knx/tmd-square-tmd-4.png?raw=true)</v>
      </c>
      <c r="N37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[![img](https://github.com/RASBR/assets-public/blob/main/devices/knx/tmd-square-tmd-4.png?raw=true =48x)](https://github.com/RASBR/assets-public/blob/main/devices/knx/tmd-square-tmd-4.png?raw=true) | tmd-square-tmd-4.png |  |</v>
      </c>
      <c r="O37" s="6" t="str">
        <f>$F$9 &amp; $F$7 &amp; $F$8  &amp;knx_setup[[#This Row],[FullName]] &amp; $F$10 &amp;knx_setup[[#This Row],[FullName]] &amp; $F$15</f>
        <v>&lt;img src="devices/knx/tmd-square-tmd-4.png" alt="tmd-square-tmd-4.png"&gt;</v>
      </c>
    </row>
    <row r="38" spans="2:15" ht="22.5" customHeight="1" x14ac:dyDescent="0.25">
      <c r="B38" s="4">
        <v>19</v>
      </c>
      <c r="C38" s="1" t="s">
        <v>18</v>
      </c>
      <c r="D38" s="1" t="s">
        <v>53</v>
      </c>
      <c r="E38" s="1" t="s">
        <v>3</v>
      </c>
      <c r="F38" s="13" t="s">
        <v>64</v>
      </c>
      <c r="G38" s="13"/>
      <c r="H38" s="13"/>
      <c r="I38" s="13"/>
      <c r="J38" s="7" t="str">
        <f>$C$9 &amp; knx_setup[[#This Row],[FullName]] &amp; $C$11</f>
        <v>https://github.com/RASBR/assets-public/blob/main/devices/knx/tmd-square-tmd-6.png?raw=true</v>
      </c>
      <c r="K38" s="5" t="str">
        <f>$C$10 &amp; knx_setup[[#This Row],[Link]] &amp; $C$15 &amp; ")"</f>
        <v>![img](https://github.com/RASBR/assets-public/blob/main/devices/knx/tmd-square-tmd-6.png?raw=true =48x)</v>
      </c>
      <c r="L38" s="5" t="str">
        <f>"[" &amp; knx_setup[[#This Row],[MD-ImageOnly]] &amp; "](url)"</f>
        <v>[![img](https://github.com/RASBR/assets-public/blob/main/devices/knx/tmd-square-tmd-6.png?raw=true =48x)](url)</v>
      </c>
      <c r="M38" s="5" t="str">
        <f>"[" &amp;knx_setup[[#This Row],[MD-ImageOnly]] &amp; "](" &amp;knx_setup[[#This Row],[Link]] &amp; ")"</f>
        <v>[![img](https://github.com/RASBR/assets-public/blob/main/devices/knx/tmd-square-tmd-6.png?raw=true =48x)](https://github.com/RASBR/assets-public/blob/main/devices/knx/tmd-square-tmd-6.png?raw=true)</v>
      </c>
      <c r="N38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[![img](https://github.com/RASBR/assets-public/blob/main/devices/knx/tmd-square-tmd-6.png?raw=true =48x)](https://github.com/RASBR/assets-public/blob/main/devices/knx/tmd-square-tmd-6.png?raw=true) | tmd-square-tmd-6.png |  |</v>
      </c>
      <c r="O38" s="6" t="str">
        <f>$F$9 &amp; $F$7 &amp; $F$8  &amp;knx_setup[[#This Row],[FullName]] &amp; $F$10 &amp;knx_setup[[#This Row],[FullName]] &amp; $F$15</f>
        <v>&lt;img src="devices/knx/tmd-square-tmd-6.png" alt="tmd-square-tmd-6.png"&gt;</v>
      </c>
    </row>
    <row r="39" spans="2:15" ht="22.5" customHeight="1" x14ac:dyDescent="0.25">
      <c r="B39" s="4">
        <v>20</v>
      </c>
      <c r="C39" s="1" t="s">
        <v>19</v>
      </c>
      <c r="D39" s="1" t="s">
        <v>54</v>
      </c>
      <c r="E39" s="1" t="s">
        <v>3</v>
      </c>
      <c r="F39" s="13" t="s">
        <v>64</v>
      </c>
      <c r="G39" s="13"/>
      <c r="H39" s="13"/>
      <c r="I39" s="13"/>
      <c r="J39" s="7" t="str">
        <f>$C$9 &amp; knx_setup[[#This Row],[FullName]] &amp; $C$11</f>
        <v>https://github.com/RASBR/assets-public/blob/main/devices/knx/tmd-square-tmd-display.png?raw=true</v>
      </c>
      <c r="K39" s="5" t="str">
        <f>$C$10 &amp; knx_setup[[#This Row],[Link]] &amp; $C$15 &amp; ")"</f>
        <v>![img](https://github.com/RASBR/assets-public/blob/main/devices/knx/tmd-square-tmd-display.png?raw=true =48x)</v>
      </c>
      <c r="L39" s="5" t="str">
        <f>"[" &amp; knx_setup[[#This Row],[MD-ImageOnly]] &amp; "](url)"</f>
        <v>[![img](https://github.com/RASBR/assets-public/blob/main/devices/knx/tmd-square-tmd-display.png?raw=true =48x)](url)</v>
      </c>
      <c r="M39" s="5" t="str">
        <f>"[" &amp;knx_setup[[#This Row],[MD-ImageOnly]] &amp; "](" &amp;knx_setup[[#This Row],[Link]] &amp; ")"</f>
        <v>[![img](https://github.com/RASBR/assets-public/blob/main/devices/knx/tmd-square-tmd-display.png?raw=true =48x)](https://github.com/RASBR/assets-public/blob/main/devices/knx/tmd-square-tmd-display.png?raw=true)</v>
      </c>
      <c r="N39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[![img](https://github.com/RASBR/assets-public/blob/main/devices/knx/tmd-square-tmd-display.png?raw=true =48x)](https://github.com/RASBR/assets-public/blob/main/devices/knx/tmd-square-tmd-display.png?raw=true) | tmd-square-tmd-display.png |  |</v>
      </c>
      <c r="O39" s="6" t="str">
        <f>$F$9 &amp; $F$7 &amp; $F$8  &amp;knx_setup[[#This Row],[FullName]] &amp; $F$10 &amp;knx_setup[[#This Row],[FullName]] &amp; $F$15</f>
        <v>&lt;img src="devices/knx/tmd-square-tmd-display.png" alt="tmd-square-tmd-display.png"&gt;</v>
      </c>
    </row>
    <row r="40" spans="2:15" ht="22.5" customHeight="1" x14ac:dyDescent="0.25">
      <c r="B40" s="4">
        <v>21</v>
      </c>
      <c r="C40" s="1" t="s">
        <v>20</v>
      </c>
      <c r="D40" s="1" t="s">
        <v>55</v>
      </c>
      <c r="E40" s="1" t="s">
        <v>3</v>
      </c>
      <c r="F40" s="13" t="s">
        <v>64</v>
      </c>
      <c r="G40" s="13"/>
      <c r="H40" s="13"/>
      <c r="I40" s="13"/>
      <c r="J40" s="7" t="str">
        <f>$C$9 &amp; knx_setup[[#This Row],[FullName]] &amp; $C$11</f>
        <v>https://github.com/RASBR/assets-public/blob/main/devices/knx/z35.png?raw=true</v>
      </c>
      <c r="K40" s="5" t="str">
        <f>$C$10 &amp; knx_setup[[#This Row],[Link]] &amp; $C$15 &amp; ")"</f>
        <v>![img](https://github.com/RASBR/assets-public/blob/main/devices/knx/z35.png?raw=true =48x)</v>
      </c>
      <c r="L40" s="5" t="str">
        <f>"[" &amp; knx_setup[[#This Row],[MD-ImageOnly]] &amp; "](url)"</f>
        <v>[![img](https://github.com/RASBR/assets-public/blob/main/devices/knx/z35.png?raw=true =48x)](url)</v>
      </c>
      <c r="M40" s="5" t="str">
        <f>"[" &amp;knx_setup[[#This Row],[MD-ImageOnly]] &amp; "](" &amp;knx_setup[[#This Row],[Link]] &amp; ")"</f>
        <v>[![img](https://github.com/RASBR/assets-public/blob/main/devices/knx/z35.png?raw=true =48x)](https://github.com/RASBR/assets-public/blob/main/devices/knx/z35.png?raw=true)</v>
      </c>
      <c r="N40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[![img](https://github.com/RASBR/assets-public/blob/main/devices/knx/z35.png?raw=true =48x)](https://github.com/RASBR/assets-public/blob/main/devices/knx/z35.png?raw=true) | z35.png |  |</v>
      </c>
      <c r="O40" s="6" t="str">
        <f>$F$9 &amp; $F$7 &amp; $F$8  &amp;knx_setup[[#This Row],[FullName]] &amp; $F$10 &amp;knx_setup[[#This Row],[FullName]] &amp; $F$15</f>
        <v>&lt;img src="devices/knx/z35.png" alt="z35.png"&gt;</v>
      </c>
    </row>
    <row r="41" spans="2:15" ht="22.5" customHeight="1" x14ac:dyDescent="0.25">
      <c r="B41" s="4">
        <v>22</v>
      </c>
      <c r="C41" s="1" t="s">
        <v>21</v>
      </c>
      <c r="D41" s="1" t="s">
        <v>56</v>
      </c>
      <c r="E41" s="1" t="s">
        <v>3</v>
      </c>
      <c r="F41" s="13" t="s">
        <v>64</v>
      </c>
      <c r="G41" s="13"/>
      <c r="H41" s="13"/>
      <c r="I41" s="13"/>
      <c r="J41" s="7" t="str">
        <f>$C$9 &amp; knx_setup[[#This Row],[FullName]] &amp; $C$11</f>
        <v>https://github.com/RASBR/assets-public/blob/main/devices/knx/z41-pro.png?raw=true</v>
      </c>
      <c r="K41" s="5" t="str">
        <f>$C$10 &amp; knx_setup[[#This Row],[Link]] &amp; $C$15 &amp; ")"</f>
        <v>![img](https://github.com/RASBR/assets-public/blob/main/devices/knx/z41-pro.png?raw=true =48x)</v>
      </c>
      <c r="L41" s="5" t="str">
        <f>"[" &amp; knx_setup[[#This Row],[MD-ImageOnly]] &amp; "](url)"</f>
        <v>[![img](https://github.com/RASBR/assets-public/blob/main/devices/knx/z41-pro.png?raw=true =48x)](url)</v>
      </c>
      <c r="M41" s="5" t="str">
        <f>"[" &amp;knx_setup[[#This Row],[MD-ImageOnly]] &amp; "](" &amp;knx_setup[[#This Row],[Link]] &amp; ")"</f>
        <v>[![img](https://github.com/RASBR/assets-public/blob/main/devices/knx/z41-pro.png?raw=true =48x)](https://github.com/RASBR/assets-public/blob/main/devices/knx/z41-pro.png?raw=true)</v>
      </c>
      <c r="N41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[![img](https://github.com/RASBR/assets-public/blob/main/devices/knx/z41-pro.png?raw=true =48x)](https://github.com/RASBR/assets-public/blob/main/devices/knx/z41-pro.png?raw=true) | z41-pro.png |  |</v>
      </c>
      <c r="O41" s="6" t="str">
        <f>$F$9 &amp; $F$7 &amp; $F$8  &amp;knx_setup[[#This Row],[FullName]] &amp; $F$10 &amp;knx_setup[[#This Row],[FullName]] &amp; $F$15</f>
        <v>&lt;img src="devices/knx/z41-pro.png" alt="z41-pro.png"&gt;</v>
      </c>
    </row>
    <row r="42" spans="2:15" ht="22.5" customHeight="1" x14ac:dyDescent="0.25">
      <c r="B42" s="4">
        <v>23</v>
      </c>
      <c r="C42" s="1" t="s">
        <v>22</v>
      </c>
      <c r="D42" s="1" t="s">
        <v>57</v>
      </c>
      <c r="E42" s="1" t="s">
        <v>3</v>
      </c>
      <c r="F42" s="13" t="s">
        <v>64</v>
      </c>
      <c r="G42" s="13"/>
      <c r="H42" s="13"/>
      <c r="I42" s="13"/>
      <c r="J42" s="7" t="str">
        <f>$C$9 &amp; knx_setup[[#This Row],[FullName]] &amp; $C$11</f>
        <v>https://github.com/RASBR/assets-public/blob/main/devices/knx/zennio.png?raw=true</v>
      </c>
      <c r="K42" s="5" t="str">
        <f>$C$10 &amp; knx_setup[[#This Row],[Link]] &amp; $C$15 &amp; ")"</f>
        <v>![img](https://github.com/RASBR/assets-public/blob/main/devices/knx/zennio.png?raw=true =48x)</v>
      </c>
      <c r="L42" s="5" t="str">
        <f>"[" &amp; knx_setup[[#This Row],[MD-ImageOnly]] &amp; "](url)"</f>
        <v>[![img](https://github.com/RASBR/assets-public/blob/main/devices/knx/zennio.png?raw=true =48x)](url)</v>
      </c>
      <c r="M42" s="5" t="str">
        <f>"[" &amp;knx_setup[[#This Row],[MD-ImageOnly]] &amp; "](" &amp;knx_setup[[#This Row],[Link]] &amp; ")"</f>
        <v>[![img](https://github.com/RASBR/assets-public/blob/main/devices/knx/zennio.png?raw=true =48x)](https://github.com/RASBR/assets-public/blob/main/devices/knx/zennio.png?raw=true)</v>
      </c>
      <c r="N42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[![img](https://github.com/RASBR/assets-public/blob/main/devices/knx/zennio.png?raw=true =48x)](https://github.com/RASBR/assets-public/blob/main/devices/knx/zennio.png?raw=true) | zennio.png |  |</v>
      </c>
      <c r="O42" s="6" t="str">
        <f>$F$9 &amp; $F$7 &amp; $F$8  &amp;knx_setup[[#This Row],[FullName]] &amp; $F$10 &amp;knx_setup[[#This Row],[FullName]] &amp; $F$15</f>
        <v>&lt;img src="devices/knx/zennio.png" alt="zennio.png"&gt;</v>
      </c>
    </row>
    <row r="43" spans="2:15" ht="30.75" customHeight="1" x14ac:dyDescent="0.25">
      <c r="B43" s="4">
        <v>24</v>
      </c>
      <c r="C43" s="1" t="s">
        <v>23</v>
      </c>
      <c r="D43" s="1" t="s">
        <v>58</v>
      </c>
      <c r="E43" s="1" t="s">
        <v>3</v>
      </c>
      <c r="F43" s="13" t="s">
        <v>64</v>
      </c>
      <c r="G43" s="13"/>
      <c r="H43" s="13"/>
      <c r="I43" s="13"/>
      <c r="J43" s="7" t="str">
        <f>$C$9 &amp; knx_setup[[#This Row],[FullName]] &amp; $C$11</f>
        <v>https://github.com/RASBR/assets-public/blob/main/devices/knx/zps320hic230.png?raw=true</v>
      </c>
      <c r="K43" s="5" t="str">
        <f>$C$10 &amp; knx_setup[[#This Row],[Link]] &amp; $C$15 &amp; ")"</f>
        <v>![img](https://github.com/RASBR/assets-public/blob/main/devices/knx/zps320hic230.png?raw=true =48x)</v>
      </c>
      <c r="L43" s="5" t="str">
        <f>"[" &amp; knx_setup[[#This Row],[MD-ImageOnly]] &amp; "](url)"</f>
        <v>[![img](https://github.com/RASBR/assets-public/blob/main/devices/knx/zps320hic230.png?raw=true =48x)](url)</v>
      </c>
      <c r="M43" s="5" t="str">
        <f>"[" &amp;knx_setup[[#This Row],[MD-ImageOnly]] &amp; "](" &amp;knx_setup[[#This Row],[Link]] &amp; ")"</f>
        <v>[![img](https://github.com/RASBR/assets-public/blob/main/devices/knx/zps320hic230.png?raw=true =48x)](https://github.com/RASBR/assets-public/blob/main/devices/knx/zps320hic230.png?raw=true)</v>
      </c>
      <c r="N43" s="5" t="str">
        <f>"| " &amp; knx_setup[[#This Row],[MD-ImageLinkToFile]] &amp; " | " &amp; knx_setup[[#This Row],[FullName]] &amp; " | " &amp; knx_setup[[#This Row],[Count]] &amp; " |"</f>
        <v>| [![img](https://github.com/RASBR/assets-public/blob/main/devices/knx/zps320hic230.png?raw=true =48x)](https://github.com/RASBR/assets-public/blob/main/devices/knx/zps320hic230.png?raw=true) | zps320hic230.png |  |</v>
      </c>
      <c r="O43" s="6" t="str">
        <f>$F$9 &amp; $F$7 &amp; $F$8  &amp;knx_setup[[#This Row],[FullName]] &amp; $F$10 &amp;knx_setup[[#This Row],[FullName]] &amp; $F$15</f>
        <v>&lt;img src="devices/knx/zps320hic230.png" alt="zps320hic230.png"&gt;</v>
      </c>
    </row>
  </sheetData>
  <mergeCells count="29">
    <mergeCell ref="F14:I14"/>
    <mergeCell ref="F15:I15"/>
    <mergeCell ref="K4:M11"/>
    <mergeCell ref="K3:M3"/>
    <mergeCell ref="C3:E3"/>
    <mergeCell ref="C4:E4"/>
    <mergeCell ref="C5:E5"/>
    <mergeCell ref="C6:E6"/>
    <mergeCell ref="C7:E7"/>
    <mergeCell ref="C8:E8"/>
    <mergeCell ref="C10:E10"/>
    <mergeCell ref="C11:E11"/>
    <mergeCell ref="C13:E13"/>
    <mergeCell ref="C14:E14"/>
    <mergeCell ref="C15:E15"/>
    <mergeCell ref="F10:I10"/>
    <mergeCell ref="F11:I11"/>
    <mergeCell ref="F13:I13"/>
    <mergeCell ref="F3:I3"/>
    <mergeCell ref="F4:I4"/>
    <mergeCell ref="F5:I5"/>
    <mergeCell ref="F6:I6"/>
    <mergeCell ref="F7:I7"/>
    <mergeCell ref="C2:E2"/>
    <mergeCell ref="F2:I2"/>
    <mergeCell ref="K2:M2"/>
    <mergeCell ref="F8:I8"/>
    <mergeCell ref="F9:I9"/>
    <mergeCell ref="C9:E9"/>
  </mergeCells>
  <phoneticPr fontId="3" type="noConversion"/>
  <hyperlinks>
    <hyperlink ref="C3" r:id="rId1" xr:uid="{90030CDB-93D4-4CA5-A4C5-76B22C79074D}"/>
  </hyperlinks>
  <pageMargins left="0.7" right="0.7" top="0.75" bottom="0.75" header="0.3" footer="0.3"/>
  <pageSetup paperSize="261" orientation="landscape" horizontalDpi="180" verticalDpi="18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BFC8-84C2-4FD7-8438-033D359E1D19}">
  <dimension ref="C2:T30"/>
  <sheetViews>
    <sheetView tabSelected="1" workbookViewId="0">
      <selection activeCell="Q3" sqref="Q3"/>
    </sheetView>
  </sheetViews>
  <sheetFormatPr defaultRowHeight="15" x14ac:dyDescent="0.25"/>
  <cols>
    <col min="1" max="2" width="9.140625" style="1"/>
    <col min="3" max="3" width="28.85546875" style="4" bestFit="1" customWidth="1"/>
    <col min="4" max="4" width="24.85546875" style="1" bestFit="1" customWidth="1"/>
    <col min="5" max="5" width="12.28515625" style="1" hidden="1" customWidth="1"/>
    <col min="6" max="6" width="19.85546875" style="1" hidden="1" customWidth="1"/>
    <col min="7" max="8" width="9.42578125" style="1" hidden="1" customWidth="1"/>
    <col min="9" max="9" width="10.5703125" style="2" hidden="1" customWidth="1"/>
    <col min="10" max="10" width="23.42578125" style="2" hidden="1" customWidth="1"/>
    <col min="11" max="11" width="18" style="2" hidden="1" customWidth="1"/>
    <col min="12" max="12" width="15.140625" style="9" customWidth="1"/>
    <col min="13" max="13" width="17.85546875" style="1" customWidth="1"/>
    <col min="14" max="14" width="20" style="1" customWidth="1"/>
    <col min="15" max="19" width="21.7109375" style="1" customWidth="1"/>
    <col min="20" max="20" width="26.5703125" style="2" customWidth="1"/>
    <col min="21" max="21" width="9.140625" style="1"/>
    <col min="22" max="22" width="9.28515625" style="1" bestFit="1" customWidth="1"/>
    <col min="23" max="23" width="27.85546875" style="1" customWidth="1"/>
    <col min="24" max="24" width="22.5703125" style="1" customWidth="1"/>
    <col min="25" max="25" width="23.7109375" style="1" customWidth="1"/>
    <col min="26" max="16384" width="9.140625" style="1"/>
  </cols>
  <sheetData>
    <row r="2" spans="3:20" x14ac:dyDescent="0.25">
      <c r="L2" s="9" t="s">
        <v>110</v>
      </c>
      <c r="M2" s="6" t="s">
        <v>34</v>
      </c>
      <c r="N2" s="6" t="s">
        <v>35</v>
      </c>
      <c r="O2" s="6" t="s">
        <v>111</v>
      </c>
      <c r="P2" s="6" t="s">
        <v>117</v>
      </c>
      <c r="Q2" t="s">
        <v>164</v>
      </c>
      <c r="R2" s="6"/>
      <c r="S2" s="2"/>
      <c r="T2" s="1"/>
    </row>
    <row r="3" spans="3:20" ht="54.75" customHeight="1" x14ac:dyDescent="0.25">
      <c r="L3" s="9">
        <v>1</v>
      </c>
      <c r="M3" s="5" t="s">
        <v>315</v>
      </c>
      <c r="N3" s="5" t="s">
        <v>316</v>
      </c>
      <c r="O3" s="5" t="s">
        <v>317</v>
      </c>
      <c r="P3" s="5" t="s">
        <v>318</v>
      </c>
      <c r="Q3" s="5" t="s">
        <v>313</v>
      </c>
      <c r="R3" s="5"/>
      <c r="S3" s="2"/>
      <c r="T3" s="1"/>
    </row>
    <row r="6" spans="3:20" x14ac:dyDescent="0.25">
      <c r="C6" s="4" t="s">
        <v>74</v>
      </c>
      <c r="D6" s="1" t="s">
        <v>109</v>
      </c>
      <c r="E6" s="1" t="s">
        <v>115</v>
      </c>
      <c r="F6" s="1" t="s">
        <v>24</v>
      </c>
      <c r="G6" s="1" t="s">
        <v>0</v>
      </c>
      <c r="H6" s="1" t="s">
        <v>1</v>
      </c>
      <c r="I6" s="1" t="s">
        <v>62</v>
      </c>
      <c r="J6" s="1" t="s">
        <v>59</v>
      </c>
      <c r="K6" s="1" t="s">
        <v>60</v>
      </c>
      <c r="L6" s="9" t="s">
        <v>118</v>
      </c>
      <c r="M6" s="2" t="s">
        <v>73</v>
      </c>
      <c r="N6" s="2" t="s">
        <v>72</v>
      </c>
      <c r="O6" s="2" t="s">
        <v>71</v>
      </c>
      <c r="P6" s="2" t="s">
        <v>102</v>
      </c>
      <c r="Q6" s="2" t="s">
        <v>116</v>
      </c>
      <c r="R6" s="2" t="s">
        <v>161</v>
      </c>
      <c r="T6"/>
    </row>
    <row r="7" spans="3:20" ht="56.25" customHeight="1" x14ac:dyDescent="0.25">
      <c r="C7" s="9" t="e" vm="25">
        <f>_xlfn.IMAGE(ha_final[[#This Row],[Link]])</f>
        <v>#VALUE!</v>
      </c>
      <c r="D7" s="3" t="str">
        <f>HYPERLINK(ha_final[[#This Row],[Count]],ha_final[[#This Row],[FullName]])</f>
        <v>home-assistant-logomark-color-on-light.png</v>
      </c>
      <c r="E7" s="2">
        <v>11</v>
      </c>
      <c r="F7" s="1" t="s">
        <v>119</v>
      </c>
      <c r="G7" s="1" t="s">
        <v>120</v>
      </c>
      <c r="H7" s="1" t="s">
        <v>3</v>
      </c>
      <c r="I7" s="1" t="s">
        <v>64</v>
      </c>
      <c r="J7" s="1">
        <v>0</v>
      </c>
      <c r="K7" s="1">
        <v>0</v>
      </c>
      <c r="L7" s="2">
        <v>0</v>
      </c>
      <c r="M7" s="2" t="s">
        <v>319</v>
      </c>
      <c r="N7" s="2" t="s">
        <v>320</v>
      </c>
      <c r="O7" s="2" t="s">
        <v>321</v>
      </c>
      <c r="P7" s="2" t="s">
        <v>322</v>
      </c>
      <c r="Q7" s="2" t="s">
        <v>323</v>
      </c>
      <c r="R7" s="2" t="s">
        <v>300</v>
      </c>
      <c r="T7"/>
    </row>
    <row r="8" spans="3:20" ht="56.25" customHeight="1" x14ac:dyDescent="0.25">
      <c r="C8" s="9" t="e" vm="26">
        <f>_xlfn.IMAGE(ha_final[[#This Row],[Link]])</f>
        <v>#VALUE!</v>
      </c>
      <c r="D8" s="3" t="str">
        <f>HYPERLINK(ha_final[[#This Row],[Count]],ha_final[[#This Row],[FullName]])</f>
        <v>home-assistant-logomark-monochrome-on-dark.png</v>
      </c>
      <c r="E8" s="2">
        <v>12</v>
      </c>
      <c r="F8" s="1" t="s">
        <v>121</v>
      </c>
      <c r="G8" s="1" t="s">
        <v>122</v>
      </c>
      <c r="H8" s="1" t="s">
        <v>3</v>
      </c>
      <c r="I8" s="1" t="s">
        <v>64</v>
      </c>
      <c r="J8" s="1">
        <v>1</v>
      </c>
      <c r="K8" s="1">
        <v>0</v>
      </c>
      <c r="L8" s="2">
        <v>0</v>
      </c>
      <c r="M8" s="2" t="s">
        <v>324</v>
      </c>
      <c r="N8" s="2" t="s">
        <v>325</v>
      </c>
      <c r="O8" s="2" t="s">
        <v>326</v>
      </c>
      <c r="P8" s="2" t="s">
        <v>327</v>
      </c>
      <c r="Q8" s="2" t="s">
        <v>328</v>
      </c>
      <c r="R8" s="2" t="s">
        <v>294</v>
      </c>
      <c r="T8"/>
    </row>
    <row r="9" spans="3:20" ht="56.25" customHeight="1" x14ac:dyDescent="0.25">
      <c r="C9" s="9" t="e" vm="27">
        <f>_xlfn.IMAGE(ha_final[[#This Row],[Link]])</f>
        <v>#VALUE!</v>
      </c>
      <c r="D9" s="3" t="str">
        <f>HYPERLINK(ha_final[[#This Row],[Count]],ha_final[[#This Row],[FullName]])</f>
        <v>home-assistant-wordmark-vertical-monochrome-on-light.png</v>
      </c>
      <c r="E9" s="2">
        <v>8</v>
      </c>
      <c r="F9" s="1" t="s">
        <v>151</v>
      </c>
      <c r="G9" s="1" t="s">
        <v>152</v>
      </c>
      <c r="H9" s="1" t="s">
        <v>3</v>
      </c>
      <c r="I9" s="1" t="s">
        <v>77</v>
      </c>
      <c r="J9" s="1">
        <v>1</v>
      </c>
      <c r="K9" s="1">
        <v>1</v>
      </c>
      <c r="L9" s="2">
        <v>1</v>
      </c>
      <c r="M9" s="2" t="s">
        <v>329</v>
      </c>
      <c r="N9" s="2" t="s">
        <v>330</v>
      </c>
      <c r="O9" s="2" t="s">
        <v>331</v>
      </c>
      <c r="P9" s="2" t="s">
        <v>332</v>
      </c>
      <c r="Q9" s="2" t="s">
        <v>333</v>
      </c>
      <c r="R9" s="2" t="s">
        <v>296</v>
      </c>
      <c r="T9"/>
    </row>
    <row r="10" spans="3:20" ht="56.25" customHeight="1" x14ac:dyDescent="0.25">
      <c r="C10" s="9" t="e" vm="28">
        <f>_xlfn.IMAGE(ha_final[[#This Row],[Link]])</f>
        <v>#VALUE!</v>
      </c>
      <c r="D10" s="3" t="str">
        <f>HYPERLINK(ha_final[[#This Row],[Count]],ha_final[[#This Row],[FullName]])</f>
        <v>home-assistant-social-media-logo-dev.png</v>
      </c>
      <c r="E10" s="2">
        <v>3</v>
      </c>
      <c r="F10" s="1" t="s">
        <v>131</v>
      </c>
      <c r="G10" s="1" t="s">
        <v>132</v>
      </c>
      <c r="H10" s="1" t="s">
        <v>3</v>
      </c>
      <c r="I10" s="1" t="s">
        <v>77</v>
      </c>
      <c r="J10" s="1">
        <v>2</v>
      </c>
      <c r="K10" s="1">
        <v>0</v>
      </c>
      <c r="L10" s="2">
        <v>0</v>
      </c>
      <c r="M10" s="2" t="s">
        <v>334</v>
      </c>
      <c r="N10" s="2" t="s">
        <v>335</v>
      </c>
      <c r="O10" s="2" t="s">
        <v>336</v>
      </c>
      <c r="P10" s="2" t="s">
        <v>337</v>
      </c>
      <c r="Q10" s="2" t="s">
        <v>338</v>
      </c>
      <c r="R10" s="2" t="s">
        <v>307</v>
      </c>
      <c r="T10"/>
    </row>
    <row r="11" spans="3:20" ht="56.25" customHeight="1" x14ac:dyDescent="0.25">
      <c r="C11" s="9" t="e" vm="29">
        <f>_xlfn.IMAGE(ha_final[[#This Row],[Link]])</f>
        <v>#VALUE!</v>
      </c>
      <c r="D11" s="3" t="str">
        <f>HYPERLINK(ha_final[[#This Row],[Count]],ha_final[[#This Row],[FullName]])</f>
        <v>home-assistant-social-media-logo-square.png</v>
      </c>
      <c r="E11" s="2">
        <v>2</v>
      </c>
      <c r="F11" s="1" t="s">
        <v>135</v>
      </c>
      <c r="G11" s="1" t="s">
        <v>136</v>
      </c>
      <c r="H11" s="1" t="s">
        <v>3</v>
      </c>
      <c r="I11" s="1" t="s">
        <v>64</v>
      </c>
      <c r="J11" s="1">
        <v>2</v>
      </c>
      <c r="K11" s="1">
        <v>1</v>
      </c>
      <c r="L11" s="2">
        <v>2</v>
      </c>
      <c r="M11" s="2" t="s">
        <v>339</v>
      </c>
      <c r="N11" s="2" t="s">
        <v>340</v>
      </c>
      <c r="O11" s="2" t="s">
        <v>341</v>
      </c>
      <c r="P11" s="2" t="s">
        <v>342</v>
      </c>
      <c r="Q11" s="2" t="s">
        <v>343</v>
      </c>
      <c r="R11" s="2" t="s">
        <v>299</v>
      </c>
      <c r="T11"/>
    </row>
    <row r="12" spans="3:20" ht="56.25" customHeight="1" x14ac:dyDescent="0.25">
      <c r="C12" s="9" t="e" vm="30">
        <f>_xlfn.IMAGE(ha_final[[#This Row],[Link]])</f>
        <v>#VALUE!</v>
      </c>
      <c r="D12" s="3" t="str">
        <f>HYPERLINK(ha_final[[#This Row],[Count]],ha_final[[#This Row],[FullName]])</f>
        <v>home-assistant-wordmark-with-margins-monochrome-on-dark.png</v>
      </c>
      <c r="E12" s="2">
        <v>20</v>
      </c>
      <c r="F12" s="1" t="s">
        <v>157</v>
      </c>
      <c r="G12" s="1" t="s">
        <v>158</v>
      </c>
      <c r="H12" s="1" t="s">
        <v>3</v>
      </c>
      <c r="I12" s="1" t="s">
        <v>61</v>
      </c>
      <c r="J12" s="1">
        <v>3</v>
      </c>
      <c r="K12" s="1">
        <v>3</v>
      </c>
      <c r="L12" s="2">
        <v>10</v>
      </c>
      <c r="M12" s="2" t="s">
        <v>344</v>
      </c>
      <c r="N12" s="2" t="s">
        <v>345</v>
      </c>
      <c r="O12" s="2" t="s">
        <v>346</v>
      </c>
      <c r="P12" s="2" t="s">
        <v>347</v>
      </c>
      <c r="Q12" s="2" t="s">
        <v>348</v>
      </c>
      <c r="R12" s="2" t="s">
        <v>295</v>
      </c>
      <c r="T12"/>
    </row>
    <row r="13" spans="3:20" ht="56.25" customHeight="1" x14ac:dyDescent="0.25">
      <c r="C13" s="9" t="e" vm="31">
        <f>_xlfn.IMAGE(ha_final[[#This Row],[Link]])</f>
        <v>#VALUE!</v>
      </c>
      <c r="D13" s="3" t="str">
        <f>HYPERLINK(ha_final[[#This Row],[Count]],ha_final[[#This Row],[FullName]])</f>
        <v>home-assistant-wordmark-monochrome-on-light.png</v>
      </c>
      <c r="E13" s="2">
        <v>17</v>
      </c>
      <c r="F13" s="1" t="s">
        <v>143</v>
      </c>
      <c r="G13" s="1" t="s">
        <v>144</v>
      </c>
      <c r="H13" s="1" t="s">
        <v>3</v>
      </c>
      <c r="I13" s="1" t="s">
        <v>61</v>
      </c>
      <c r="J13" s="1">
        <v>3</v>
      </c>
      <c r="K13" s="1">
        <v>4</v>
      </c>
      <c r="L13" s="2">
        <v>4</v>
      </c>
      <c r="M13" s="2" t="s">
        <v>349</v>
      </c>
      <c r="N13" s="2" t="s">
        <v>350</v>
      </c>
      <c r="O13" s="2" t="s">
        <v>351</v>
      </c>
      <c r="P13" s="2" t="s">
        <v>352</v>
      </c>
      <c r="Q13" s="2" t="s">
        <v>353</v>
      </c>
      <c r="R13" s="2" t="s">
        <v>302</v>
      </c>
      <c r="T13"/>
    </row>
    <row r="14" spans="3:20" ht="56.25" customHeight="1" x14ac:dyDescent="0.25">
      <c r="C14" s="9" t="e" vm="32">
        <f>_xlfn.IMAGE(ha_final[[#This Row],[Link]])</f>
        <v>#VALUE!</v>
      </c>
      <c r="D14" s="3" t="str">
        <f>HYPERLINK(ha_final[[#This Row],[Count]],ha_final[[#This Row],[FullName]])</f>
        <v>home-assistant-wordmark-with-margins-color-on-dark.png</v>
      </c>
      <c r="E14" s="2">
        <v>18</v>
      </c>
      <c r="F14" s="1" t="s">
        <v>153</v>
      </c>
      <c r="G14" s="1" t="s">
        <v>154</v>
      </c>
      <c r="H14" s="1" t="s">
        <v>3</v>
      </c>
      <c r="I14" s="1" t="s">
        <v>61</v>
      </c>
      <c r="J14" s="1">
        <v>3</v>
      </c>
      <c r="K14" s="1">
        <v>5</v>
      </c>
      <c r="L14" s="2">
        <v>8</v>
      </c>
      <c r="M14" s="2" t="s">
        <v>354</v>
      </c>
      <c r="N14" s="2" t="s">
        <v>355</v>
      </c>
      <c r="O14" s="2" t="s">
        <v>356</v>
      </c>
      <c r="P14" s="2" t="s">
        <v>357</v>
      </c>
      <c r="Q14" s="2" t="s">
        <v>358</v>
      </c>
      <c r="R14" s="2" t="s">
        <v>297</v>
      </c>
      <c r="T14"/>
    </row>
    <row r="15" spans="3:20" ht="56.25" customHeight="1" x14ac:dyDescent="0.25">
      <c r="C15" s="9" t="e" vm="33">
        <f>_xlfn.IMAGE(ha_final[[#This Row],[Link]])</f>
        <v>#VALUE!</v>
      </c>
      <c r="D15" s="3" t="str">
        <f>HYPERLINK(ha_final[[#This Row],[Count]],ha_final[[#This Row],[FullName]])</f>
        <v>home-assistant-wordmark-with-margins-color-on-light.png</v>
      </c>
      <c r="E15" s="2">
        <v>19</v>
      </c>
      <c r="F15" s="1" t="s">
        <v>155</v>
      </c>
      <c r="G15" s="1" t="s">
        <v>156</v>
      </c>
      <c r="H15" s="1" t="s">
        <v>3</v>
      </c>
      <c r="I15" s="1" t="s">
        <v>61</v>
      </c>
      <c r="J15" s="1">
        <v>3</v>
      </c>
      <c r="K15" s="1">
        <v>6</v>
      </c>
      <c r="L15" s="2">
        <v>10</v>
      </c>
      <c r="M15" s="2" t="s">
        <v>359</v>
      </c>
      <c r="N15" s="2" t="s">
        <v>360</v>
      </c>
      <c r="O15" s="2" t="s">
        <v>361</v>
      </c>
      <c r="P15" s="2" t="s">
        <v>362</v>
      </c>
      <c r="Q15" s="2" t="s">
        <v>363</v>
      </c>
      <c r="R15" s="2" t="s">
        <v>298</v>
      </c>
      <c r="T15"/>
    </row>
    <row r="16" spans="3:20" ht="56.25" customHeight="1" x14ac:dyDescent="0.25">
      <c r="C16" s="9" t="e" vm="34">
        <f>_xlfn.IMAGE(ha_final[[#This Row],[Link]])</f>
        <v>#VALUE!</v>
      </c>
      <c r="D16" s="3" t="str">
        <f>HYPERLINK(ha_final[[#This Row],[Count]],ha_final[[#This Row],[FullName]])</f>
        <v>home-assistant-wordmark-vertical-color-on-dark.png</v>
      </c>
      <c r="E16" s="2">
        <v>9</v>
      </c>
      <c r="F16" s="1" t="s">
        <v>145</v>
      </c>
      <c r="G16" s="1" t="s">
        <v>146</v>
      </c>
      <c r="H16" s="1" t="s">
        <v>3</v>
      </c>
      <c r="I16" s="1" t="s">
        <v>63</v>
      </c>
      <c r="J16" s="1">
        <v>3</v>
      </c>
      <c r="K16" s="1">
        <v>7</v>
      </c>
      <c r="L16" s="2">
        <v>8</v>
      </c>
      <c r="M16" s="2" t="s">
        <v>364</v>
      </c>
      <c r="N16" s="2" t="s">
        <v>365</v>
      </c>
      <c r="O16" s="2" t="s">
        <v>366</v>
      </c>
      <c r="P16" s="2" t="s">
        <v>367</v>
      </c>
      <c r="Q16" s="2" t="s">
        <v>368</v>
      </c>
      <c r="R16" s="2" t="s">
        <v>301</v>
      </c>
      <c r="T16"/>
    </row>
    <row r="17" spans="3:20" ht="56.25" customHeight="1" x14ac:dyDescent="0.25">
      <c r="C17" s="9" t="e" vm="35">
        <f>_xlfn.IMAGE(ha_final[[#This Row],[Link]])</f>
        <v>#VALUE!</v>
      </c>
      <c r="D17" s="3" t="str">
        <f>HYPERLINK(ha_final[[#This Row],[Count]],ha_final[[#This Row],[FullName]])</f>
        <v>home-assistant-social-media-logo-round.png</v>
      </c>
      <c r="E17" s="2">
        <v>1</v>
      </c>
      <c r="F17" s="1" t="s">
        <v>133</v>
      </c>
      <c r="G17" s="1" t="s">
        <v>134</v>
      </c>
      <c r="H17" s="1" t="s">
        <v>3</v>
      </c>
      <c r="I17" s="1" t="s">
        <v>63</v>
      </c>
      <c r="J17" s="1">
        <v>3</v>
      </c>
      <c r="K17" s="1">
        <v>8</v>
      </c>
      <c r="L17" s="2">
        <v>0</v>
      </c>
      <c r="M17" s="2" t="s">
        <v>369</v>
      </c>
      <c r="N17" s="2" t="s">
        <v>370</v>
      </c>
      <c r="O17" s="2" t="s">
        <v>371</v>
      </c>
      <c r="P17" s="2" t="s">
        <v>372</v>
      </c>
      <c r="Q17" s="2" t="s">
        <v>373</v>
      </c>
      <c r="R17" s="2" t="s">
        <v>292</v>
      </c>
      <c r="T17"/>
    </row>
    <row r="18" spans="3:20" ht="56.25" customHeight="1" x14ac:dyDescent="0.25">
      <c r="C18" s="9" t="e" vm="36">
        <f>_xlfn.IMAGE(ha_final[[#This Row],[Link]])</f>
        <v>#VALUE!</v>
      </c>
      <c r="D18" s="3" t="str">
        <f>HYPERLINK(ha_final[[#This Row],[Count]],ha_final[[#This Row],[FullName]])</f>
        <v>home-assistant-wordmark-color-on-dark.png</v>
      </c>
      <c r="E18" s="2">
        <v>14</v>
      </c>
      <c r="F18" s="1" t="s">
        <v>137</v>
      </c>
      <c r="G18" s="1" t="s">
        <v>138</v>
      </c>
      <c r="H18" s="1" t="s">
        <v>3</v>
      </c>
      <c r="I18" s="1" t="s">
        <v>78</v>
      </c>
      <c r="J18" s="1">
        <v>3</v>
      </c>
      <c r="K18" s="1">
        <v>9</v>
      </c>
      <c r="L18" s="2">
        <v>8</v>
      </c>
      <c r="M18" s="2" t="s">
        <v>374</v>
      </c>
      <c r="N18" s="2" t="s">
        <v>375</v>
      </c>
      <c r="O18" s="2" t="s">
        <v>376</v>
      </c>
      <c r="P18" s="2" t="s">
        <v>377</v>
      </c>
      <c r="Q18" s="2" t="s">
        <v>378</v>
      </c>
      <c r="R18" s="2" t="s">
        <v>306</v>
      </c>
      <c r="T18"/>
    </row>
    <row r="19" spans="3:20" ht="56.25" customHeight="1" x14ac:dyDescent="0.25">
      <c r="C19" s="9" t="e" vm="37">
        <f>_xlfn.IMAGE(ha_final[[#This Row],[Link]])</f>
        <v>#VALUE!</v>
      </c>
      <c r="D19" s="3" t="str">
        <f>HYPERLINK(ha_final[[#This Row],[Count]],ha_final[[#This Row],[FullName]])</f>
        <v>home-assistant-logomark-monochrome-on-light.png</v>
      </c>
      <c r="E19" s="2">
        <v>13</v>
      </c>
      <c r="F19" s="1" t="s">
        <v>123</v>
      </c>
      <c r="G19" s="1" t="s">
        <v>124</v>
      </c>
      <c r="H19" s="1" t="s">
        <v>3</v>
      </c>
      <c r="I19" s="1" t="s">
        <v>78</v>
      </c>
      <c r="J19" s="1">
        <v>3</v>
      </c>
      <c r="K19" s="1">
        <v>10</v>
      </c>
      <c r="L19" s="2">
        <v>8</v>
      </c>
      <c r="M19" s="2" t="s">
        <v>379</v>
      </c>
      <c r="N19" s="2" t="s">
        <v>380</v>
      </c>
      <c r="O19" s="2" t="s">
        <v>381</v>
      </c>
      <c r="P19" s="2" t="s">
        <v>382</v>
      </c>
      <c r="Q19" s="2" t="s">
        <v>383</v>
      </c>
      <c r="R19" s="2" t="s">
        <v>293</v>
      </c>
      <c r="T19"/>
    </row>
    <row r="20" spans="3:20" ht="56.25" customHeight="1" x14ac:dyDescent="0.25">
      <c r="C20" s="9" t="e" vm="38">
        <f>_xlfn.IMAGE(ha_final[[#This Row],[Link]])</f>
        <v>#VALUE!</v>
      </c>
      <c r="D20" s="3" t="str">
        <f>HYPERLINK(ha_final[[#This Row],[Count]],ha_final[[#This Row],[FullName]])</f>
        <v>home-assistant-wordmark-color-on-light.png</v>
      </c>
      <c r="E20" s="2">
        <v>15</v>
      </c>
      <c r="F20" s="1" t="s">
        <v>139</v>
      </c>
      <c r="G20" s="1" t="s">
        <v>140</v>
      </c>
      <c r="H20" s="1" t="s">
        <v>3</v>
      </c>
      <c r="I20" s="1" t="s">
        <v>78</v>
      </c>
      <c r="J20" s="1">
        <v>3</v>
      </c>
      <c r="K20" s="1">
        <v>11</v>
      </c>
      <c r="L20" s="2">
        <v>4</v>
      </c>
      <c r="M20" s="2" t="s">
        <v>384</v>
      </c>
      <c r="N20" s="2" t="s">
        <v>385</v>
      </c>
      <c r="O20" s="2" t="s">
        <v>386</v>
      </c>
      <c r="P20" s="2" t="s">
        <v>387</v>
      </c>
      <c r="Q20" s="2" t="s">
        <v>388</v>
      </c>
      <c r="R20" s="2" t="s">
        <v>290</v>
      </c>
      <c r="T20"/>
    </row>
    <row r="21" spans="3:20" ht="56.25" customHeight="1" x14ac:dyDescent="0.25">
      <c r="C21" s="9" t="e" vm="39">
        <f>_xlfn.IMAGE(ha_final[[#This Row],[Link]])</f>
        <v>#VALUE!</v>
      </c>
      <c r="D21" s="3" t="str">
        <f>HYPERLINK(ha_final[[#This Row],[Count]],ha_final[[#This Row],[FullName]])</f>
        <v>home-assistant-wordmark-monochrome-on-dark.png</v>
      </c>
      <c r="E21" s="2">
        <v>16</v>
      </c>
      <c r="F21" s="1" t="s">
        <v>141</v>
      </c>
      <c r="G21" s="1" t="s">
        <v>142</v>
      </c>
      <c r="H21" s="1" t="s">
        <v>3</v>
      </c>
      <c r="I21" s="1" t="s">
        <v>78</v>
      </c>
      <c r="J21" s="1">
        <v>3</v>
      </c>
      <c r="K21" s="1">
        <v>12</v>
      </c>
      <c r="L21" s="2">
        <v>1</v>
      </c>
      <c r="M21" s="2" t="s">
        <v>389</v>
      </c>
      <c r="N21" s="2" t="s">
        <v>390</v>
      </c>
      <c r="O21" s="2" t="s">
        <v>391</v>
      </c>
      <c r="P21" s="2" t="s">
        <v>392</v>
      </c>
      <c r="Q21" s="2" t="s">
        <v>393</v>
      </c>
      <c r="R21" s="2" t="s">
        <v>291</v>
      </c>
      <c r="T21"/>
    </row>
    <row r="22" spans="3:20" ht="56.25" customHeight="1" x14ac:dyDescent="0.25">
      <c r="C22" s="9" t="e" vm="40">
        <f>_xlfn.IMAGE(ha_final[[#This Row],[Link]])</f>
        <v>#VALUE!</v>
      </c>
      <c r="D22" s="3" t="str">
        <f>HYPERLINK(ha_final[[#This Row],[Count]],ha_final[[#This Row],[FullName]])</f>
        <v>home-assistant-wordmark-with-margins-monochrome-on-light.png</v>
      </c>
      <c r="E22" s="2">
        <v>21</v>
      </c>
      <c r="F22" s="1" t="s">
        <v>159</v>
      </c>
      <c r="G22" s="1" t="s">
        <v>160</v>
      </c>
      <c r="H22" s="1" t="s">
        <v>3</v>
      </c>
      <c r="I22" s="1" t="s">
        <v>78</v>
      </c>
      <c r="J22" s="1">
        <v>3</v>
      </c>
      <c r="K22" s="1">
        <v>13</v>
      </c>
      <c r="L22" s="2">
        <v>2</v>
      </c>
      <c r="M22" s="2" t="s">
        <v>394</v>
      </c>
      <c r="N22" s="2" t="s">
        <v>395</v>
      </c>
      <c r="O22" s="2" t="s">
        <v>396</v>
      </c>
      <c r="P22" s="2" t="s">
        <v>397</v>
      </c>
      <c r="Q22" s="2" t="s">
        <v>398</v>
      </c>
      <c r="R22" s="2" t="s">
        <v>305</v>
      </c>
      <c r="T22"/>
    </row>
    <row r="23" spans="3:20" ht="56.25" customHeight="1" x14ac:dyDescent="0.25">
      <c r="C23" s="9" t="e" vm="41">
        <f>_xlfn.IMAGE(ha_final[[#This Row],[Link]])</f>
        <v>#VALUE!</v>
      </c>
      <c r="D23" s="3" t="str">
        <f>HYPERLINK(ha_final[[#This Row],[Count]],ha_final[[#This Row],[FullName]])</f>
        <v>home-assistant-wordmark-vertical-color-on-light.png</v>
      </c>
      <c r="E23" s="2">
        <v>10</v>
      </c>
      <c r="F23" s="1" t="s">
        <v>147</v>
      </c>
      <c r="G23" s="1" t="s">
        <v>148</v>
      </c>
      <c r="H23" s="1" t="s">
        <v>3</v>
      </c>
      <c r="I23" s="1" t="s">
        <v>78</v>
      </c>
      <c r="J23" s="1">
        <v>3</v>
      </c>
      <c r="K23" s="1">
        <v>14</v>
      </c>
      <c r="L23" s="2">
        <v>4</v>
      </c>
      <c r="M23" s="2" t="s">
        <v>399</v>
      </c>
      <c r="N23" s="2" t="s">
        <v>400</v>
      </c>
      <c r="O23" s="2" t="s">
        <v>401</v>
      </c>
      <c r="P23" s="2" t="s">
        <v>402</v>
      </c>
      <c r="Q23" s="2" t="s">
        <v>403</v>
      </c>
      <c r="R23" s="2" t="s">
        <v>303</v>
      </c>
      <c r="T23"/>
    </row>
    <row r="24" spans="3:20" ht="56.25" customHeight="1" x14ac:dyDescent="0.25">
      <c r="C24" s="9" t="e" vm="42">
        <f>_xlfn.IMAGE(ha_final[[#This Row],[Link]])</f>
        <v>#VALUE!</v>
      </c>
      <c r="D24" s="3" t="str">
        <f>HYPERLINK(ha_final[[#This Row],[Count]],ha_final[[#This Row],[FullName]])</f>
        <v>home-assistant-wordmark-vertical-monochrome-on-dark.png</v>
      </c>
      <c r="E24" s="2">
        <v>7</v>
      </c>
      <c r="F24" s="1" t="s">
        <v>149</v>
      </c>
      <c r="G24" s="1" t="s">
        <v>150</v>
      </c>
      <c r="H24" s="1" t="s">
        <v>3</v>
      </c>
      <c r="I24" s="1" t="s">
        <v>64</v>
      </c>
      <c r="J24" s="1">
        <v>4</v>
      </c>
      <c r="K24" s="1">
        <v>0</v>
      </c>
      <c r="L24" s="2">
        <v>0</v>
      </c>
      <c r="M24" s="2" t="s">
        <v>404</v>
      </c>
      <c r="N24" s="2" t="s">
        <v>405</v>
      </c>
      <c r="O24" s="2" t="s">
        <v>406</v>
      </c>
      <c r="P24" s="2" t="s">
        <v>407</v>
      </c>
      <c r="Q24" s="2" t="s">
        <v>408</v>
      </c>
      <c r="R24" s="2" t="s">
        <v>304</v>
      </c>
      <c r="T24"/>
    </row>
    <row r="25" spans="3:20" ht="56.25" customHeight="1" x14ac:dyDescent="0.25">
      <c r="C25" s="9" t="e" vm="43">
        <f>_xlfn.IMAGE(ha_final[[#This Row],[Link]])</f>
        <v>#VALUE!</v>
      </c>
      <c r="D25" s="3" t="str">
        <f>HYPERLINK(ha_final[[#This Row],[Count]],ha_final[[#This Row],[FullName]])</f>
        <v>home-assistant-logomark-with-margins-color-on-light.png</v>
      </c>
      <c r="E25" s="2">
        <v>4</v>
      </c>
      <c r="F25" s="1" t="s">
        <v>125</v>
      </c>
      <c r="G25" s="1" t="s">
        <v>126</v>
      </c>
      <c r="H25" s="1" t="s">
        <v>3</v>
      </c>
      <c r="I25" s="1" t="s">
        <v>78</v>
      </c>
      <c r="J25" s="1">
        <v>4</v>
      </c>
      <c r="K25" s="1">
        <v>1</v>
      </c>
      <c r="L25" s="2">
        <v>1</v>
      </c>
      <c r="M25" s="2" t="s">
        <v>409</v>
      </c>
      <c r="N25" s="2" t="s">
        <v>410</v>
      </c>
      <c r="O25" s="2" t="s">
        <v>411</v>
      </c>
      <c r="P25" s="2" t="s">
        <v>412</v>
      </c>
      <c r="Q25" s="2" t="s">
        <v>413</v>
      </c>
      <c r="R25" s="2" t="s">
        <v>308</v>
      </c>
      <c r="T25"/>
    </row>
    <row r="26" spans="3:20" ht="56.25" customHeight="1" x14ac:dyDescent="0.25">
      <c r="C26" s="9" t="e" vm="44">
        <f>_xlfn.IMAGE(ha_final[[#This Row],[Link]])</f>
        <v>#VALUE!</v>
      </c>
      <c r="D26" s="3" t="str">
        <f>HYPERLINK(ha_final[[#This Row],[Count]],ha_final[[#This Row],[FullName]])</f>
        <v>home-assistant-logomark-with-margins-monochrome-on-dark.png</v>
      </c>
      <c r="E26" s="2">
        <v>5</v>
      </c>
      <c r="F26" s="1" t="s">
        <v>127</v>
      </c>
      <c r="G26" s="1" t="s">
        <v>128</v>
      </c>
      <c r="H26" s="1" t="s">
        <v>3</v>
      </c>
      <c r="I26" s="1" t="s">
        <v>63</v>
      </c>
      <c r="J26" s="1">
        <v>4</v>
      </c>
      <c r="K26" s="1">
        <v>2</v>
      </c>
      <c r="L26" s="2">
        <v>1</v>
      </c>
      <c r="M26" s="2" t="s">
        <v>414</v>
      </c>
      <c r="N26" s="2" t="s">
        <v>415</v>
      </c>
      <c r="O26" s="2" t="s">
        <v>416</v>
      </c>
      <c r="P26" s="2" t="s">
        <v>417</v>
      </c>
      <c r="Q26" s="2" t="s">
        <v>418</v>
      </c>
      <c r="R26" s="2" t="s">
        <v>309</v>
      </c>
      <c r="T26"/>
    </row>
    <row r="27" spans="3:20" ht="56.25" customHeight="1" x14ac:dyDescent="0.25">
      <c r="C27" s="9" t="e" vm="45">
        <f>_xlfn.IMAGE(ha_final[[#This Row],[Link]])</f>
        <v>#VALUE!</v>
      </c>
      <c r="D27" s="3" t="str">
        <f>HYPERLINK(ha_final[[#This Row],[Count]],ha_final[[#This Row],[FullName]])</f>
        <v>home-assistant-logomark-with-margins-monochrome-on-light.png</v>
      </c>
      <c r="E27" s="2">
        <v>6</v>
      </c>
      <c r="F27" s="1" t="s">
        <v>129</v>
      </c>
      <c r="G27" s="1" t="s">
        <v>130</v>
      </c>
      <c r="H27" s="1" t="s">
        <v>3</v>
      </c>
      <c r="I27" s="1" t="s">
        <v>75</v>
      </c>
      <c r="J27" s="1">
        <v>4</v>
      </c>
      <c r="K27" s="1">
        <v>3</v>
      </c>
      <c r="L27" s="2">
        <v>1</v>
      </c>
      <c r="M27" s="2" t="s">
        <v>419</v>
      </c>
      <c r="N27" s="2" t="s">
        <v>420</v>
      </c>
      <c r="O27" s="2" t="s">
        <v>421</v>
      </c>
      <c r="P27" s="2" t="s">
        <v>422</v>
      </c>
      <c r="Q27" s="2" t="s">
        <v>423</v>
      </c>
      <c r="R27" s="2" t="s">
        <v>310</v>
      </c>
      <c r="T27"/>
    </row>
    <row r="28" spans="3:20" ht="56.25" customHeight="1" x14ac:dyDescent="0.25">
      <c r="T28"/>
    </row>
    <row r="29" spans="3:20" ht="56.25" customHeight="1" x14ac:dyDescent="0.25">
      <c r="T29"/>
    </row>
    <row r="30" spans="3:20" ht="84" customHeight="1" x14ac:dyDescent="0.25">
      <c r="T30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B972-1713-440E-8884-30BECC9FF925}">
  <dimension ref="B2:O169"/>
  <sheetViews>
    <sheetView topLeftCell="A3" workbookViewId="0">
      <selection activeCell="K13" sqref="K13"/>
    </sheetView>
  </sheetViews>
  <sheetFormatPr defaultRowHeight="15" x14ac:dyDescent="0.25"/>
  <cols>
    <col min="1" max="1" width="9.140625" style="1"/>
    <col min="2" max="2" width="21.7109375" style="4" customWidth="1"/>
    <col min="3" max="3" width="24.85546875" style="1" bestFit="1" customWidth="1"/>
    <col min="4" max="4" width="12.28515625" style="1" bestFit="1" customWidth="1"/>
    <col min="5" max="5" width="12.28515625" style="1" customWidth="1"/>
    <col min="6" max="6" width="19.85546875" style="1" bestFit="1" customWidth="1"/>
    <col min="7" max="8" width="9.140625" style="1"/>
    <col min="9" max="9" width="13" style="5" customWidth="1"/>
    <col min="10" max="10" width="16.42578125" style="5" customWidth="1"/>
    <col min="11" max="11" width="15.140625" style="5" customWidth="1"/>
    <col min="12" max="12" width="21" style="2" customWidth="1"/>
    <col min="13" max="13" width="26" style="1" customWidth="1"/>
    <col min="14" max="14" width="9.140625" style="5"/>
    <col min="15" max="16384" width="9.140625" style="1"/>
  </cols>
  <sheetData>
    <row r="2" spans="2:13" ht="27.75" customHeight="1" x14ac:dyDescent="0.25">
      <c r="C2" s="15" t="s">
        <v>162</v>
      </c>
      <c r="D2" s="15"/>
      <c r="E2" s="15"/>
      <c r="F2" s="15" t="s">
        <v>163</v>
      </c>
      <c r="G2" s="15"/>
      <c r="H2" s="15"/>
      <c r="I2" s="15"/>
      <c r="K2" s="16" t="s">
        <v>108</v>
      </c>
      <c r="L2" s="16"/>
      <c r="M2" s="16"/>
    </row>
    <row r="3" spans="2:13" ht="27" customHeight="1" x14ac:dyDescent="0.25">
      <c r="B3" s="8" t="s">
        <v>76</v>
      </c>
      <c r="C3" s="20" t="s">
        <v>37</v>
      </c>
      <c r="D3" s="20"/>
      <c r="E3" s="20"/>
      <c r="F3" s="20"/>
      <c r="G3" s="20"/>
      <c r="H3" s="20"/>
      <c r="I3" s="20"/>
      <c r="K3" s="23" t="s">
        <v>311</v>
      </c>
      <c r="L3" s="23"/>
      <c r="M3" s="23"/>
    </row>
    <row r="4" spans="2:13" ht="27" customHeight="1" x14ac:dyDescent="0.25">
      <c r="B4" s="11" t="s">
        <v>31</v>
      </c>
      <c r="C4" s="17" t="s">
        <v>25</v>
      </c>
      <c r="D4" s="17"/>
      <c r="E4" s="17"/>
      <c r="F4" s="17"/>
      <c r="G4" s="17"/>
      <c r="H4" s="17"/>
      <c r="I4" s="17"/>
      <c r="K4" s="22" t="s">
        <v>312</v>
      </c>
      <c r="L4" s="22"/>
      <c r="M4" s="22"/>
    </row>
    <row r="5" spans="2:13" ht="27" customHeight="1" x14ac:dyDescent="0.25">
      <c r="B5" s="11" t="s">
        <v>32</v>
      </c>
      <c r="C5" s="17" t="s">
        <v>26</v>
      </c>
      <c r="D5" s="17"/>
      <c r="E5" s="17"/>
      <c r="F5" s="17"/>
      <c r="G5" s="17"/>
      <c r="H5" s="17"/>
      <c r="I5" s="17"/>
      <c r="K5" s="22"/>
      <c r="L5" s="22"/>
      <c r="M5" s="22"/>
    </row>
    <row r="6" spans="2:13" ht="27" customHeight="1" x14ac:dyDescent="0.25">
      <c r="B6" s="11" t="s">
        <v>65</v>
      </c>
      <c r="C6" s="17" t="s">
        <v>27</v>
      </c>
      <c r="D6" s="17"/>
      <c r="E6" s="17"/>
      <c r="F6" s="17"/>
      <c r="G6" s="17"/>
      <c r="H6" s="17"/>
      <c r="I6" s="17"/>
      <c r="K6" s="22"/>
      <c r="L6" s="22"/>
      <c r="M6" s="22"/>
    </row>
    <row r="7" spans="2:13" ht="27" customHeight="1" x14ac:dyDescent="0.25">
      <c r="B7" s="11" t="s">
        <v>28</v>
      </c>
      <c r="C7" s="17" t="s">
        <v>314</v>
      </c>
      <c r="D7" s="17"/>
      <c r="E7" s="17"/>
      <c r="F7" s="17"/>
      <c r="G7" s="17"/>
      <c r="H7" s="17"/>
      <c r="I7" s="17"/>
      <c r="K7" s="22"/>
      <c r="L7" s="22"/>
      <c r="M7" s="22"/>
    </row>
    <row r="8" spans="2:13" ht="27" customHeight="1" x14ac:dyDescent="0.25">
      <c r="B8" s="11" t="s">
        <v>33</v>
      </c>
      <c r="C8" s="17"/>
      <c r="D8" s="17"/>
      <c r="E8" s="17"/>
      <c r="F8" s="17"/>
      <c r="G8" s="17"/>
      <c r="H8" s="17"/>
      <c r="I8" s="17"/>
      <c r="K8" s="22"/>
      <c r="L8" s="22"/>
      <c r="M8" s="22"/>
    </row>
    <row r="9" spans="2:13" ht="27" customHeight="1" x14ac:dyDescent="0.25">
      <c r="B9" s="11" t="s">
        <v>70</v>
      </c>
      <c r="C9" s="18" t="str">
        <f>$C$3 &amp; $C$4 &amp; $C$5 &amp; $C$6 &amp; $C$7 &amp; $C$8</f>
        <v>https://github.com/RASBR/assets-public/blob/main/home-assistant/</v>
      </c>
      <c r="D9" s="18"/>
      <c r="E9" s="18"/>
      <c r="F9" s="18" t="str">
        <f xml:space="preserve"> "&lt;img src="""</f>
        <v>&lt;img src="</v>
      </c>
      <c r="G9" s="18"/>
      <c r="H9" s="18"/>
      <c r="I9" s="18"/>
      <c r="K9" s="22"/>
      <c r="L9" s="22"/>
      <c r="M9" s="22"/>
    </row>
    <row r="10" spans="2:13" ht="27" customHeight="1" x14ac:dyDescent="0.25">
      <c r="B10" s="11" t="s">
        <v>106</v>
      </c>
      <c r="C10" s="18" t="str">
        <f>"![img]("</f>
        <v>![img](</v>
      </c>
      <c r="D10" s="18"/>
      <c r="E10" s="18"/>
      <c r="F10" s="18" t="str">
        <f>""" alt="""</f>
        <v>" alt="</v>
      </c>
      <c r="G10" s="18"/>
      <c r="H10" s="18"/>
      <c r="I10" s="18"/>
      <c r="K10" s="22"/>
      <c r="L10" s="22"/>
      <c r="M10" s="22"/>
    </row>
    <row r="11" spans="2:13" ht="27" customHeight="1" x14ac:dyDescent="0.25">
      <c r="B11" s="11" t="s">
        <v>104</v>
      </c>
      <c r="C11" s="18" t="s">
        <v>36</v>
      </c>
      <c r="D11" s="18"/>
      <c r="E11" s="18"/>
      <c r="F11" s="18"/>
      <c r="G11" s="18"/>
      <c r="H11" s="18"/>
      <c r="I11" s="18"/>
      <c r="K11" s="22"/>
      <c r="L11" s="22"/>
      <c r="M11" s="22"/>
    </row>
    <row r="12" spans="2:13" ht="9" customHeight="1" x14ac:dyDescent="0.25">
      <c r="B12" s="12"/>
      <c r="C12" s="10"/>
      <c r="D12" s="10"/>
      <c r="E12" s="10"/>
      <c r="F12" s="14"/>
      <c r="G12" s="14"/>
      <c r="H12" s="14"/>
      <c r="I12" s="14"/>
    </row>
    <row r="13" spans="2:13" ht="27" customHeight="1" x14ac:dyDescent="0.25">
      <c r="B13" s="11" t="s">
        <v>107</v>
      </c>
      <c r="C13" s="19">
        <v>48</v>
      </c>
      <c r="D13" s="19"/>
      <c r="E13" s="19"/>
      <c r="F13" s="19"/>
      <c r="G13" s="19"/>
      <c r="H13" s="19"/>
      <c r="I13" s="19"/>
    </row>
    <row r="14" spans="2:13" ht="27" customHeight="1" x14ac:dyDescent="0.25">
      <c r="B14" s="11" t="s">
        <v>103</v>
      </c>
      <c r="C14" s="19"/>
      <c r="D14" s="19"/>
      <c r="E14" s="19"/>
      <c r="F14" s="19">
        <v>48</v>
      </c>
      <c r="G14" s="19"/>
      <c r="H14" s="19"/>
      <c r="I14" s="19"/>
      <c r="J14" s="1"/>
    </row>
    <row r="15" spans="2:13" ht="27" customHeight="1" x14ac:dyDescent="0.25">
      <c r="B15" s="11" t="s">
        <v>105</v>
      </c>
      <c r="C15" s="21" t="str">
        <f>IF($C$13+$C$14=0,"",IF($C$13=0," =x"&amp; $C$14,IF($C$14=0," ="&amp; $C$13 &amp; "x"," ="&amp; $C$13 &amp; "x" &amp; $C$14)))</f>
        <v xml:space="preserve"> =48x</v>
      </c>
      <c r="D15" s="21"/>
      <c r="E15" s="21"/>
      <c r="F15" s="21" t="str">
        <f>IF($F$13+$F$14=0,"""&gt;",IF($F$13=0,""" height="""&amp; $F$14 &amp; """&gt;",IF($F$14=0,""" width="""&amp; $F$13 &amp; """&gt;",""" width=""" &amp; $F$13 &amp; """ height=""" &amp; $F$14 &amp; """&gt;")))</f>
        <v>" height="48"&gt;</v>
      </c>
      <c r="G15" s="21"/>
      <c r="H15" s="21"/>
      <c r="I15" s="21"/>
    </row>
    <row r="19" spans="2:15" ht="38.25" customHeight="1" x14ac:dyDescent="0.25">
      <c r="B19" s="4" t="s">
        <v>115</v>
      </c>
      <c r="C19" s="1" t="s">
        <v>24</v>
      </c>
      <c r="D19" s="1" t="s">
        <v>0</v>
      </c>
      <c r="E19" s="1" t="s">
        <v>1</v>
      </c>
      <c r="F19" s="1" t="s">
        <v>62</v>
      </c>
      <c r="G19" s="1" t="s">
        <v>59</v>
      </c>
      <c r="H19" s="1" t="s">
        <v>60</v>
      </c>
      <c r="I19" s="1" t="s">
        <v>118</v>
      </c>
      <c r="J19" s="6" t="s">
        <v>73</v>
      </c>
      <c r="K19" s="6" t="s">
        <v>72</v>
      </c>
      <c r="L19" s="6" t="s">
        <v>71</v>
      </c>
      <c r="M19" s="6" t="s">
        <v>102</v>
      </c>
      <c r="N19" s="5" t="s">
        <v>116</v>
      </c>
      <c r="O19" s="1" t="s">
        <v>161</v>
      </c>
    </row>
    <row r="20" spans="2:15" ht="31.5" customHeight="1" x14ac:dyDescent="0.25">
      <c r="B20" s="4">
        <v>1</v>
      </c>
      <c r="C20" s="1" t="s">
        <v>133</v>
      </c>
      <c r="D20" s="1" t="s">
        <v>134</v>
      </c>
      <c r="E20" s="1" t="s">
        <v>3</v>
      </c>
      <c r="F20" s="13" t="s">
        <v>63</v>
      </c>
      <c r="G20" s="13">
        <v>3</v>
      </c>
      <c r="H20" s="13">
        <v>8</v>
      </c>
      <c r="I20" s="13">
        <v>0</v>
      </c>
      <c r="J20" s="7" t="str">
        <f>$C$9 &amp; HA_setup[[#This Row],[FullName]] &amp; $C$11</f>
        <v>https://github.com/RASBR/assets-public/blob/main/home-assistant/home-assistant-social-media-logo-round.png?raw=true</v>
      </c>
      <c r="K20" s="5" t="str">
        <f>$C$10 &amp; HA_setup[[#This Row],[Link]] &amp; $C$15 &amp; ")"</f>
        <v>![img](https://github.com/RASBR/assets-public/blob/main/home-assistant/home-assistant-social-media-logo-round.png?raw=true =48x)</v>
      </c>
      <c r="L20" s="5" t="str">
        <f>"[" &amp; HA_setup[[#This Row],[MD-ImageOnly]] &amp; "](url)"</f>
        <v>[![img](https://github.com/RASBR/assets-public/blob/main/home-assistant/home-assistant-social-media-logo-round.png?raw=true =48x)](url)</v>
      </c>
      <c r="M20" s="5" t="str">
        <f>"[" &amp;HA_setup[[#This Row],[MD-ImageOnly]] &amp; "](" &amp;HA_setup[[#This Row],[Link]] &amp; ")"</f>
        <v>[![img](https://github.com/RASBR/assets-public/blob/main/home-assistant/home-assistant-social-media-logo-round.png?raw=true =48x)](https://github.com/RASBR/assets-public/blob/main/home-assistant/home-assistant-social-media-logo-round.png?raw=true)</v>
      </c>
      <c r="N20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[![img](https://github.com/RASBR/assets-public/blob/main/home-assistant/home-assistant-social-media-logo-round.png?raw=true =48x)](https://github.com/RASBR/assets-public/blob/main/home-assistant/home-assistant-social-media-logo-round.png?raw=true) | home-assistant-social-media-logo-round.png | 0 |</v>
      </c>
      <c r="O20" s="6" t="str">
        <f>$F$9 &amp; $F$7 &amp; $F$8  &amp;HA_setup[[#This Row],[FullName]] &amp; $F$10 &amp;HA_setup[[#This Row],[FullName]] &amp; $F$15</f>
        <v>&lt;img src="home-assistant-social-media-logo-round.png" alt="home-assistant-social-media-logo-round.png" height="48"&gt;</v>
      </c>
    </row>
    <row r="21" spans="2:15" ht="31.5" customHeight="1" x14ac:dyDescent="0.25">
      <c r="B21" s="4">
        <v>2</v>
      </c>
      <c r="C21" s="1" t="s">
        <v>135</v>
      </c>
      <c r="D21" s="1" t="s">
        <v>136</v>
      </c>
      <c r="E21" s="1" t="s">
        <v>3</v>
      </c>
      <c r="F21" s="13" t="s">
        <v>64</v>
      </c>
      <c r="G21" s="13">
        <v>2</v>
      </c>
      <c r="H21" s="13">
        <v>1</v>
      </c>
      <c r="I21" s="13">
        <v>2</v>
      </c>
      <c r="J21" s="7" t="str">
        <f>$C$9 &amp; HA_setup[[#This Row],[FullName]] &amp; $C$11</f>
        <v>https://github.com/RASBR/assets-public/blob/main/home-assistant/home-assistant-social-media-logo-square.png?raw=true</v>
      </c>
      <c r="K21" s="5" t="str">
        <f>$C$10 &amp; HA_setup[[#This Row],[Link]] &amp; $C$15 &amp; ")"</f>
        <v>![img](https://github.com/RASBR/assets-public/blob/main/home-assistant/home-assistant-social-media-logo-square.png?raw=true =48x)</v>
      </c>
      <c r="L21" s="5" t="str">
        <f>"[" &amp; HA_setup[[#This Row],[MD-ImageOnly]] &amp; "](url)"</f>
        <v>[![img](https://github.com/RASBR/assets-public/blob/main/home-assistant/home-assistant-social-media-logo-square.png?raw=true =48x)](url)</v>
      </c>
      <c r="M21" s="5" t="str">
        <f>"[" &amp;HA_setup[[#This Row],[MD-ImageOnly]] &amp; "](" &amp;HA_setup[[#This Row],[Link]] &amp; ")"</f>
        <v>[![img](https://github.com/RASBR/assets-public/blob/main/home-assistant/home-assistant-social-media-logo-square.png?raw=true =48x)](https://github.com/RASBR/assets-public/blob/main/home-assistant/home-assistant-social-media-logo-square.png?raw=true)</v>
      </c>
      <c r="N21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[![img](https://github.com/RASBR/assets-public/blob/main/home-assistant/home-assistant-social-media-logo-square.png?raw=true =48x)](https://github.com/RASBR/assets-public/blob/main/home-assistant/home-assistant-social-media-logo-square.png?raw=true) | home-assistant-social-media-logo-square.png | 2 |</v>
      </c>
      <c r="O21" s="6" t="str">
        <f>$F$9 &amp; $F$7 &amp; $F$8  &amp;HA_setup[[#This Row],[FullName]] &amp; $F$10 &amp;HA_setup[[#This Row],[FullName]] &amp; $F$15</f>
        <v>&lt;img src="home-assistant-social-media-logo-square.png" alt="home-assistant-social-media-logo-square.png" height="48"&gt;</v>
      </c>
    </row>
    <row r="22" spans="2:15" ht="31.5" customHeight="1" x14ac:dyDescent="0.25">
      <c r="B22" s="4">
        <v>3</v>
      </c>
      <c r="C22" s="1" t="s">
        <v>131</v>
      </c>
      <c r="D22" s="1" t="s">
        <v>132</v>
      </c>
      <c r="E22" s="1" t="s">
        <v>3</v>
      </c>
      <c r="F22" s="13" t="s">
        <v>77</v>
      </c>
      <c r="G22" s="13">
        <v>2</v>
      </c>
      <c r="H22" s="13">
        <v>0</v>
      </c>
      <c r="I22" s="13">
        <v>0</v>
      </c>
      <c r="J22" s="7" t="str">
        <f>$C$9 &amp; HA_setup[[#This Row],[FullName]] &amp; $C$11</f>
        <v>https://github.com/RASBR/assets-public/blob/main/home-assistant/home-assistant-social-media-logo-dev.png?raw=true</v>
      </c>
      <c r="K22" s="5" t="str">
        <f>$C$10 &amp; HA_setup[[#This Row],[Link]] &amp; $C$15 &amp; ")"</f>
        <v>![img](https://github.com/RASBR/assets-public/blob/main/home-assistant/home-assistant-social-media-logo-dev.png?raw=true =48x)</v>
      </c>
      <c r="L22" s="5" t="str">
        <f>"[" &amp; HA_setup[[#This Row],[MD-ImageOnly]] &amp; "](url)"</f>
        <v>[![img](https://github.com/RASBR/assets-public/blob/main/home-assistant/home-assistant-social-media-logo-dev.png?raw=true =48x)](url)</v>
      </c>
      <c r="M22" s="5" t="str">
        <f>"[" &amp;HA_setup[[#This Row],[MD-ImageOnly]] &amp; "](" &amp;HA_setup[[#This Row],[Link]] &amp; ")"</f>
        <v>[![img](https://github.com/RASBR/assets-public/blob/main/home-assistant/home-assistant-social-media-logo-dev.png?raw=true =48x)](https://github.com/RASBR/assets-public/blob/main/home-assistant/home-assistant-social-media-logo-dev.png?raw=true)</v>
      </c>
      <c r="N22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[![img](https://github.com/RASBR/assets-public/blob/main/home-assistant/home-assistant-social-media-logo-dev.png?raw=true =48x)](https://github.com/RASBR/assets-public/blob/main/home-assistant/home-assistant-social-media-logo-dev.png?raw=true) | home-assistant-social-media-logo-dev.png | 0 |</v>
      </c>
      <c r="O22" s="6" t="str">
        <f>$F$9 &amp; $F$7 &amp; $F$8  &amp;HA_setup[[#This Row],[FullName]] &amp; $F$10 &amp;HA_setup[[#This Row],[FullName]] &amp; $F$15</f>
        <v>&lt;img src="home-assistant-social-media-logo-dev.png" alt="home-assistant-social-media-logo-dev.png" height="48"&gt;</v>
      </c>
    </row>
    <row r="23" spans="2:15" ht="31.5" customHeight="1" x14ac:dyDescent="0.25">
      <c r="B23" s="4">
        <v>4</v>
      </c>
      <c r="C23" s="1" t="s">
        <v>125</v>
      </c>
      <c r="D23" s="1" t="s">
        <v>126</v>
      </c>
      <c r="E23" s="1" t="s">
        <v>3</v>
      </c>
      <c r="F23" s="13" t="s">
        <v>78</v>
      </c>
      <c r="G23" s="13">
        <v>4</v>
      </c>
      <c r="H23" s="13">
        <v>1</v>
      </c>
      <c r="I23" s="13">
        <v>1</v>
      </c>
      <c r="J23" s="7" t="str">
        <f>$C$9 &amp; HA_setup[[#This Row],[FullName]] &amp; $C$11</f>
        <v>https://github.com/RASBR/assets-public/blob/main/home-assistant/home-assistant-logomark-with-margins-color-on-light.png?raw=true</v>
      </c>
      <c r="K23" s="5" t="str">
        <f>$C$10 &amp; HA_setup[[#This Row],[Link]] &amp; $C$15 &amp; ")"</f>
        <v>![img](https://github.com/RASBR/assets-public/blob/main/home-assistant/home-assistant-logomark-with-margins-color-on-light.png?raw=true =48x)</v>
      </c>
      <c r="L23" s="5" t="str">
        <f>"[" &amp; HA_setup[[#This Row],[MD-ImageOnly]] &amp; "](url)"</f>
        <v>[![img](https://github.com/RASBR/assets-public/blob/main/home-assistant/home-assistant-logomark-with-margins-color-on-light.png?raw=true =48x)](url)</v>
      </c>
      <c r="M23" s="5" t="str">
        <f>"[" &amp;HA_setup[[#This Row],[MD-ImageOnly]] &amp; "](" &amp;HA_setup[[#This Row],[Link]] &amp; ")"</f>
        <v>[![img](https://github.com/RASBR/assets-public/blob/main/home-assistant/home-assistant-logomark-with-margins-color-on-light.png?raw=true =48x)](https://github.com/RASBR/assets-public/blob/main/home-assistant/home-assistant-logomark-with-margins-color-on-light.png?raw=true)</v>
      </c>
      <c r="N23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[![img](https://github.com/RASBR/assets-public/blob/main/home-assistant/home-assistant-logomark-with-margins-color-on-light.png?raw=true =48x)](https://github.com/RASBR/assets-public/blob/main/home-assistant/home-assistant-logomark-with-margins-color-on-light.png?raw=true) | home-assistant-logomark-with-margins-color-on-light.png | 1 |</v>
      </c>
      <c r="O23" s="6" t="str">
        <f>$F$9 &amp; $F$7 &amp; $F$8  &amp;HA_setup[[#This Row],[FullName]] &amp; $F$10 &amp;HA_setup[[#This Row],[FullName]] &amp; $F$15</f>
        <v>&lt;img src="home-assistant-logomark-with-margins-color-on-light.png" alt="home-assistant-logomark-with-margins-color-on-light.png" height="48"&gt;</v>
      </c>
    </row>
    <row r="24" spans="2:15" ht="31.5" customHeight="1" x14ac:dyDescent="0.25">
      <c r="B24" s="4">
        <v>5</v>
      </c>
      <c r="C24" s="1" t="s">
        <v>127</v>
      </c>
      <c r="D24" s="1" t="s">
        <v>128</v>
      </c>
      <c r="E24" s="1" t="s">
        <v>3</v>
      </c>
      <c r="F24" s="13" t="s">
        <v>63</v>
      </c>
      <c r="G24" s="13">
        <v>4</v>
      </c>
      <c r="H24" s="13">
        <v>2</v>
      </c>
      <c r="I24" s="13">
        <v>1</v>
      </c>
      <c r="J24" s="7" t="str">
        <f>$C$9 &amp; HA_setup[[#This Row],[FullName]] &amp; $C$11</f>
        <v>https://github.com/RASBR/assets-public/blob/main/home-assistant/home-assistant-logomark-with-margins-monochrome-on-dark.png?raw=true</v>
      </c>
      <c r="K24" s="5" t="str">
        <f>$C$10 &amp; HA_setup[[#This Row],[Link]] &amp; $C$15 &amp; ")"</f>
        <v>![img](https://github.com/RASBR/assets-public/blob/main/home-assistant/home-assistant-logomark-with-margins-monochrome-on-dark.png?raw=true =48x)</v>
      </c>
      <c r="L24" s="5" t="str">
        <f>"[" &amp; HA_setup[[#This Row],[MD-ImageOnly]] &amp; "](url)"</f>
        <v>[![img](https://github.com/RASBR/assets-public/blob/main/home-assistant/home-assistant-logomark-with-margins-monochrome-on-dark.png?raw=true =48x)](url)</v>
      </c>
      <c r="M24" s="5" t="str">
        <f>"[" &amp;HA_setup[[#This Row],[MD-ImageOnly]] &amp; "](" &amp;HA_setup[[#This Row],[Link]] &amp; ")"</f>
        <v>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</v>
      </c>
      <c r="N24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[![img](https://github.com/RASBR/assets-public/blob/main/home-assistant/home-assistant-logomark-with-margins-monochrome-on-dark.png?raw=true =48x)](https://github.com/RASBR/assets-public/blob/main/home-assistant/home-assistant-logomark-with-margins-monochrome-on-dark.png?raw=true) | home-assistant-logomark-with-margins-monochrome-on-dark.png | 1 |</v>
      </c>
      <c r="O24" s="6" t="str">
        <f>$F$9 &amp; $F$7 &amp; $F$8  &amp;HA_setup[[#This Row],[FullName]] &amp; $F$10 &amp;HA_setup[[#This Row],[FullName]] &amp; $F$15</f>
        <v>&lt;img src="home-assistant-logomark-with-margins-monochrome-on-dark.png" alt="home-assistant-logomark-with-margins-monochrome-on-dark.png" height="48"&gt;</v>
      </c>
    </row>
    <row r="25" spans="2:15" ht="31.5" customHeight="1" x14ac:dyDescent="0.25">
      <c r="B25" s="4">
        <v>6</v>
      </c>
      <c r="C25" s="1" t="s">
        <v>129</v>
      </c>
      <c r="D25" s="1" t="s">
        <v>130</v>
      </c>
      <c r="E25" s="1" t="s">
        <v>3</v>
      </c>
      <c r="F25" s="13" t="s">
        <v>75</v>
      </c>
      <c r="G25" s="13">
        <v>4</v>
      </c>
      <c r="H25" s="13">
        <v>3</v>
      </c>
      <c r="I25" s="13">
        <v>1</v>
      </c>
      <c r="J25" s="7" t="str">
        <f>$C$9 &amp; HA_setup[[#This Row],[FullName]] &amp; $C$11</f>
        <v>https://github.com/RASBR/assets-public/blob/main/home-assistant/home-assistant-logomark-with-margins-monochrome-on-light.png?raw=true</v>
      </c>
      <c r="K25" s="5" t="str">
        <f>$C$10 &amp; HA_setup[[#This Row],[Link]] &amp; $C$15 &amp; ")"</f>
        <v>![img](https://github.com/RASBR/assets-public/blob/main/home-assistant/home-assistant-logomark-with-margins-monochrome-on-light.png?raw=true =48x)</v>
      </c>
      <c r="L25" s="5" t="str">
        <f>"[" &amp; HA_setup[[#This Row],[MD-ImageOnly]] &amp; "](url)"</f>
        <v>[![img](https://github.com/RASBR/assets-public/blob/main/home-assistant/home-assistant-logomark-with-margins-monochrome-on-light.png?raw=true =48x)](url)</v>
      </c>
      <c r="M25" s="5" t="str">
        <f>"[" &amp;HA_setup[[#This Row],[MD-ImageOnly]] &amp; "](" &amp;HA_setup[[#This Row],[Link]] &amp; ")"</f>
        <v>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</v>
      </c>
      <c r="N25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[![img](https://github.com/RASBR/assets-public/blob/main/home-assistant/home-assistant-logomark-with-margins-monochrome-on-light.png?raw=true =48x)](https://github.com/RASBR/assets-public/blob/main/home-assistant/home-assistant-logomark-with-margins-monochrome-on-light.png?raw=true) | home-assistant-logomark-with-margins-monochrome-on-light.png | 1 |</v>
      </c>
      <c r="O25" s="6" t="str">
        <f>$F$9 &amp; $F$7 &amp; $F$8  &amp;HA_setup[[#This Row],[FullName]] &amp; $F$10 &amp;HA_setup[[#This Row],[FullName]] &amp; $F$15</f>
        <v>&lt;img src="home-assistant-logomark-with-margins-monochrome-on-light.png" alt="home-assistant-logomark-with-margins-monochrome-on-light.png" height="48"&gt;</v>
      </c>
    </row>
    <row r="26" spans="2:15" ht="31.5" customHeight="1" x14ac:dyDescent="0.25">
      <c r="B26" s="4">
        <v>7</v>
      </c>
      <c r="C26" s="1" t="s">
        <v>149</v>
      </c>
      <c r="D26" s="1" t="s">
        <v>150</v>
      </c>
      <c r="E26" s="1" t="s">
        <v>3</v>
      </c>
      <c r="F26" s="13" t="s">
        <v>64</v>
      </c>
      <c r="G26" s="13">
        <v>4</v>
      </c>
      <c r="H26" s="13">
        <v>0</v>
      </c>
      <c r="I26" s="13">
        <v>0</v>
      </c>
      <c r="J26" s="7" t="str">
        <f>$C$9 &amp; HA_setup[[#This Row],[FullName]] &amp; $C$11</f>
        <v>https://github.com/RASBR/assets-public/blob/main/home-assistant/home-assistant-wordmark-vertical-monochrome-on-dark.png?raw=true</v>
      </c>
      <c r="K26" s="5" t="str">
        <f>$C$10 &amp; HA_setup[[#This Row],[Link]] &amp; $C$15 &amp; ")"</f>
        <v>![img](https://github.com/RASBR/assets-public/blob/main/home-assistant/home-assistant-wordmark-vertical-monochrome-on-dark.png?raw=true =48x)</v>
      </c>
      <c r="L26" s="5" t="str">
        <f>"[" &amp; HA_setup[[#This Row],[MD-ImageOnly]] &amp; "](url)"</f>
        <v>[![img](https://github.com/RASBR/assets-public/blob/main/home-assistant/home-assistant-wordmark-vertical-monochrome-on-dark.png?raw=true =48x)](url)</v>
      </c>
      <c r="M26" s="5" t="str">
        <f>"[" &amp;HA_setup[[#This Row],[MD-ImageOnly]] &amp; "](" &amp;HA_setup[[#This Row],[Link]] &amp; ")"</f>
        <v>[![img](https://github.com/RASBR/assets-public/blob/main/home-assistant/home-assistant-wordmark-vertical-monochrome-on-dark.png?raw=true =48x)](https://github.com/RASBR/assets-public/blob/main/home-assistant/home-assistant-wordmark-vertical-monochrome-on-dark.png?raw=true)</v>
      </c>
      <c r="N26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[![img](https://github.com/RASBR/assets-public/blob/main/home-assistant/home-assistant-wordmark-vertical-monochrome-on-dark.png?raw=true =48x)](https://github.com/RASBR/assets-public/blob/main/home-assistant/home-assistant-wordmark-vertical-monochrome-on-dark.png?raw=true) | home-assistant-wordmark-vertical-monochrome-on-dark.png | 0 |</v>
      </c>
      <c r="O26" s="6" t="str">
        <f>$F$9 &amp; $F$7 &amp; $F$8  &amp;HA_setup[[#This Row],[FullName]] &amp; $F$10 &amp;HA_setup[[#This Row],[FullName]] &amp; $F$15</f>
        <v>&lt;img src="home-assistant-wordmark-vertical-monochrome-on-dark.png" alt="home-assistant-wordmark-vertical-monochrome-on-dark.png" height="48"&gt;</v>
      </c>
    </row>
    <row r="27" spans="2:15" ht="31.5" customHeight="1" x14ac:dyDescent="0.25">
      <c r="B27" s="4">
        <v>8</v>
      </c>
      <c r="C27" s="1" t="s">
        <v>151</v>
      </c>
      <c r="D27" s="1" t="s">
        <v>152</v>
      </c>
      <c r="E27" s="1" t="s">
        <v>3</v>
      </c>
      <c r="F27" s="13" t="s">
        <v>77</v>
      </c>
      <c r="G27" s="13">
        <v>1</v>
      </c>
      <c r="H27" s="13">
        <v>1</v>
      </c>
      <c r="I27" s="13">
        <v>1</v>
      </c>
      <c r="J27" s="7" t="str">
        <f>$C$9 &amp; HA_setup[[#This Row],[FullName]] &amp; $C$11</f>
        <v>https://github.com/RASBR/assets-public/blob/main/home-assistant/home-assistant-wordmark-vertical-monochrome-on-light.png?raw=true</v>
      </c>
      <c r="K27" s="5" t="str">
        <f>$C$10 &amp; HA_setup[[#This Row],[Link]] &amp; $C$15 &amp; ")"</f>
        <v>![img](https://github.com/RASBR/assets-public/blob/main/home-assistant/home-assistant-wordmark-vertical-monochrome-on-light.png?raw=true =48x)</v>
      </c>
      <c r="L27" s="5" t="str">
        <f>"[" &amp; HA_setup[[#This Row],[MD-ImageOnly]] &amp; "](url)"</f>
        <v>[![img](https://github.com/RASBR/assets-public/blob/main/home-assistant/home-assistant-wordmark-vertical-monochrome-on-light.png?raw=true =48x)](url)</v>
      </c>
      <c r="M27" s="5" t="str">
        <f>"[" &amp;HA_setup[[#This Row],[MD-ImageOnly]] &amp; "](" &amp;HA_setup[[#This Row],[Link]] &amp; ")"</f>
        <v>[![img](https://github.com/RASBR/assets-public/blob/main/home-assistant/home-assistant-wordmark-vertical-monochrome-on-light.png?raw=true =48x)](https://github.com/RASBR/assets-public/blob/main/home-assistant/home-assistant-wordmark-vertical-monochrome-on-light.png?raw=true)</v>
      </c>
      <c r="N27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[![img](https://github.com/RASBR/assets-public/blob/main/home-assistant/home-assistant-wordmark-vertical-monochrome-on-light.png?raw=true =48x)](https://github.com/RASBR/assets-public/blob/main/home-assistant/home-assistant-wordmark-vertical-monochrome-on-light.png?raw=true) | home-assistant-wordmark-vertical-monochrome-on-light.png | 1 |</v>
      </c>
      <c r="O27" s="6" t="str">
        <f>$F$9 &amp; $F$7 &amp; $F$8  &amp;HA_setup[[#This Row],[FullName]] &amp; $F$10 &amp;HA_setup[[#This Row],[FullName]] &amp; $F$15</f>
        <v>&lt;img src="home-assistant-wordmark-vertical-monochrome-on-light.png" alt="home-assistant-wordmark-vertical-monochrome-on-light.png" height="48"&gt;</v>
      </c>
    </row>
    <row r="28" spans="2:15" ht="31.5" customHeight="1" x14ac:dyDescent="0.25">
      <c r="B28" s="4">
        <v>9</v>
      </c>
      <c r="C28" s="1" t="s">
        <v>145</v>
      </c>
      <c r="D28" s="1" t="s">
        <v>146</v>
      </c>
      <c r="E28" s="1" t="s">
        <v>3</v>
      </c>
      <c r="F28" s="13" t="s">
        <v>63</v>
      </c>
      <c r="G28" s="13">
        <v>3</v>
      </c>
      <c r="H28" s="13">
        <v>7</v>
      </c>
      <c r="I28" s="13">
        <v>8</v>
      </c>
      <c r="J28" s="7" t="str">
        <f>$C$9 &amp; HA_setup[[#This Row],[FullName]] &amp; $C$11</f>
        <v>https://github.com/RASBR/assets-public/blob/main/home-assistant/home-assistant-wordmark-vertical-color-on-dark.png?raw=true</v>
      </c>
      <c r="K28" s="5" t="str">
        <f>$C$10 &amp; HA_setup[[#This Row],[Link]] &amp; $C$15 &amp; ")"</f>
        <v>![img](https://github.com/RASBR/assets-public/blob/main/home-assistant/home-assistant-wordmark-vertical-color-on-dark.png?raw=true =48x)</v>
      </c>
      <c r="L28" s="5" t="str">
        <f>"[" &amp; HA_setup[[#This Row],[MD-ImageOnly]] &amp; "](url)"</f>
        <v>[![img](https://github.com/RASBR/assets-public/blob/main/home-assistant/home-assistant-wordmark-vertical-color-on-dark.png?raw=true =48x)](url)</v>
      </c>
      <c r="M28" s="5" t="str">
        <f>"[" &amp;HA_setup[[#This Row],[MD-ImageOnly]] &amp; "](" &amp;HA_setup[[#This Row],[Link]] &amp; ")"</f>
        <v>[![img](https://github.com/RASBR/assets-public/blob/main/home-assistant/home-assistant-wordmark-vertical-color-on-dark.png?raw=true =48x)](https://github.com/RASBR/assets-public/blob/main/home-assistant/home-assistant-wordmark-vertical-color-on-dark.png?raw=true)</v>
      </c>
      <c r="N28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[![img](https://github.com/RASBR/assets-public/blob/main/home-assistant/home-assistant-wordmark-vertical-color-on-dark.png?raw=true =48x)](https://github.com/RASBR/assets-public/blob/main/home-assistant/home-assistant-wordmark-vertical-color-on-dark.png?raw=true) | home-assistant-wordmark-vertical-color-on-dark.png | 8 |</v>
      </c>
      <c r="O28" s="6" t="str">
        <f>$F$9 &amp; $F$7 &amp; $F$8  &amp;HA_setup[[#This Row],[FullName]] &amp; $F$10 &amp;HA_setup[[#This Row],[FullName]] &amp; $F$15</f>
        <v>&lt;img src="home-assistant-wordmark-vertical-color-on-dark.png" alt="home-assistant-wordmark-vertical-color-on-dark.png" height="48"&gt;</v>
      </c>
    </row>
    <row r="29" spans="2:15" ht="31.5" customHeight="1" x14ac:dyDescent="0.25">
      <c r="B29" s="4">
        <v>10</v>
      </c>
      <c r="C29" s="1" t="s">
        <v>147</v>
      </c>
      <c r="D29" s="1" t="s">
        <v>148</v>
      </c>
      <c r="E29" s="1" t="s">
        <v>3</v>
      </c>
      <c r="F29" s="13" t="s">
        <v>78</v>
      </c>
      <c r="G29" s="13">
        <v>3</v>
      </c>
      <c r="H29" s="13">
        <v>14</v>
      </c>
      <c r="I29" s="13">
        <v>4</v>
      </c>
      <c r="J29" s="7" t="str">
        <f>$C$9 &amp; HA_setup[[#This Row],[FullName]] &amp; $C$11</f>
        <v>https://github.com/RASBR/assets-public/blob/main/home-assistant/home-assistant-wordmark-vertical-color-on-light.png?raw=true</v>
      </c>
      <c r="K29" s="5" t="str">
        <f>$C$10 &amp; HA_setup[[#This Row],[Link]] &amp; $C$15 &amp; ")"</f>
        <v>![img](https://github.com/RASBR/assets-public/blob/main/home-assistant/home-assistant-wordmark-vertical-color-on-light.png?raw=true =48x)</v>
      </c>
      <c r="L29" s="5" t="str">
        <f>"[" &amp; HA_setup[[#This Row],[MD-ImageOnly]] &amp; "](url)"</f>
        <v>[![img](https://github.com/RASBR/assets-public/blob/main/home-assistant/home-assistant-wordmark-vertical-color-on-light.png?raw=true =48x)](url)</v>
      </c>
      <c r="M29" s="5" t="str">
        <f>"[" &amp;HA_setup[[#This Row],[MD-ImageOnly]] &amp; "](" &amp;HA_setup[[#This Row],[Link]] &amp; ")"</f>
        <v>[![img](https://github.com/RASBR/assets-public/blob/main/home-assistant/home-assistant-wordmark-vertical-color-on-light.png?raw=true =48x)](https://github.com/RASBR/assets-public/blob/main/home-assistant/home-assistant-wordmark-vertical-color-on-light.png?raw=true)</v>
      </c>
      <c r="N29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[![img](https://github.com/RASBR/assets-public/blob/main/home-assistant/home-assistant-wordmark-vertical-color-on-light.png?raw=true =48x)](https://github.com/RASBR/assets-public/blob/main/home-assistant/home-assistant-wordmark-vertical-color-on-light.png?raw=true) | home-assistant-wordmark-vertical-color-on-light.png | 4 |</v>
      </c>
      <c r="O29" s="6" t="str">
        <f>$F$9 &amp; $F$7 &amp; $F$8  &amp;HA_setup[[#This Row],[FullName]] &amp; $F$10 &amp;HA_setup[[#This Row],[FullName]] &amp; $F$15</f>
        <v>&lt;img src="home-assistant-wordmark-vertical-color-on-light.png" alt="home-assistant-wordmark-vertical-color-on-light.png" height="48"&gt;</v>
      </c>
    </row>
    <row r="30" spans="2:15" ht="31.5" customHeight="1" x14ac:dyDescent="0.25">
      <c r="B30" s="4">
        <v>11</v>
      </c>
      <c r="C30" s="1" t="s">
        <v>119</v>
      </c>
      <c r="D30" s="1" t="s">
        <v>120</v>
      </c>
      <c r="E30" s="1" t="s">
        <v>3</v>
      </c>
      <c r="F30" s="13" t="s">
        <v>64</v>
      </c>
      <c r="G30" s="13">
        <v>0</v>
      </c>
      <c r="H30" s="13">
        <v>0</v>
      </c>
      <c r="I30" s="13">
        <v>0</v>
      </c>
      <c r="J30" s="7" t="str">
        <f>$C$9 &amp; HA_setup[[#This Row],[FullName]] &amp; $C$11</f>
        <v>https://github.com/RASBR/assets-public/blob/main/home-assistant/home-assistant-logomark-color-on-light.png?raw=true</v>
      </c>
      <c r="K30" s="5" t="str">
        <f>$C$10 &amp; HA_setup[[#This Row],[Link]] &amp; $C$15 &amp; ")"</f>
        <v>![img](https://github.com/RASBR/assets-public/blob/main/home-assistant/home-assistant-logomark-color-on-light.png?raw=true =48x)</v>
      </c>
      <c r="L30" s="5" t="str">
        <f>"[" &amp; HA_setup[[#This Row],[MD-ImageOnly]] &amp; "](url)"</f>
        <v>[![img](https://github.com/RASBR/assets-public/blob/main/home-assistant/home-assistant-logomark-color-on-light.png?raw=true =48x)](url)</v>
      </c>
      <c r="M30" s="5" t="str">
        <f>"[" &amp;HA_setup[[#This Row],[MD-ImageOnly]] &amp; "](" &amp;HA_setup[[#This Row],[Link]] &amp; ")"</f>
        <v>[![img](https://github.com/RASBR/assets-public/blob/main/home-assistant/home-assistant-logomark-color-on-light.png?raw=true =48x)](https://github.com/RASBR/assets-public/blob/main/home-assistant/home-assistant-logomark-color-on-light.png?raw=true)</v>
      </c>
      <c r="N30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[![img](https://github.com/RASBR/assets-public/blob/main/home-assistant/home-assistant-logomark-color-on-light.png?raw=true =48x)](https://github.com/RASBR/assets-public/blob/main/home-assistant/home-assistant-logomark-color-on-light.png?raw=true) | home-assistant-logomark-color-on-light.png | 0 |</v>
      </c>
      <c r="O30" s="6" t="str">
        <f>$F$9 &amp; $F$7 &amp; $F$8  &amp;HA_setup[[#This Row],[FullName]] &amp; $F$10 &amp;HA_setup[[#This Row],[FullName]] &amp; $F$15</f>
        <v>&lt;img src="home-assistant-logomark-color-on-light.png" alt="home-assistant-logomark-color-on-light.png" height="48"&gt;</v>
      </c>
    </row>
    <row r="31" spans="2:15" ht="31.5" customHeight="1" x14ac:dyDescent="0.25">
      <c r="B31" s="4">
        <v>12</v>
      </c>
      <c r="C31" s="1" t="s">
        <v>121</v>
      </c>
      <c r="D31" s="1" t="s">
        <v>122</v>
      </c>
      <c r="E31" s="1" t="s">
        <v>3</v>
      </c>
      <c r="F31" s="13" t="s">
        <v>64</v>
      </c>
      <c r="G31" s="13">
        <v>1</v>
      </c>
      <c r="H31" s="13">
        <v>0</v>
      </c>
      <c r="I31" s="13">
        <v>0</v>
      </c>
      <c r="J31" s="7" t="str">
        <f>$C$9 &amp; HA_setup[[#This Row],[FullName]] &amp; $C$11</f>
        <v>https://github.com/RASBR/assets-public/blob/main/home-assistant/home-assistant-logomark-monochrome-on-dark.png?raw=true</v>
      </c>
      <c r="K31" s="5" t="str">
        <f>$C$10 &amp; HA_setup[[#This Row],[Link]] &amp; $C$15 &amp; ")"</f>
        <v>![img](https://github.com/RASBR/assets-public/blob/main/home-assistant/home-assistant-logomark-monochrome-on-dark.png?raw=true =48x)</v>
      </c>
      <c r="L31" s="5" t="str">
        <f>"[" &amp; HA_setup[[#This Row],[MD-ImageOnly]] &amp; "](url)"</f>
        <v>[![img](https://github.com/RASBR/assets-public/blob/main/home-assistant/home-assistant-logomark-monochrome-on-dark.png?raw=true =48x)](url)</v>
      </c>
      <c r="M31" s="5" t="str">
        <f>"[" &amp;HA_setup[[#This Row],[MD-ImageOnly]] &amp; "](" &amp;HA_setup[[#This Row],[Link]] &amp; ")"</f>
        <v>[![img](https://github.com/RASBR/assets-public/blob/main/home-assistant/home-assistant-logomark-monochrome-on-dark.png?raw=true =48x)](https://github.com/RASBR/assets-public/blob/main/home-assistant/home-assistant-logomark-monochrome-on-dark.png?raw=true)</v>
      </c>
      <c r="N31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[![img](https://github.com/RASBR/assets-public/blob/main/home-assistant/home-assistant-logomark-monochrome-on-dark.png?raw=true =48x)](https://github.com/RASBR/assets-public/blob/main/home-assistant/home-assistant-logomark-monochrome-on-dark.png?raw=true) | home-assistant-logomark-monochrome-on-dark.png | 0 |</v>
      </c>
      <c r="O31" s="6" t="str">
        <f>$F$9 &amp; $F$7 &amp; $F$8  &amp;HA_setup[[#This Row],[FullName]] &amp; $F$10 &amp;HA_setup[[#This Row],[FullName]] &amp; $F$15</f>
        <v>&lt;img src="home-assistant-logomark-monochrome-on-dark.png" alt="home-assistant-logomark-monochrome-on-dark.png" height="48"&gt;</v>
      </c>
    </row>
    <row r="32" spans="2:15" ht="31.5" customHeight="1" x14ac:dyDescent="0.25">
      <c r="B32" s="4">
        <v>13</v>
      </c>
      <c r="C32" s="1" t="s">
        <v>123</v>
      </c>
      <c r="D32" s="1" t="s">
        <v>124</v>
      </c>
      <c r="E32" s="1" t="s">
        <v>3</v>
      </c>
      <c r="F32" s="13" t="s">
        <v>78</v>
      </c>
      <c r="G32" s="13">
        <v>3</v>
      </c>
      <c r="H32" s="13">
        <v>10</v>
      </c>
      <c r="I32" s="13">
        <v>8</v>
      </c>
      <c r="J32" s="7" t="str">
        <f>$C$9 &amp; HA_setup[[#This Row],[FullName]] &amp; $C$11</f>
        <v>https://github.com/RASBR/assets-public/blob/main/home-assistant/home-assistant-logomark-monochrome-on-light.png?raw=true</v>
      </c>
      <c r="K32" s="5" t="str">
        <f>$C$10 &amp; HA_setup[[#This Row],[Link]] &amp; $C$15 &amp; ")"</f>
        <v>![img](https://github.com/RASBR/assets-public/blob/main/home-assistant/home-assistant-logomark-monochrome-on-light.png?raw=true =48x)</v>
      </c>
      <c r="L32" s="5" t="str">
        <f>"[" &amp; HA_setup[[#This Row],[MD-ImageOnly]] &amp; "](url)"</f>
        <v>[![img](https://github.com/RASBR/assets-public/blob/main/home-assistant/home-assistant-logomark-monochrome-on-light.png?raw=true =48x)](url)</v>
      </c>
      <c r="M32" s="5" t="str">
        <f>"[" &amp;HA_setup[[#This Row],[MD-ImageOnly]] &amp; "](" &amp;HA_setup[[#This Row],[Link]] &amp; ")"</f>
        <v>[![img](https://github.com/RASBR/assets-public/blob/main/home-assistant/home-assistant-logomark-monochrome-on-light.png?raw=true =48x)](https://github.com/RASBR/assets-public/blob/main/home-assistant/home-assistant-logomark-monochrome-on-light.png?raw=true)</v>
      </c>
      <c r="N32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[![img](https://github.com/RASBR/assets-public/blob/main/home-assistant/home-assistant-logomark-monochrome-on-light.png?raw=true =48x)](https://github.com/RASBR/assets-public/blob/main/home-assistant/home-assistant-logomark-monochrome-on-light.png?raw=true) | home-assistant-logomark-monochrome-on-light.png | 8 |</v>
      </c>
      <c r="O32" s="6" t="str">
        <f>$F$9 &amp; $F$7 &amp; $F$8  &amp;HA_setup[[#This Row],[FullName]] &amp; $F$10 &amp;HA_setup[[#This Row],[FullName]] &amp; $F$15</f>
        <v>&lt;img src="home-assistant-logomark-monochrome-on-light.png" alt="home-assistant-logomark-monochrome-on-light.png" height="48"&gt;</v>
      </c>
    </row>
    <row r="33" spans="2:15" ht="31.5" customHeight="1" x14ac:dyDescent="0.25">
      <c r="B33" s="4">
        <v>14</v>
      </c>
      <c r="C33" s="1" t="s">
        <v>137</v>
      </c>
      <c r="D33" s="1" t="s">
        <v>138</v>
      </c>
      <c r="E33" s="1" t="s">
        <v>3</v>
      </c>
      <c r="F33" s="13" t="s">
        <v>78</v>
      </c>
      <c r="G33" s="13">
        <v>3</v>
      </c>
      <c r="H33" s="13">
        <v>9</v>
      </c>
      <c r="I33" s="13">
        <v>8</v>
      </c>
      <c r="J33" s="7" t="str">
        <f>$C$9 &amp; HA_setup[[#This Row],[FullName]] &amp; $C$11</f>
        <v>https://github.com/RASBR/assets-public/blob/main/home-assistant/home-assistant-wordmark-color-on-dark.png?raw=true</v>
      </c>
      <c r="K33" s="5" t="str">
        <f>$C$10 &amp; HA_setup[[#This Row],[Link]] &amp; $C$15 &amp; ")"</f>
        <v>![img](https://github.com/RASBR/assets-public/blob/main/home-assistant/home-assistant-wordmark-color-on-dark.png?raw=true =48x)</v>
      </c>
      <c r="L33" s="5" t="str">
        <f>"[" &amp; HA_setup[[#This Row],[MD-ImageOnly]] &amp; "](url)"</f>
        <v>[![img](https://github.com/RASBR/assets-public/blob/main/home-assistant/home-assistant-wordmark-color-on-dark.png?raw=true =48x)](url)</v>
      </c>
      <c r="M33" s="5" t="str">
        <f>"[" &amp;HA_setup[[#This Row],[MD-ImageOnly]] &amp; "](" &amp;HA_setup[[#This Row],[Link]] &amp; ")"</f>
        <v>[![img](https://github.com/RASBR/assets-public/blob/main/home-assistant/home-assistant-wordmark-color-on-dark.png?raw=true =48x)](https://github.com/RASBR/assets-public/blob/main/home-assistant/home-assistant-wordmark-color-on-dark.png?raw=true)</v>
      </c>
      <c r="N33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[![img](https://github.com/RASBR/assets-public/blob/main/home-assistant/home-assistant-wordmark-color-on-dark.png?raw=true =48x)](https://github.com/RASBR/assets-public/blob/main/home-assistant/home-assistant-wordmark-color-on-dark.png?raw=true) | home-assistant-wordmark-color-on-dark.png | 8 |</v>
      </c>
      <c r="O33" s="6" t="str">
        <f>$F$9 &amp; $F$7 &amp; $F$8  &amp;HA_setup[[#This Row],[FullName]] &amp; $F$10 &amp;HA_setup[[#This Row],[FullName]] &amp; $F$15</f>
        <v>&lt;img src="home-assistant-wordmark-color-on-dark.png" alt="home-assistant-wordmark-color-on-dark.png" height="48"&gt;</v>
      </c>
    </row>
    <row r="34" spans="2:15" ht="31.5" customHeight="1" x14ac:dyDescent="0.25">
      <c r="B34" s="4">
        <v>15</v>
      </c>
      <c r="C34" s="1" t="s">
        <v>139</v>
      </c>
      <c r="D34" s="1" t="s">
        <v>140</v>
      </c>
      <c r="E34" s="1" t="s">
        <v>3</v>
      </c>
      <c r="F34" s="13" t="s">
        <v>78</v>
      </c>
      <c r="G34" s="13">
        <v>3</v>
      </c>
      <c r="H34" s="13">
        <v>11</v>
      </c>
      <c r="I34" s="13">
        <v>4</v>
      </c>
      <c r="J34" s="7" t="str">
        <f>$C$9 &amp; HA_setup[[#This Row],[FullName]] &amp; $C$11</f>
        <v>https://github.com/RASBR/assets-public/blob/main/home-assistant/home-assistant-wordmark-color-on-light.png?raw=true</v>
      </c>
      <c r="K34" s="5" t="str">
        <f>$C$10 &amp; HA_setup[[#This Row],[Link]] &amp; $C$15 &amp; ")"</f>
        <v>![img](https://github.com/RASBR/assets-public/blob/main/home-assistant/home-assistant-wordmark-color-on-light.png?raw=true =48x)</v>
      </c>
      <c r="L34" s="5" t="str">
        <f>"[" &amp; HA_setup[[#This Row],[MD-ImageOnly]] &amp; "](url)"</f>
        <v>[![img](https://github.com/RASBR/assets-public/blob/main/home-assistant/home-assistant-wordmark-color-on-light.png?raw=true =48x)](url)</v>
      </c>
      <c r="M34" s="5" t="str">
        <f>"[" &amp;HA_setup[[#This Row],[MD-ImageOnly]] &amp; "](" &amp;HA_setup[[#This Row],[Link]] &amp; ")"</f>
        <v>[![img](https://github.com/RASBR/assets-public/blob/main/home-assistant/home-assistant-wordmark-color-on-light.png?raw=true =48x)](https://github.com/RASBR/assets-public/blob/main/home-assistant/home-assistant-wordmark-color-on-light.png?raw=true)</v>
      </c>
      <c r="N34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[![img](https://github.com/RASBR/assets-public/blob/main/home-assistant/home-assistant-wordmark-color-on-light.png?raw=true =48x)](https://github.com/RASBR/assets-public/blob/main/home-assistant/home-assistant-wordmark-color-on-light.png?raw=true) | home-assistant-wordmark-color-on-light.png | 4 |</v>
      </c>
      <c r="O34" s="6" t="str">
        <f>$F$9 &amp; $F$7 &amp; $F$8  &amp;HA_setup[[#This Row],[FullName]] &amp; $F$10 &amp;HA_setup[[#This Row],[FullName]] &amp; $F$15</f>
        <v>&lt;img src="home-assistant-wordmark-color-on-light.png" alt="home-assistant-wordmark-color-on-light.png" height="48"&gt;</v>
      </c>
    </row>
    <row r="35" spans="2:15" ht="31.5" customHeight="1" x14ac:dyDescent="0.25">
      <c r="B35" s="4">
        <v>16</v>
      </c>
      <c r="C35" s="1" t="s">
        <v>141</v>
      </c>
      <c r="D35" s="1" t="s">
        <v>142</v>
      </c>
      <c r="E35" s="1" t="s">
        <v>3</v>
      </c>
      <c r="F35" s="13" t="s">
        <v>78</v>
      </c>
      <c r="G35" s="13">
        <v>3</v>
      </c>
      <c r="H35" s="13">
        <v>12</v>
      </c>
      <c r="I35" s="13">
        <v>1</v>
      </c>
      <c r="J35" s="7" t="str">
        <f>$C$9 &amp; HA_setup[[#This Row],[FullName]] &amp; $C$11</f>
        <v>https://github.com/RASBR/assets-public/blob/main/home-assistant/home-assistant-wordmark-monochrome-on-dark.png?raw=true</v>
      </c>
      <c r="K35" s="5" t="str">
        <f>$C$10 &amp; HA_setup[[#This Row],[Link]] &amp; $C$15 &amp; ")"</f>
        <v>![img](https://github.com/RASBR/assets-public/blob/main/home-assistant/home-assistant-wordmark-monochrome-on-dark.png?raw=true =48x)</v>
      </c>
      <c r="L35" s="5" t="str">
        <f>"[" &amp; HA_setup[[#This Row],[MD-ImageOnly]] &amp; "](url)"</f>
        <v>[![img](https://github.com/RASBR/assets-public/blob/main/home-assistant/home-assistant-wordmark-monochrome-on-dark.png?raw=true =48x)](url)</v>
      </c>
      <c r="M35" s="5" t="str">
        <f>"[" &amp;HA_setup[[#This Row],[MD-ImageOnly]] &amp; "](" &amp;HA_setup[[#This Row],[Link]] &amp; ")"</f>
        <v>[![img](https://github.com/RASBR/assets-public/blob/main/home-assistant/home-assistant-wordmark-monochrome-on-dark.png?raw=true =48x)](https://github.com/RASBR/assets-public/blob/main/home-assistant/home-assistant-wordmark-monochrome-on-dark.png?raw=true)</v>
      </c>
      <c r="N35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[![img](https://github.com/RASBR/assets-public/blob/main/home-assistant/home-assistant-wordmark-monochrome-on-dark.png?raw=true =48x)](https://github.com/RASBR/assets-public/blob/main/home-assistant/home-assistant-wordmark-monochrome-on-dark.png?raw=true) | home-assistant-wordmark-monochrome-on-dark.png | 1 |</v>
      </c>
      <c r="O35" s="6" t="str">
        <f>$F$9 &amp; $F$7 &amp; $F$8  &amp;HA_setup[[#This Row],[FullName]] &amp; $F$10 &amp;HA_setup[[#This Row],[FullName]] &amp; $F$15</f>
        <v>&lt;img src="home-assistant-wordmark-monochrome-on-dark.png" alt="home-assistant-wordmark-monochrome-on-dark.png" height="48"&gt;</v>
      </c>
    </row>
    <row r="36" spans="2:15" ht="31.5" customHeight="1" x14ac:dyDescent="0.25">
      <c r="B36" s="4">
        <v>17</v>
      </c>
      <c r="C36" s="1" t="s">
        <v>143</v>
      </c>
      <c r="D36" s="1" t="s">
        <v>144</v>
      </c>
      <c r="E36" s="1" t="s">
        <v>3</v>
      </c>
      <c r="F36" s="13" t="s">
        <v>61</v>
      </c>
      <c r="G36" s="13">
        <v>3</v>
      </c>
      <c r="H36" s="13">
        <v>4</v>
      </c>
      <c r="I36" s="13">
        <v>4</v>
      </c>
      <c r="J36" s="7" t="str">
        <f>$C$9 &amp; HA_setup[[#This Row],[FullName]] &amp; $C$11</f>
        <v>https://github.com/RASBR/assets-public/blob/main/home-assistant/home-assistant-wordmark-monochrome-on-light.png?raw=true</v>
      </c>
      <c r="K36" s="5" t="str">
        <f>$C$10 &amp; HA_setup[[#This Row],[Link]] &amp; $C$15 &amp; ")"</f>
        <v>![img](https://github.com/RASBR/assets-public/blob/main/home-assistant/home-assistant-wordmark-monochrome-on-light.png?raw=true =48x)</v>
      </c>
      <c r="L36" s="5" t="str">
        <f>"[" &amp; HA_setup[[#This Row],[MD-ImageOnly]] &amp; "](url)"</f>
        <v>[![img](https://github.com/RASBR/assets-public/blob/main/home-assistant/home-assistant-wordmark-monochrome-on-light.png?raw=true =48x)](url)</v>
      </c>
      <c r="M36" s="5" t="str">
        <f>"[" &amp;HA_setup[[#This Row],[MD-ImageOnly]] &amp; "](" &amp;HA_setup[[#This Row],[Link]] &amp; ")"</f>
        <v>[![img](https://github.com/RASBR/assets-public/blob/main/home-assistant/home-assistant-wordmark-monochrome-on-light.png?raw=true =48x)](https://github.com/RASBR/assets-public/blob/main/home-assistant/home-assistant-wordmark-monochrome-on-light.png?raw=true)</v>
      </c>
      <c r="N36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[![img](https://github.com/RASBR/assets-public/blob/main/home-assistant/home-assistant-wordmark-monochrome-on-light.png?raw=true =48x)](https://github.com/RASBR/assets-public/blob/main/home-assistant/home-assistant-wordmark-monochrome-on-light.png?raw=true) | home-assistant-wordmark-monochrome-on-light.png | 4 |</v>
      </c>
      <c r="O36" s="6" t="str">
        <f>$F$9 &amp; $F$7 &amp; $F$8  &amp;HA_setup[[#This Row],[FullName]] &amp; $F$10 &amp;HA_setup[[#This Row],[FullName]] &amp; $F$15</f>
        <v>&lt;img src="home-assistant-wordmark-monochrome-on-light.png" alt="home-assistant-wordmark-monochrome-on-light.png" height="48"&gt;</v>
      </c>
    </row>
    <row r="37" spans="2:15" ht="31.5" customHeight="1" x14ac:dyDescent="0.25">
      <c r="B37" s="4">
        <v>18</v>
      </c>
      <c r="C37" s="1" t="s">
        <v>153</v>
      </c>
      <c r="D37" s="1" t="s">
        <v>154</v>
      </c>
      <c r="E37" s="1" t="s">
        <v>3</v>
      </c>
      <c r="F37" s="13" t="s">
        <v>61</v>
      </c>
      <c r="G37" s="13">
        <v>3</v>
      </c>
      <c r="H37" s="13">
        <v>5</v>
      </c>
      <c r="I37" s="13">
        <v>8</v>
      </c>
      <c r="J37" s="7" t="str">
        <f>$C$9 &amp; HA_setup[[#This Row],[FullName]] &amp; $C$11</f>
        <v>https://github.com/RASBR/assets-public/blob/main/home-assistant/home-assistant-wordmark-with-margins-color-on-dark.png?raw=true</v>
      </c>
      <c r="K37" s="5" t="str">
        <f>$C$10 &amp; HA_setup[[#This Row],[Link]] &amp; $C$15 &amp; ")"</f>
        <v>![img](https://github.com/RASBR/assets-public/blob/main/home-assistant/home-assistant-wordmark-with-margins-color-on-dark.png?raw=true =48x)</v>
      </c>
      <c r="L37" s="5" t="str">
        <f>"[" &amp; HA_setup[[#This Row],[MD-ImageOnly]] &amp; "](url)"</f>
        <v>[![img](https://github.com/RASBR/assets-public/blob/main/home-assistant/home-assistant-wordmark-with-margins-color-on-dark.png?raw=true =48x)](url)</v>
      </c>
      <c r="M37" s="5" t="str">
        <f>"[" &amp;HA_setup[[#This Row],[MD-ImageOnly]] &amp; "](" &amp;HA_setup[[#This Row],[Link]] &amp; ")"</f>
        <v>[![img](https://github.com/RASBR/assets-public/blob/main/home-assistant/home-assistant-wordmark-with-margins-color-on-dark.png?raw=true =48x)](https://github.com/RASBR/assets-public/blob/main/home-assistant/home-assistant-wordmark-with-margins-color-on-dark.png?raw=true)</v>
      </c>
      <c r="N37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[![img](https://github.com/RASBR/assets-public/blob/main/home-assistant/home-assistant-wordmark-with-margins-color-on-dark.png?raw=true =48x)](https://github.com/RASBR/assets-public/blob/main/home-assistant/home-assistant-wordmark-with-margins-color-on-dark.png?raw=true) | home-assistant-wordmark-with-margins-color-on-dark.png | 8 |</v>
      </c>
      <c r="O37" s="6" t="str">
        <f>$F$9 &amp; $F$7 &amp; $F$8  &amp;HA_setup[[#This Row],[FullName]] &amp; $F$10 &amp;HA_setup[[#This Row],[FullName]] &amp; $F$15</f>
        <v>&lt;img src="home-assistant-wordmark-with-margins-color-on-dark.png" alt="home-assistant-wordmark-with-margins-color-on-dark.png" height="48"&gt;</v>
      </c>
    </row>
    <row r="38" spans="2:15" ht="31.5" customHeight="1" x14ac:dyDescent="0.25">
      <c r="B38" s="4">
        <v>19</v>
      </c>
      <c r="C38" s="1" t="s">
        <v>155</v>
      </c>
      <c r="D38" s="1" t="s">
        <v>156</v>
      </c>
      <c r="E38" s="1" t="s">
        <v>3</v>
      </c>
      <c r="F38" s="13" t="s">
        <v>61</v>
      </c>
      <c r="G38" s="13">
        <v>3</v>
      </c>
      <c r="H38" s="13">
        <v>6</v>
      </c>
      <c r="I38" s="13">
        <v>10</v>
      </c>
      <c r="J38" s="7" t="str">
        <f>$C$9 &amp; HA_setup[[#This Row],[FullName]] &amp; $C$11</f>
        <v>https://github.com/RASBR/assets-public/blob/main/home-assistant/home-assistant-wordmark-with-margins-color-on-light.png?raw=true</v>
      </c>
      <c r="K38" s="5" t="str">
        <f>$C$10 &amp; HA_setup[[#This Row],[Link]] &amp; $C$15 &amp; ")"</f>
        <v>![img](https://github.com/RASBR/assets-public/blob/main/home-assistant/home-assistant-wordmark-with-margins-color-on-light.png?raw=true =48x)</v>
      </c>
      <c r="L38" s="5" t="str">
        <f>"[" &amp; HA_setup[[#This Row],[MD-ImageOnly]] &amp; "](url)"</f>
        <v>[![img](https://github.com/RASBR/assets-public/blob/main/home-assistant/home-assistant-wordmark-with-margins-color-on-light.png?raw=true =48x)](url)</v>
      </c>
      <c r="M38" s="5" t="str">
        <f>"[" &amp;HA_setup[[#This Row],[MD-ImageOnly]] &amp; "](" &amp;HA_setup[[#This Row],[Link]] &amp; ")"</f>
        <v>[![img](https://github.com/RASBR/assets-public/blob/main/home-assistant/home-assistant-wordmark-with-margins-color-on-light.png?raw=true =48x)](https://github.com/RASBR/assets-public/blob/main/home-assistant/home-assistant-wordmark-with-margins-color-on-light.png?raw=true)</v>
      </c>
      <c r="N38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[![img](https://github.com/RASBR/assets-public/blob/main/home-assistant/home-assistant-wordmark-with-margins-color-on-light.png?raw=true =48x)](https://github.com/RASBR/assets-public/blob/main/home-assistant/home-assistant-wordmark-with-margins-color-on-light.png?raw=true) | home-assistant-wordmark-with-margins-color-on-light.png | 10 |</v>
      </c>
      <c r="O38" s="6" t="str">
        <f>$F$9 &amp; $F$7 &amp; $F$8  &amp;HA_setup[[#This Row],[FullName]] &amp; $F$10 &amp;HA_setup[[#This Row],[FullName]] &amp; $F$15</f>
        <v>&lt;img src="home-assistant-wordmark-with-margins-color-on-light.png" alt="home-assistant-wordmark-with-margins-color-on-light.png" height="48"&gt;</v>
      </c>
    </row>
    <row r="39" spans="2:15" ht="31.5" customHeight="1" x14ac:dyDescent="0.25">
      <c r="B39" s="4">
        <v>20</v>
      </c>
      <c r="C39" s="1" t="s">
        <v>157</v>
      </c>
      <c r="D39" s="1" t="s">
        <v>158</v>
      </c>
      <c r="E39" s="1" t="s">
        <v>3</v>
      </c>
      <c r="F39" s="13" t="s">
        <v>61</v>
      </c>
      <c r="G39" s="13">
        <v>3</v>
      </c>
      <c r="H39" s="13">
        <v>3</v>
      </c>
      <c r="I39" s="13">
        <v>10</v>
      </c>
      <c r="J39" s="7" t="str">
        <f>$C$9 &amp; HA_setup[[#This Row],[FullName]] &amp; $C$11</f>
        <v>https://github.com/RASBR/assets-public/blob/main/home-assistant/home-assistant-wordmark-with-margins-monochrome-on-dark.png?raw=true</v>
      </c>
      <c r="K39" s="5" t="str">
        <f>$C$10 &amp; HA_setup[[#This Row],[Link]] &amp; $C$15 &amp; ")"</f>
        <v>![img](https://github.com/RASBR/assets-public/blob/main/home-assistant/home-assistant-wordmark-with-margins-monochrome-on-dark.png?raw=true =48x)</v>
      </c>
      <c r="L39" s="5" t="str">
        <f>"[" &amp; HA_setup[[#This Row],[MD-ImageOnly]] &amp; "](url)"</f>
        <v>[![img](https://github.com/RASBR/assets-public/blob/main/home-assistant/home-assistant-wordmark-with-margins-monochrome-on-dark.png?raw=true =48x)](url)</v>
      </c>
      <c r="M39" s="5" t="str">
        <f>"[" &amp;HA_setup[[#This Row],[MD-ImageOnly]] &amp; "](" &amp;HA_setup[[#This Row],[Link]] &amp; ")"</f>
        <v>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</v>
      </c>
      <c r="N39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[![img](https://github.com/RASBR/assets-public/blob/main/home-assistant/home-assistant-wordmark-with-margins-monochrome-on-dark.png?raw=true =48x)](https://github.com/RASBR/assets-public/blob/main/home-assistant/home-assistant-wordmark-with-margins-monochrome-on-dark.png?raw=true) | home-assistant-wordmark-with-margins-monochrome-on-dark.png | 10 |</v>
      </c>
      <c r="O39" s="6" t="str">
        <f>$F$9 &amp; $F$7 &amp; $F$8  &amp;HA_setup[[#This Row],[FullName]] &amp; $F$10 &amp;HA_setup[[#This Row],[FullName]] &amp; $F$15</f>
        <v>&lt;img src="home-assistant-wordmark-with-margins-monochrome-on-dark.png" alt="home-assistant-wordmark-with-margins-monochrome-on-dark.png" height="48"&gt;</v>
      </c>
    </row>
    <row r="40" spans="2:15" ht="31.5" customHeight="1" x14ac:dyDescent="0.25">
      <c r="B40" s="4">
        <v>21</v>
      </c>
      <c r="C40" s="1" t="s">
        <v>159</v>
      </c>
      <c r="D40" s="1" t="s">
        <v>160</v>
      </c>
      <c r="E40" s="1" t="s">
        <v>3</v>
      </c>
      <c r="F40" s="13" t="s">
        <v>78</v>
      </c>
      <c r="G40" s="13">
        <v>3</v>
      </c>
      <c r="H40" s="13">
        <v>13</v>
      </c>
      <c r="I40" s="13">
        <v>2</v>
      </c>
      <c r="J40" s="7" t="str">
        <f>$C$9 &amp; HA_setup[[#This Row],[FullName]] &amp; $C$11</f>
        <v>https://github.com/RASBR/assets-public/blob/main/home-assistant/home-assistant-wordmark-with-margins-monochrome-on-light.png?raw=true</v>
      </c>
      <c r="K40" s="5" t="str">
        <f>$C$10 &amp; HA_setup[[#This Row],[Link]] &amp; $C$15 &amp; ")"</f>
        <v>![img](https://github.com/RASBR/assets-public/blob/main/home-assistant/home-assistant-wordmark-with-margins-monochrome-on-light.png?raw=true =48x)</v>
      </c>
      <c r="L40" s="5" t="str">
        <f>"[" &amp; HA_setup[[#This Row],[MD-ImageOnly]] &amp; "](url)"</f>
        <v>[![img](https://github.com/RASBR/assets-public/blob/main/home-assistant/home-assistant-wordmark-with-margins-monochrome-on-light.png?raw=true =48x)](url)</v>
      </c>
      <c r="M40" s="5" t="str">
        <f>"[" &amp;HA_setup[[#This Row],[MD-ImageOnly]] &amp; "](" &amp;HA_setup[[#This Row],[Link]] &amp; ")"</f>
        <v>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</v>
      </c>
      <c r="N40" s="5" t="str">
        <f>"| " &amp; HA_setup[[#This Row],[MD-ImageLinkToFile]] &amp; " | " &amp; HA_setup[[#This Row],[FullName]] &amp; " | " &amp; HA_setup[[#This Row],[Count]] &amp; " |"</f>
        <v>| [![img](https://github.com/RASBR/assets-public/blob/main/home-assistant/home-assistant-wordmark-with-margins-monochrome-on-light.png?raw=true =48x)](https://github.com/RASBR/assets-public/blob/main/home-assistant/home-assistant-wordmark-with-margins-monochrome-on-light.png?raw=true) | home-assistant-wordmark-with-margins-monochrome-on-light.png | 2 |</v>
      </c>
      <c r="O40" s="6" t="str">
        <f>$F$9 &amp; $F$7 &amp; $F$8  &amp;HA_setup[[#This Row],[FullName]] &amp; $F$10 &amp;HA_setup[[#This Row],[FullName]] &amp; $F$15</f>
        <v>&lt;img src="home-assistant-wordmark-with-margins-monochrome-on-light.png" alt="home-assistant-wordmark-with-margins-monochrome-on-light.png" height="48"&gt;</v>
      </c>
    </row>
    <row r="41" spans="2:15" ht="31.5" customHeight="1" x14ac:dyDescent="0.25"/>
    <row r="42" spans="2:15" ht="31.5" customHeight="1" x14ac:dyDescent="0.25"/>
    <row r="43" spans="2:15" ht="31.5" customHeight="1" x14ac:dyDescent="0.25"/>
    <row r="44" spans="2:15" ht="31.5" customHeight="1" x14ac:dyDescent="0.25"/>
    <row r="45" spans="2:15" ht="31.5" customHeight="1" x14ac:dyDescent="0.25"/>
    <row r="46" spans="2:15" ht="31.5" customHeight="1" x14ac:dyDescent="0.25"/>
    <row r="47" spans="2:15" ht="31.5" customHeight="1" x14ac:dyDescent="0.25"/>
    <row r="48" spans="2:15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</sheetData>
  <mergeCells count="29">
    <mergeCell ref="K2:M2"/>
    <mergeCell ref="K4:M11"/>
    <mergeCell ref="C2:E2"/>
    <mergeCell ref="F2:I2"/>
    <mergeCell ref="C3:E3"/>
    <mergeCell ref="F3:I3"/>
    <mergeCell ref="C4:E4"/>
    <mergeCell ref="C5:E5"/>
    <mergeCell ref="F5:I5"/>
    <mergeCell ref="C6:E6"/>
    <mergeCell ref="F6:I6"/>
    <mergeCell ref="C7:E7"/>
    <mergeCell ref="F7:I7"/>
    <mergeCell ref="C15:E15"/>
    <mergeCell ref="F15:I15"/>
    <mergeCell ref="K3:M3"/>
    <mergeCell ref="C11:E11"/>
    <mergeCell ref="F11:I11"/>
    <mergeCell ref="C13:E13"/>
    <mergeCell ref="F13:I13"/>
    <mergeCell ref="C14:E14"/>
    <mergeCell ref="F14:I14"/>
    <mergeCell ref="C8:E8"/>
    <mergeCell ref="F8:I8"/>
    <mergeCell ref="C9:E9"/>
    <mergeCell ref="F9:I9"/>
    <mergeCell ref="C10:E10"/>
    <mergeCell ref="F10:I10"/>
    <mergeCell ref="F4:I4"/>
  </mergeCells>
  <hyperlinks>
    <hyperlink ref="C3" r:id="rId1" xr:uid="{D35A234C-4EEC-4487-A187-276612160D86}"/>
  </hyperlinks>
  <pageMargins left="0.7" right="0.7" top="0.75" bottom="0.75" header="0.3" footer="0.3"/>
  <pageSetup paperSize="261" orientation="landscape" horizontalDpi="180" verticalDpi="18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8 9 1 8 3 5 - 5 2 3 6 - 4 1 5 f - a 2 f f - 6 8 3 7 7 d 7 f 4 0 d a "   x m l n s = " h t t p : / / s c h e m a s . m i c r o s o f t . c o m / D a t a M a s h u p " > A A A A A A M H A A B Q S w M E F A A C A A g A J n B Y W q b 3 D w W l A A A A 9 w A A A B I A H A B D b 2 5 m a W c v U G F j a 2 F n Z S 5 4 b W w g o h g A K K A U A A A A A A A A A A A A A A A A A A A A A A A A A A A A h Y + 9 D o I w G E V f h X S n f x o 1 5 K M M r p K Y E I 1 r U y s 0 Q j G 0 W N 7 N w U f y F S R R 1 M 3 x n p z h 3 M f t D t n Q 1 N F V d 8 6 0 N k U M U x R p q 9 q j s W W K e n + K V y g T s J X q L E s d j b J 1 y e C O K a q 8 v y S E h B B w m O G 2 K w m n l J F D v i l U p R u J P r L 5 L 8 f G O i + t 0 k j A / h U j O G Z z j p c L y j A H M l H I j f 0 a f A z G F M g P h H V f + 7 7 T Q t t 4 V w C Z J p D 3 C f E E U E s D B B Q A A g A I A C Z w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c F h a D u M P C / w D A A C L G Q A A E w A c A E Z v c m 1 1 b G F z L 1 N l Y 3 R p b 2 4 x L m 0 g o h g A K K A U A A A A A A A A A A A A A A A A A A A A A A A A A A A A 7 V d t a + M 4 E P 5 e 6 H 8 Q K h w u O I a U 4 z 7 c 3 h 5 k k 2 x b 2 F 7 3 m s B 9 a M P i 2 G r s q y 0 F S + 4 m O P 7 v O 5 I d W 7 K d t G w L B 4 d L Q d F I e u a Z F 4 0 1 n H g i Z B T N i n H 4 4 f T k 9 I Q H b k J 8 d I a f 6 G b A i U j X G H 1 E E R G n J w j + Z i x N P A K S z y z y S e K M G R W E C m 7 h + e 8 P L o c D v B w G 6 3 Q Z h d 6 D T 5 5 D j / A H w M P n d o F y h r + w 7 y T x X A 6 q 5 m Q j p I 6 5 u 4 y I M 0 9 c y h 9 Z E o 9 Z l M a U W 4 V G O 8 v w d A O q O D D F t j r k K B A b i e 2 a I A G C P K 8 V f A 4 j Q a Q l d + w 7 v 6 j x Z y Q C c 6 X Q a r O w E X G 9 A N 1 X m h Z w D j t r u s K I J S 3 5 v + t D c r L S b B 3 5 P i i 4 p j 7 Z 1 D x A q C S F m V a L s I 1 w c c J G Q / V / T c V v v z p z s L V G v i M s 8 d W h 0 l v D W k G 5 t n e j S c P O K n R c h l D + / M u N i R x 1 T + O J K w h y P Y g h + K k S x M w P H 0 N N 4 C U E B j U f C Z G E y 1 Q Q L m d F p q C v r g h w r n O P 2 T M Q u h U B r J Y 0 m 3 G q 2 X e Y q h v R Z p 4 3 A z B O u W C x E Y H K + d 1 k J P k 0 i k r s I j X k Z F F D z 9 Z R K M o D a L l F E x K F c Q i B 1 C y R W y p N B p e a u N o E x 4 r d M h k / b a e g s M K z M u z g 3 E Z / p 0 y Q m d g C 8 J g / Q / I n K S Q E y h S Q M 9 x D O h d d v m 5 5 u V i o v X z Y H D v r x K U g 6 8 S V C 3 r 0 T A L y O p u E 8 c H L e + D u N n U b A U J / / I n w P E j j J X f 8 J T 5 y Y 4 5 c G J M F O E B L h u M J N 2 O J a L M H Y V c i K 2 f s E / l W r j k j 7 h H q h 3 Q F T j k 9 C W k X b r t a P 4 b U j b q r 9 X T j k c g Z p 0 k C N / 0 f l j w t G X u y z j P l r Y / y 9 L e i 1 i / y + 7 I e L C p r x o F L V 7 J E Q u 0 5 W K j l o l 6 s l S E y u n X d y m W a K v m F K X + l 5 w w e h o 6 m 1 2 x N T 8 d a A d C 1 o k X 4 L Z F Y J S x d Q y 3 s j I U e r F e X q N K x 5 U d h u M / 2 4 Z u + B f s q l N W o L + Q 4 T E r n 1 c 6 v X Y 2 / h P R J j j e T w X X s r s g t j b b 6 v L k u 5 3 M G 9 4 y U U k X 3 j n h A t 3 m f X n m b h v 9 F Z l R E L 4 v A N 7 g q q d U 2 x k a F r P J / X k m K o V z U X K m i r h 4 / Y x Y v Q 0 q s + z P T 3 Q v w J I K K p z 2 L 7 B Z a G Y i j a G r P q 9 G q M L 6 I W e 5 8 C f l m o i f D Y V x 9 l 8 Q 8 s 6 L H 8 y O 4 l 1 f w U P F j c j M 5 B H p 5 N b i b j i Y 3 0 w H s 6 a B Z o M H Q / c I Y d j 8 x j N R Q 2 a 4 x r z 5 f e I e U o 9 A O y W y D Y c x S K t A O o 1 / 2 t s E v U I t 3 g + J v Z w y D 9 s 5 7 Q 9 X C W M a Z 4 8 P d J j n + i d e C a b X d j J l Z M Z u o Z t W 8 G r 1 L s x G w m A x A F H L h w p O 2 7 z f 6 f q P v N / p + o + 8 3 3 r v f C N w 3 t B u B 2 3 c b 7 9 R t Q B x e a D a q S P W 9 R t 9 r 9 L 1 G 3 2 v 8 T 3 u N n / r k t t 8 J W n k y y o p R U z o L S s P F e v C b n V C T 4 I c f U E s B A i 0 A F A A C A A g A J n B Y W q b 3 D w W l A A A A 9 w A A A B I A A A A A A A A A A A A A A A A A A A A A A E N v b m Z p Z y 9 Q Y W N r Y W d l L n h t b F B L A Q I t A B Q A A g A I A C Z w W F o P y u m r p A A A A O k A A A A T A A A A A A A A A A A A A A A A A P E A A A B b Q 2 9 u d G V u d F 9 U e X B l c 1 0 u e G 1 s U E s B A i 0 A F A A C A A g A J n B Y W g 7 j D w v 8 A w A A i x k A A B M A A A A A A A A A A A A A A A A A 4 g E A A E Z v c m 1 1 b G F z L 1 N l Y 3 R p b 2 4 x L m 1 Q S w U G A A A A A A M A A w D C A A A A K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1 w A A A A A A A A B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Z j l t S k x M e X p z V E x a c l A r Q 2 t O V X V Y Q T J 0 d W V B Q U F B Q U F B Q U F B Q U F B R F h z e G l G Q n V y Z l J L b 2 Z o d i 9 4 S l Q v e E R t a H Z i V 1 V 0 W V h O e m F Y T j B Z V z U w Q U F B Q k F B Q U E i I C 8 + P C 9 T d G F i b G V F b n R y a W V z P j w v S X R l b T 4 8 S X R l b T 4 8 S X R l b U x v Y 2 F 0 a W 9 u P j x J d G V t V H l w Z T 5 G b 3 J t d W x h P C 9 J d G V t V H l w Z T 4 8 S X R l b V B h d G g + U 2 V j d G l v b j E v a 2 5 4 L X N l d H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F m Z D E w M z E t M z U 3 Y y 0 0 N m Q z L W I 5 Y j M t Y m J l Y W E x M 2 U w N D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n h f c 2 V 0 d X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I t M T V U M D g 6 N T I 6 M j U u N T A w M z Q 3 M F o i I C 8 + P E V u d H J 5 I F R 5 c G U 9 I k Z p b G x D b 2 x 1 b W 5 U e X B l c y I g V m F s d W U 9 I n N B d 0 F H Q m c 9 P S I g L z 4 8 R W 5 0 c n k g V H l w Z T 0 i R m l s b E V y c m 9 y Q 2 9 k Z S I g V m F s d W U 9 I n N V b m t u b 3 d u I i A v P j x F b n R y e S B U e X B l P S J G a W x s Q 2 9 s d W 1 u T m F t Z X M i I F Z h b H V l P S J z W y Z x d W 9 0 O 0 l u Z G V 4 J n F 1 b 3 Q 7 L C Z x d W 9 0 O 0 Z 1 b G x O Y W 1 l J n F 1 b 3 Q 7 L C Z x d W 9 0 O 0 5 h b W U m c X V v d D s s J n F 1 b 3 Q 7 R X h 0 Z W 5 z a W 9 u J n F 1 b 3 Q 7 X S I g L z 4 8 R W 5 0 c n k g V H l w Z T 0 i R m l s b E N v d W 5 0 I i B W Y W x 1 Z T 0 i b D I 0 I i A v P j x F b n R y e S B U e X B l P S J S Z W N v d m V y e V R h c m d l d F J v d y I g V m F s d W U 9 I m w z I i A v P j x F b n R y e S B U e X B l P S J S Z W N v d m V y e V R h c m d l d E N v b H V t b i I g V m F s d W U 9 I m w y I i A v P j x F b n R y e S B U e X B l P S J S Z W N v d m V y e V R h c m d l d F N o Z W V 0 I i B W Y W x 1 Z T 0 i c 0 t O W C 1 T Z X R 1 c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e C 1 z Z X R 1 c C 9 B d X R v U m V t b 3 Z l Z E N v b H V t b n M x L n t J b m R l e C w w f S Z x d W 9 0 O y w m c X V v d D t T Z W N 0 a W 9 u M S 9 r b n g t c 2 V 0 d X A v Q X V 0 b 1 J l b W 9 2 Z W R D b 2 x 1 b W 5 z M S 5 7 R n V s b E 5 h b W U s M X 0 m c X V v d D s s J n F 1 b 3 Q 7 U 2 V j d G l v b j E v a 2 5 4 L X N l d H V w L 0 F 1 d G 9 S Z W 1 v d m V k Q 2 9 s d W 1 u c z E u e 0 5 h b W U s M n 0 m c X V v d D s s J n F 1 b 3 Q 7 U 2 V j d G l v b j E v a 2 5 4 L X N l d H V w L 0 F 1 d G 9 S Z W 1 v d m V k Q 2 9 s d W 1 u c z E u e 0 V 4 d G V u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n g t c 2 V 0 d X A v Q X V 0 b 1 J l b W 9 2 Z W R D b 2 x 1 b W 5 z M S 5 7 S W 5 k Z X g s M H 0 m c X V v d D s s J n F 1 b 3 Q 7 U 2 V j d G l v b j E v a 2 5 4 L X N l d H V w L 0 F 1 d G 9 S Z W 1 v d m V k Q 2 9 s d W 1 u c z E u e 0 Z 1 b G x O Y W 1 l L D F 9 J n F 1 b 3 Q 7 L C Z x d W 9 0 O 1 N l Y 3 R p b 2 4 x L 2 t u e C 1 z Z X R 1 c C 9 B d X R v U m V t b 3 Z l Z E N v b H V t b n M x L n t O Y W 1 l L D J 9 J n F 1 b 3 Q 7 L C Z x d W 9 0 O 1 N l Y 3 R p b 2 4 x L 2 t u e C 1 z Z X R 1 c C 9 B d X R v U m V t b 3 Z l Z E N v b H V t b n M x L n t F e H R l b n N p b 2 4 s M 3 0 m c X V v d D t d L C Z x d W 9 0 O 1 J l b G F 0 a W 9 u c 2 h p c E l u Z m 8 m c X V v d D s 6 W 1 1 9 I i A v P j x F b n R y e S B U e X B l P S J R d W V y e U d y b 3 V w S U Q i I F Z h b H V l P S J z N G I 2 M m Y 2 O W Y t M m M y Z i 0 0 Y 2 V j L W I 2 N m I t M 2 Z l M G E 0 M z U 0 Y j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4 L X N l d H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z Z X R 1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3 J v d X B l Z D w v S X R l b V B h d G g + P C 9 J d G V t T G 9 j Y X R p b 2 4 + P F N 0 Y W J s Z U V u d H J p Z X M + P E V u d H J 5 I F R 5 c G U 9 I l F 1 Z X J 5 S U Q i I F Z h b H V l P S J z O W E z N T Z j O T k t Z W R j M y 0 0 O D k 3 L W I 0 O W U t M m Z l O D Q 2 O T l h Z D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a 2 5 4 L X N v c n R l Z C I g L z 4 8 R W 5 0 c n k g V H l w Z T 0 i U m V j b 3 Z l c n l U Y X J n Z X R D b 2 x 1 b W 4 i I F Z h b H V l P S J s M T c i I C 8 + P E V u d H J 5 I F R 5 c G U 9 I l J l Y 2 9 2 Z X J 5 V G F y Z 2 V 0 U m 9 3 I i B W Y W x 1 Z T 0 i b D I i I C 8 + P E V u d H J 5 I F R 5 c G U 9 I k Z p b G x U Y X J n Z X Q i I F Z h b H V l P S J z a 2 5 4 X 2 d y b 3 V w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V Q w O D o 1 M j o y N i 4 1 N j A y M T c w W i I g L z 4 8 R W 5 0 c n k g V H l w Z T 0 i R m l s b E N v b H V t b l R 5 c G V z I i B W Y W x 1 Z T 0 i c 0 F B W U d C Z 1 l B I i A v P j x F b n R y e S B U e X B l P S J G a W x s Q 2 9 s d W 1 u T m F t Z X M i I F Z h b H V l P S J z W y Z x d W 9 0 O 0 l u Z G V 4 M S Z x d W 9 0 O y w m c X V v d D t J b W F n Z U 9 u b H k m c X V v d D s s J n F 1 b 3 Q 7 S W 1 h Z 2 V M a W 5 r J n F 1 b 3 Q 7 L C Z x d W 9 0 O 0 l t Y W d l T G l u a 1 R v R m l s Z S Z x d W 9 0 O y w m c X V v d D t H S H J l Y W R t Z U 1 E J n F 1 b 3 Q 7 L C Z x d W 9 0 O 0 1 E V G F i b G V S Z W N v c m R z J n F 1 b 3 Q 7 X S I g L z 4 8 R W 5 0 c n k g V H l w Z T 0 i R m l s b F N 0 Y X R 1 c y I g V m F s d W U 9 I n N D b 2 1 w b G V 0 Z S I g L z 4 8 R W 5 0 c n k g V H l w Z T 0 i U X V l c n l H c m 9 1 c E l E I i B W Y W x 1 Z T 0 i c z R i N j J m N j l m L T J j M m Y t N G N l Y y 1 i N j Z i L T N m Z T B h N D M 1 N G I 5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4 L W d y b 3 V w Z W Q v Q X V 0 b 1 J l b W 9 2 Z W R D b 2 x 1 b W 5 z M S 5 7 S W 5 k Z X g x L D B 9 J n F 1 b 3 Q 7 L C Z x d W 9 0 O 1 N l Y 3 R p b 2 4 x L 2 t u e C 1 n c m 9 1 c G V k L 0 F 1 d G 9 S Z W 1 v d m V k Q 2 9 s d W 1 u c z E u e 0 l t Y W d l T 2 5 s e S w x f S Z x d W 9 0 O y w m c X V v d D t T Z W N 0 a W 9 u M S 9 r b n g t Z 3 J v d X B l Z C 9 B d X R v U m V t b 3 Z l Z E N v b H V t b n M x L n t J b W F n Z U x p b m s s M n 0 m c X V v d D s s J n F 1 b 3 Q 7 U 2 V j d G l v b j E v a 2 5 4 L W d y b 3 V w Z W Q v Q X V 0 b 1 J l b W 9 2 Z W R D b 2 x 1 b W 5 z M S 5 7 S W 1 h Z 2 V M a W 5 r V G 9 G a W x l L D N 9 J n F 1 b 3 Q 7 L C Z x d W 9 0 O 1 N l Y 3 R p b 2 4 x L 2 t u e C 1 n c m 9 1 c G V k L 0 F 1 d G 9 S Z W 1 v d m V k Q 2 9 s d W 1 u c z E u e 0 d I c m V h Z G 1 l T U Q s N H 0 m c X V v d D s s J n F 1 b 3 Q 7 U 2 V j d G l v b j E v a 2 5 4 L W d y b 3 V w Z W Q v Q X V 0 b 1 J l b W 9 2 Z W R D b 2 x 1 b W 5 z M S 5 7 T U R U Y W J s Z V J l Y 2 9 y Z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2 5 4 L W d y b 3 V w Z W Q v Q X V 0 b 1 J l b W 9 2 Z W R D b 2 x 1 b W 5 z M S 5 7 S W 5 k Z X g x L D B 9 J n F 1 b 3 Q 7 L C Z x d W 9 0 O 1 N l Y 3 R p b 2 4 x L 2 t u e C 1 n c m 9 1 c G V k L 0 F 1 d G 9 S Z W 1 v d m V k Q 2 9 s d W 1 u c z E u e 0 l t Y W d l T 2 5 s e S w x f S Z x d W 9 0 O y w m c X V v d D t T Z W N 0 a W 9 u M S 9 r b n g t Z 3 J v d X B l Z C 9 B d X R v U m V t b 3 Z l Z E N v b H V t b n M x L n t J b W F n Z U x p b m s s M n 0 m c X V v d D s s J n F 1 b 3 Q 7 U 2 V j d G l v b j E v a 2 5 4 L W d y b 3 V w Z W Q v Q X V 0 b 1 J l b W 9 2 Z W R D b 2 x 1 b W 5 z M S 5 7 S W 1 h Z 2 V M a W 5 r V G 9 G a W x l L D N 9 J n F 1 b 3 Q 7 L C Z x d W 9 0 O 1 N l Y 3 R p b 2 4 x L 2 t u e C 1 n c m 9 1 c G V k L 0 F 1 d G 9 S Z W 1 v d m V k Q 2 9 s d W 1 u c z E u e 0 d I c m V h Z G 1 l T U Q s N H 0 m c X V v d D s s J n F 1 b 3 Q 7 U 2 V j d G l v b j E v a 2 5 4 L W d y b 3 V w Z W Q v Q X V 0 b 1 J l b W 9 2 Z W R D b 2 x 1 b W 5 z M S 5 7 T U R U Y W J s Z V J l Y 2 9 y Z H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e C 1 n c m 9 1 c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3 J v d X B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n c m 9 1 c G V k L 1 N v c n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Z m l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G Q 2 N z I 3 Z S 1 l Z j A 0 L T Q 4 M j g t O T A 2 N C 0 z M G Q 4 Y j c 5 O D d l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u e F 9 m a W 5 h b C I g L z 4 8 R W 5 0 c n k g V H l w Z T 0 i R m l s b G V k Q 2 9 t c G x l d G V S Z X N 1 b H R U b 1 d v c m t z a G V l d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D g 6 N T I 6 M j U u N T E 0 M D A z M F o i I C 8 + P E V u d H J 5 I F R 5 c G U 9 I k Z p b G x D b 2 x 1 b W 5 U e X B l c y I g V m F s d W U 9 I n N B Q U F B Q U F B R E F 3 Q U F B Q U F B Q U F B P S I g L z 4 8 R W 5 0 c n k g V H l w Z T 0 i R m l s b E N v b H V t b k 5 h b W V z I i B W Y W x 1 Z T 0 i c 1 s m c X V v d D t J b m R l e C Z x d W 9 0 O y w m c X V v d D t G d W x s T m F t Z S Z x d W 9 0 O y w m c X V v d D t O Y W 1 l J n F 1 b 3 Q 7 L C Z x d W 9 0 O 0 V 4 d G V u c 2 l v b i Z x d W 9 0 O y w m c X V v d D t U e X B l J n F 1 b 3 Q 7 L C Z x d W 9 0 O 0 9 y Z G V y M S Z x d W 9 0 O y w m c X V v d D t P c m R l c j I m c X V v d D s s J n F 1 b 3 Q 7 Q 2 9 1 b n Q m c X V v d D s s J n F 1 b 3 Q 7 T G l u a y Z x d W 9 0 O y w m c X V v d D t N R C 1 J b W F n Z U 9 u b H k m c X V v d D s s J n F 1 b 3 Q 7 T U Q t S W 1 h Z 2 V M a W 5 r J n F 1 b 3 Q 7 L C Z x d W 9 0 O 0 1 E L U l t Y W d l T G l u a 1 R v R m l s Z S Z x d W 9 0 O y w m c X V v d D t N R C 1 U Y W J s Z V J l Y 2 9 y Z C Z x d W 9 0 O y w m c X V v d D t H S C 1 S R U F E T U U t T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4 L W Z p b m F s L 0 F 1 d G 9 S Z W 1 v d m V k Q 2 9 s d W 1 u c z E u e 0 l u Z G V 4 L D B 9 J n F 1 b 3 Q 7 L C Z x d W 9 0 O 1 N l Y 3 R p b 2 4 x L 2 t u e C 1 m a W 5 h b C 9 B d X R v U m V t b 3 Z l Z E N v b H V t b n M x L n t G d W x s T m F t Z S w x f S Z x d W 9 0 O y w m c X V v d D t T Z W N 0 a W 9 u M S 9 r b n g t Z m l u Y W w v Q X V 0 b 1 J l b W 9 2 Z W R D b 2 x 1 b W 5 z M S 5 7 T m F t Z S w y f S Z x d W 9 0 O y w m c X V v d D t T Z W N 0 a W 9 u M S 9 r b n g t Z m l u Y W w v Q X V 0 b 1 J l b W 9 2 Z W R D b 2 x 1 b W 5 z M S 5 7 R X h 0 Z W 5 z a W 9 u L D N 9 J n F 1 b 3 Q 7 L C Z x d W 9 0 O 1 N l Y 3 R p b 2 4 x L 2 t u e C 1 m a W 5 h b C 9 B d X R v U m V t b 3 Z l Z E N v b H V t b n M x L n t U e X B l L D R 9 J n F 1 b 3 Q 7 L C Z x d W 9 0 O 1 N l Y 3 R p b 2 4 x L 2 t u e C 1 m a W 5 h b C 9 B d X R v U m V t b 3 Z l Z E N v b H V t b n M x L n t P c m R l c j E s N X 0 m c X V v d D s s J n F 1 b 3 Q 7 U 2 V j d G l v b j E v a 2 5 4 L W Z p b m F s L 0 F 1 d G 9 S Z W 1 v d m V k Q 2 9 s d W 1 u c z E u e 0 9 y Z G V y M i w 2 f S Z x d W 9 0 O y w m c X V v d D t T Z W N 0 a W 9 u M S 9 r b n g t Z m l u Y W w v Q X V 0 b 1 J l b W 9 2 Z W R D b 2 x 1 b W 5 z M S 5 7 Q 2 9 1 b n Q s N 3 0 m c X V v d D s s J n F 1 b 3 Q 7 U 2 V j d G l v b j E v a 2 5 4 L W Z p b m F s L 0 F 1 d G 9 S Z W 1 v d m V k Q 2 9 s d W 1 u c z E u e 0 x p b m s s O H 0 m c X V v d D s s J n F 1 b 3 Q 7 U 2 V j d G l v b j E v a 2 5 4 L W Z p b m F s L 0 F 1 d G 9 S Z W 1 v d m V k Q 2 9 s d W 1 u c z E u e 0 1 E L U l t Y W d l T 2 5 s e S w 5 f S Z x d W 9 0 O y w m c X V v d D t T Z W N 0 a W 9 u M S 9 r b n g t Z m l u Y W w v Q X V 0 b 1 J l b W 9 2 Z W R D b 2 x 1 b W 5 z M S 5 7 T U Q t S W 1 h Z 2 V M a W 5 r L D E w f S Z x d W 9 0 O y w m c X V v d D t T Z W N 0 a W 9 u M S 9 r b n g t Z m l u Y W w v Q X V 0 b 1 J l b W 9 2 Z W R D b 2 x 1 b W 5 z M S 5 7 T U Q t S W 1 h Z 2 V M a W 5 r V G 9 G a W x l L D E x f S Z x d W 9 0 O y w m c X V v d D t T Z W N 0 a W 9 u M S 9 r b n g t Z m l u Y W w v Q X V 0 b 1 J l b W 9 2 Z W R D b 2 x 1 b W 5 z M S 5 7 T U Q t V G F i b G V S Z W N v c m Q s M T J 9 J n F 1 b 3 Q 7 L C Z x d W 9 0 O 1 N l Y 3 R p b 2 4 x L 2 t u e C 1 m a W 5 h b C 9 B d X R v U m V t b 3 Z l Z E N v b H V t b n M x L n t H S C 1 S R U F E T U U t T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r b n g t Z m l u Y W w v Q X V 0 b 1 J l b W 9 2 Z W R D b 2 x 1 b W 5 z M S 5 7 S W 5 k Z X g s M H 0 m c X V v d D s s J n F 1 b 3 Q 7 U 2 V j d G l v b j E v a 2 5 4 L W Z p b m F s L 0 F 1 d G 9 S Z W 1 v d m V k Q 2 9 s d W 1 u c z E u e 0 Z 1 b G x O Y W 1 l L D F 9 J n F 1 b 3 Q 7 L C Z x d W 9 0 O 1 N l Y 3 R p b 2 4 x L 2 t u e C 1 m a W 5 h b C 9 B d X R v U m V t b 3 Z l Z E N v b H V t b n M x L n t O Y W 1 l L D J 9 J n F 1 b 3 Q 7 L C Z x d W 9 0 O 1 N l Y 3 R p b 2 4 x L 2 t u e C 1 m a W 5 h b C 9 B d X R v U m V t b 3 Z l Z E N v b H V t b n M x L n t F e H R l b n N p b 2 4 s M 3 0 m c X V v d D s s J n F 1 b 3 Q 7 U 2 V j d G l v b j E v a 2 5 4 L W Z p b m F s L 0 F 1 d G 9 S Z W 1 v d m V k Q 2 9 s d W 1 u c z E u e 1 R 5 c G U s N H 0 m c X V v d D s s J n F 1 b 3 Q 7 U 2 V j d G l v b j E v a 2 5 4 L W Z p b m F s L 0 F 1 d G 9 S Z W 1 v d m V k Q 2 9 s d W 1 u c z E u e 0 9 y Z G V y M S w 1 f S Z x d W 9 0 O y w m c X V v d D t T Z W N 0 a W 9 u M S 9 r b n g t Z m l u Y W w v Q X V 0 b 1 J l b W 9 2 Z W R D b 2 x 1 b W 5 z M S 5 7 T 3 J k Z X I y L D Z 9 J n F 1 b 3 Q 7 L C Z x d W 9 0 O 1 N l Y 3 R p b 2 4 x L 2 t u e C 1 m a W 5 h b C 9 B d X R v U m V t b 3 Z l Z E N v b H V t b n M x L n t D b 3 V u d C w 3 f S Z x d W 9 0 O y w m c X V v d D t T Z W N 0 a W 9 u M S 9 r b n g t Z m l u Y W w v Q X V 0 b 1 J l b W 9 2 Z W R D b 2 x 1 b W 5 z M S 5 7 T G l u a y w 4 f S Z x d W 9 0 O y w m c X V v d D t T Z W N 0 a W 9 u M S 9 r b n g t Z m l u Y W w v Q X V 0 b 1 J l b W 9 2 Z W R D b 2 x 1 b W 5 z M S 5 7 T U Q t S W 1 h Z 2 V P b m x 5 L D l 9 J n F 1 b 3 Q 7 L C Z x d W 9 0 O 1 N l Y 3 R p b 2 4 x L 2 t u e C 1 m a W 5 h b C 9 B d X R v U m V t b 3 Z l Z E N v b H V t b n M x L n t N R C 1 J b W F n Z U x p b m s s M T B 9 J n F 1 b 3 Q 7 L C Z x d W 9 0 O 1 N l Y 3 R p b 2 4 x L 2 t u e C 1 m a W 5 h b C 9 B d X R v U m V t b 3 Z l Z E N v b H V t b n M x L n t N R C 1 J b W F n Z U x p b m t U b 0 Z p b G U s M T F 9 J n F 1 b 3 Q 7 L C Z x d W 9 0 O 1 N l Y 3 R p b 2 4 x L 2 t u e C 1 m a W 5 h b C 9 B d X R v U m V t b 3 Z l Z E N v b H V t b n M x L n t N R C 1 U Y W J s Z V J l Y 2 9 y Z C w x M n 0 m c X V v d D s s J n F 1 b 3 Q 7 U 2 V j d G l v b j E v a 2 5 4 L W Z p b m F s L 0 F 1 d G 9 S Z W 1 v d m V k Q 2 9 s d W 1 u c z E u e 0 d I L V J F Q U R N R S 1 N R C w x M 3 0 m c X V v d D t d L C Z x d W 9 0 O 1 J l b G F 0 a W 9 u c 2 h p c E l u Z m 8 m c X V v d D s 6 W 1 1 9 I i A v P j x F b n R y e S B U e X B l P S J R d W V y e U d y b 3 V w S U Q i I F Z h b H V l P S J z N G I 2 M m Y 2 O W Y t M m M y Z i 0 0 Y 2 V j L W I 2 N m I t M 2 Z l M G E 0 M z U 0 Y j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2 5 4 L W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m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1 m a W 5 h b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W d y b 3 V w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t c 2 V 0 d X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Y 5 Y W E 0 N m Q t N 2 F k Z C 0 0 N z V k L T k 4 O G E t Z D U 2 N 2 N i M D l i N G Z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Q V 9 z Z X R 1 c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y N F Q x M T o w M T o x M S 4 w O D c x M j c z W i I g L z 4 8 R W 5 0 c n k g V H l w Z T 0 i R m l s b E V y c m 9 y Q 2 9 1 b n Q i I F Z h b H V l P S J s M C I g L z 4 8 R W 5 0 c n k g V H l w Z T 0 i R m l s b E N v b H V t b l R 5 c G V z I i B W Y W x 1 Z T 0 i c 0 F 3 Q U d C Z z 0 9 I i A v P j x F b n R y e S B U e X B l P S J G a W x s R X J y b 3 J D b 2 R l I i B W Y W x 1 Z T 0 i c 1 V u a 2 5 v d 2 4 i I C 8 + P E V u d H J 5 I F R 5 c G U 9 I k Z p b G x D b 2 x 1 b W 5 O Y W 1 l c y I g V m F s d W U 9 I n N b J n F 1 b 3 Q 7 S W 5 k Z X g m c X V v d D s s J n F 1 b 3 Q 7 R n V s b E 5 h b W U m c X V v d D s s J n F 1 b 3 Q 7 T m F t Z S Z x d W 9 0 O y w m c X V v d D t F e H R l b n N p b 2 4 m c X V v d D t d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S 1 z Z X R 1 c C 9 B d X R v U m V t b 3 Z l Z E N v b H V t b n M x L n t J b m R l e C w w f S Z x d W 9 0 O y w m c X V v d D t T Z W N 0 a W 9 u M S 9 I Q S 1 z Z X R 1 c C 9 B d X R v U m V t b 3 Z l Z E N v b H V t b n M x L n t G d W x s T m F t Z S w x f S Z x d W 9 0 O y w m c X V v d D t T Z W N 0 a W 9 u M S 9 I Q S 1 z Z X R 1 c C 9 B d X R v U m V t b 3 Z l Z E N v b H V t b n M x L n t O Y W 1 l L D J 9 J n F 1 b 3 Q 7 L C Z x d W 9 0 O 1 N l Y 3 R p b 2 4 x L 0 h B L X N l d H V w L 0 F 1 d G 9 S Z W 1 v d m V k Q 2 9 s d W 1 u c z E u e 0 V 4 d G V u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Q S 1 z Z X R 1 c C 9 B d X R v U m V t b 3 Z l Z E N v b H V t b n M x L n t J b m R l e C w w f S Z x d W 9 0 O y w m c X V v d D t T Z W N 0 a W 9 u M S 9 I Q S 1 z Z X R 1 c C 9 B d X R v U m V t b 3 Z l Z E N v b H V t b n M x L n t G d W x s T m F t Z S w x f S Z x d W 9 0 O y w m c X V v d D t T Z W N 0 a W 9 u M S 9 I Q S 1 z Z X R 1 c C 9 B d X R v U m V t b 3 Z l Z E N v b H V t b n M x L n t O Y W 1 l L D J 9 J n F 1 b 3 Q 7 L C Z x d W 9 0 O 1 N l Y 3 R p b 2 4 x L 0 h B L X N l d H V w L 0 F 1 d G 9 S Z W 1 v d m V k Q 2 9 s d W 1 u c z E u e 0 V 4 d G V u c 2 l v b i w z f S Z x d W 9 0 O 1 0 s J n F 1 b 3 Q 7 U m V s Y X R p b 2 5 z a G l w S W 5 m b y Z x d W 9 0 O z p b X X 0 i I C 8 + P E V u d H J 5 I F R 5 c G U 9 I l F 1 Z X J 5 R 3 J v d X B J R C I g V m F s d W U 9 I n M 4 N T E 4 Y j N k N y 1 l Y T A 2 L T Q 0 Z G Y t Y W E x Z i 0 4 N m Z m Z j E y N T N m Z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Q S 1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S 1 z Z X R 1 c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D w v S X R l b V B h d G g + P C 9 J d G V t T G 9 j Y X R p b 2 4 + P F N 0 Y W J s Z U V u d H J p Z X M + P E V u d H J 5 I F R 5 c G U 9 I l F 1 Z X J 5 S U Q i I F Z h b H V l P S J z N 2 U 4 Y W Y 2 Z D Y t Y W Z k M S 0 0 O D k z L W I 4 O T M t N G F l Y j V k Z j I 1 Z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F f Z 3 J v d X B l Z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T o w M T o x M S 4 w N D k y M D M 4 W i I g L z 4 8 R W 5 0 c n k g V H l w Z T 0 i R m l s b E N v b H V t b l R 5 c G V z I i B W Y W x 1 Z T 0 i c 0 F B W U d C Z 0 F H I i A v P j x F b n R y e S B U e X B l P S J G a W x s Q 2 9 s d W 1 u T m F t Z X M i I F Z h b H V l P S J z W y Z x d W 9 0 O 0 l u Z G V 4 M S Z x d W 9 0 O y w m c X V v d D t J b W F n Z U 9 u b H k m c X V v d D s s J n F 1 b 3 Q 7 S W 1 h Z 2 V M a W 5 r J n F 1 b 3 Q 7 L C Z x d W 9 0 O 0 l t Y W d l T G l u a 1 R v R m l s Z S Z x d W 9 0 O y w m c X V v d D t N R F R h Y m x l U m V j b 3 J k c y Z x d W 9 0 O y w m c X V v d D t H S H J l Y W R t Z U 1 E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L W d y b 3 V w Z W Q v Q X V 0 b 1 J l b W 9 2 Z W R D b 2 x 1 b W 5 z M S 5 7 S W 5 k Z X g x L D B 9 J n F 1 b 3 Q 7 L C Z x d W 9 0 O 1 N l Y 3 R p b 2 4 x L 2 h h L W d y b 3 V w Z W Q v Q X V 0 b 1 J l b W 9 2 Z W R D b 2 x 1 b W 5 z M S 5 7 S W 1 h Z 2 V P b m x 5 L D F 9 J n F 1 b 3 Q 7 L C Z x d W 9 0 O 1 N l Y 3 R p b 2 4 x L 2 h h L W d y b 3 V w Z W Q v Q X V 0 b 1 J l b W 9 2 Z W R D b 2 x 1 b W 5 z M S 5 7 S W 1 h Z 2 V M a W 5 r L D J 9 J n F 1 b 3 Q 7 L C Z x d W 9 0 O 1 N l Y 3 R p b 2 4 x L 2 h h L W d y b 3 V w Z W Q v Q X V 0 b 1 J l b W 9 2 Z W R D b 2 x 1 b W 5 z M S 5 7 S W 1 h Z 2 V M a W 5 r V G 9 G a W x l L D N 9 J n F 1 b 3 Q 7 L C Z x d W 9 0 O 1 N l Y 3 R p b 2 4 x L 2 h h L W d y b 3 V w Z W Q v Q X V 0 b 1 J l b W 9 2 Z W R D b 2 x 1 b W 5 z M S 5 7 T U R U Y W J s Z V J l Y 2 9 y Z H M s N H 0 m c X V v d D s s J n F 1 b 3 Q 7 U 2 V j d G l v b j E v a G E t Z 3 J v d X B l Z C 9 B d X R v U m V t b 3 Z l Z E N v b H V t b n M x L n t H S H J l Y W R t Z U 1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h L W d y b 3 V w Z W Q v Q X V 0 b 1 J l b W 9 2 Z W R D b 2 x 1 b W 5 z M S 5 7 S W 5 k Z X g x L D B 9 J n F 1 b 3 Q 7 L C Z x d W 9 0 O 1 N l Y 3 R p b 2 4 x L 2 h h L W d y b 3 V w Z W Q v Q X V 0 b 1 J l b W 9 2 Z W R D b 2 x 1 b W 5 z M S 5 7 S W 1 h Z 2 V P b m x 5 L D F 9 J n F 1 b 3 Q 7 L C Z x d W 9 0 O 1 N l Y 3 R p b 2 4 x L 2 h h L W d y b 3 V w Z W Q v Q X V 0 b 1 J l b W 9 2 Z W R D b 2 x 1 b W 5 z M S 5 7 S W 1 h Z 2 V M a W 5 r L D J 9 J n F 1 b 3 Q 7 L C Z x d W 9 0 O 1 N l Y 3 R p b 2 4 x L 2 h h L W d y b 3 V w Z W Q v Q X V 0 b 1 J l b W 9 2 Z W R D b 2 x 1 b W 5 z M S 5 7 S W 1 h Z 2 V M a W 5 r V G 9 G a W x l L D N 9 J n F 1 b 3 Q 7 L C Z x d W 9 0 O 1 N l Y 3 R p b 2 4 x L 2 h h L W d y b 3 V w Z W Q v Q X V 0 b 1 J l b W 9 2 Z W R D b 2 x 1 b W 5 z M S 5 7 T U R U Y W J s Z V J l Y 2 9 y Z H M s N H 0 m c X V v d D s s J n F 1 b 3 Q 7 U 2 V j d G l v b j E v a G E t Z 3 J v d X B l Z C 9 B d X R v U m V t b 3 Z l Z E N v b H V t b n M x L n t H S H J l Y W R t Z U 1 E L D V 9 J n F 1 b 3 Q 7 X S w m c X V v d D t S Z W x h d G l v b n N o a X B J b m Z v J n F 1 b 3 Q 7 O l t d f S I g L z 4 8 R W 5 0 c n k g V H l w Z T 0 i U X V l c n l H c m 9 1 c E l E I i B W Y W x 1 Z T 0 i c z g 1 M T h i M 2 Q 3 L W V h M D Y t N D R k Z i 1 h Y T F m L T g 2 Z m Z m M T I 1 M 2 Z m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h L W d y b 3 V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n c m 9 1 c G V k L 1 N v c n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d y b 3 V w Z W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3 J v d X B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L W Z p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4 Y W U y N m M t O T Z l Z i 0 0 M z M 1 L T g 4 Y j I t N j N l N j U 3 M j I 2 M T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Y V 9 m a W 5 h b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i 0 y N F Q x M T o w M T o x M i 4 x M z Y z N T I 4 W i I g L z 4 8 R W 5 0 c n k g V H l w Z T 0 i R m l s b E N v b H V t b l R 5 c G V z I i B W Y W x 1 Z T 0 i c 0 F B Q U F B Q U F E Q X d B Q U F B Q U F B Q U E 9 I i A v P j x F b n R y e S B U e X B l P S J G a W x s Q 2 9 s d W 1 u T m F t Z X M i I F Z h b H V l P S J z W y Z x d W 9 0 O 0 l u Z G V 4 J n F 1 b 3 Q 7 L C Z x d W 9 0 O 0 Z 1 b G x O Y W 1 l J n F 1 b 3 Q 7 L C Z x d W 9 0 O 0 5 h b W U m c X V v d D s s J n F 1 b 3 Q 7 R X h 0 Z W 5 z a W 9 u J n F 1 b 3 Q 7 L C Z x d W 9 0 O 1 R 5 c G U m c X V v d D s s J n F 1 b 3 Q 7 T 3 J k Z X I x J n F 1 b 3 Q 7 L C Z x d W 9 0 O 0 9 y Z G V y M i Z x d W 9 0 O y w m c X V v d D t D b 3 V u d C Z x d W 9 0 O y w m c X V v d D t M a W 5 r J n F 1 b 3 Q 7 L C Z x d W 9 0 O 0 1 E L U l t Y W d l T 2 5 s e S Z x d W 9 0 O y w m c X V v d D t N R C 1 J b W F n Z U x p b m s m c X V v d D s s J n F 1 b 3 Q 7 T U Q t S W 1 h Z 2 V M a W 5 r V G 9 G a W x l J n F 1 b 3 Q 7 L C Z x d W 9 0 O 0 1 E L V R h Y m x l U m V j b 3 J k J n F 1 b 3 Q 7 L C Z x d W 9 0 O 0 d I L V J F Q U R N R S 1 N R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L W Z p b m F s L 0 F 1 d G 9 S Z W 1 v d m V k Q 2 9 s d W 1 u c z E u e 0 l u Z G V 4 L D B 9 J n F 1 b 3 Q 7 L C Z x d W 9 0 O 1 N l Y 3 R p b 2 4 x L 2 h h L W Z p b m F s L 0 F 1 d G 9 S Z W 1 v d m V k Q 2 9 s d W 1 u c z E u e 0 Z 1 b G x O Y W 1 l L D F 9 J n F 1 b 3 Q 7 L C Z x d W 9 0 O 1 N l Y 3 R p b 2 4 x L 2 h h L W Z p b m F s L 0 F 1 d G 9 S Z W 1 v d m V k Q 2 9 s d W 1 u c z E u e 0 5 h b W U s M n 0 m c X V v d D s s J n F 1 b 3 Q 7 U 2 V j d G l v b j E v a G E t Z m l u Y W w v Q X V 0 b 1 J l b W 9 2 Z W R D b 2 x 1 b W 5 z M S 5 7 R X h 0 Z W 5 z a W 9 u L D N 9 J n F 1 b 3 Q 7 L C Z x d W 9 0 O 1 N l Y 3 R p b 2 4 x L 2 h h L W Z p b m F s L 0 F 1 d G 9 S Z W 1 v d m V k Q 2 9 s d W 1 u c z E u e 1 R 5 c G U s N H 0 m c X V v d D s s J n F 1 b 3 Q 7 U 2 V j d G l v b j E v a G E t Z m l u Y W w v Q X V 0 b 1 J l b W 9 2 Z W R D b 2 x 1 b W 5 z M S 5 7 T 3 J k Z X I x L D V 9 J n F 1 b 3 Q 7 L C Z x d W 9 0 O 1 N l Y 3 R p b 2 4 x L 2 h h L W Z p b m F s L 0 F 1 d G 9 S Z W 1 v d m V k Q 2 9 s d W 1 u c z E u e 0 9 y Z G V y M i w 2 f S Z x d W 9 0 O y w m c X V v d D t T Z W N 0 a W 9 u M S 9 o Y S 1 m a W 5 h b C 9 B d X R v U m V t b 3 Z l Z E N v b H V t b n M x L n t D b 3 V u d C w 3 f S Z x d W 9 0 O y w m c X V v d D t T Z W N 0 a W 9 u M S 9 o Y S 1 m a W 5 h b C 9 B d X R v U m V t b 3 Z l Z E N v b H V t b n M x L n t M a W 5 r L D h 9 J n F 1 b 3 Q 7 L C Z x d W 9 0 O 1 N l Y 3 R p b 2 4 x L 2 h h L W Z p b m F s L 0 F 1 d G 9 S Z W 1 v d m V k Q 2 9 s d W 1 u c z E u e 0 1 E L U l t Y W d l T 2 5 s e S w 5 f S Z x d W 9 0 O y w m c X V v d D t T Z W N 0 a W 9 u M S 9 o Y S 1 m a W 5 h b C 9 B d X R v U m V t b 3 Z l Z E N v b H V t b n M x L n t N R C 1 J b W F n Z U x p b m s s M T B 9 J n F 1 b 3 Q 7 L C Z x d W 9 0 O 1 N l Y 3 R p b 2 4 x L 2 h h L W Z p b m F s L 0 F 1 d G 9 S Z W 1 v d m V k Q 2 9 s d W 1 u c z E u e 0 1 E L U l t Y W d l T G l u a 1 R v R m l s Z S w x M X 0 m c X V v d D s s J n F 1 b 3 Q 7 U 2 V j d G l v b j E v a G E t Z m l u Y W w v Q X V 0 b 1 J l b W 9 2 Z W R D b 2 x 1 b W 5 z M S 5 7 T U Q t V G F i b G V S Z W N v c m Q s M T J 9 J n F 1 b 3 Q 7 L C Z x d W 9 0 O 1 N l Y 3 R p b 2 4 x L 2 h h L W Z p b m F s L 0 F 1 d G 9 S Z W 1 v d m V k Q 2 9 s d W 1 u c z E u e 0 d I L V J F Q U R N R S 1 N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h h L W Z p b m F s L 0 F 1 d G 9 S Z W 1 v d m V k Q 2 9 s d W 1 u c z E u e 0 l u Z G V 4 L D B 9 J n F 1 b 3 Q 7 L C Z x d W 9 0 O 1 N l Y 3 R p b 2 4 x L 2 h h L W Z p b m F s L 0 F 1 d G 9 S Z W 1 v d m V k Q 2 9 s d W 1 u c z E u e 0 Z 1 b G x O Y W 1 l L D F 9 J n F 1 b 3 Q 7 L C Z x d W 9 0 O 1 N l Y 3 R p b 2 4 x L 2 h h L W Z p b m F s L 0 F 1 d G 9 S Z W 1 v d m V k Q 2 9 s d W 1 u c z E u e 0 5 h b W U s M n 0 m c X V v d D s s J n F 1 b 3 Q 7 U 2 V j d G l v b j E v a G E t Z m l u Y W w v Q X V 0 b 1 J l b W 9 2 Z W R D b 2 x 1 b W 5 z M S 5 7 R X h 0 Z W 5 z a W 9 u L D N 9 J n F 1 b 3 Q 7 L C Z x d W 9 0 O 1 N l Y 3 R p b 2 4 x L 2 h h L W Z p b m F s L 0 F 1 d G 9 S Z W 1 v d m V k Q 2 9 s d W 1 u c z E u e 1 R 5 c G U s N H 0 m c X V v d D s s J n F 1 b 3 Q 7 U 2 V j d G l v b j E v a G E t Z m l u Y W w v Q X V 0 b 1 J l b W 9 2 Z W R D b 2 x 1 b W 5 z M S 5 7 T 3 J k Z X I x L D V 9 J n F 1 b 3 Q 7 L C Z x d W 9 0 O 1 N l Y 3 R p b 2 4 x L 2 h h L W Z p b m F s L 0 F 1 d G 9 S Z W 1 v d m V k Q 2 9 s d W 1 u c z E u e 0 9 y Z G V y M i w 2 f S Z x d W 9 0 O y w m c X V v d D t T Z W N 0 a W 9 u M S 9 o Y S 1 m a W 5 h b C 9 B d X R v U m V t b 3 Z l Z E N v b H V t b n M x L n t D b 3 V u d C w 3 f S Z x d W 9 0 O y w m c X V v d D t T Z W N 0 a W 9 u M S 9 o Y S 1 m a W 5 h b C 9 B d X R v U m V t b 3 Z l Z E N v b H V t b n M x L n t M a W 5 r L D h 9 J n F 1 b 3 Q 7 L C Z x d W 9 0 O 1 N l Y 3 R p b 2 4 x L 2 h h L W Z p b m F s L 0 F 1 d G 9 S Z W 1 v d m V k Q 2 9 s d W 1 u c z E u e 0 1 E L U l t Y W d l T 2 5 s e S w 5 f S Z x d W 9 0 O y w m c X V v d D t T Z W N 0 a W 9 u M S 9 o Y S 1 m a W 5 h b C 9 B d X R v U m V t b 3 Z l Z E N v b H V t b n M x L n t N R C 1 J b W F n Z U x p b m s s M T B 9 J n F 1 b 3 Q 7 L C Z x d W 9 0 O 1 N l Y 3 R p b 2 4 x L 2 h h L W Z p b m F s L 0 F 1 d G 9 S Z W 1 v d m V k Q 2 9 s d W 1 u c z E u e 0 1 E L U l t Y W d l T G l u a 1 R v R m l s Z S w x M X 0 m c X V v d D s s J n F 1 b 3 Q 7 U 2 V j d G l v b j E v a G E t Z m l u Y W w v Q X V 0 b 1 J l b W 9 2 Z W R D b 2 x 1 b W 5 z M S 5 7 T U Q t V G F i b G V S Z W N v c m Q s M T J 9 J n F 1 b 3 Q 7 L C Z x d W 9 0 O 1 N l Y 3 R p b 2 4 x L 2 h h L W Z p b m F s L 0 F 1 d G 9 S Z W 1 v d m V k Q 2 9 s d W 1 u c z E u e 0 d I L V J F Q U R N R S 1 N R C w x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N v d W 5 0 I i B W Y W x 1 Z T 0 i b D I x I i A v P j x F b n R y e S B U e X B l P S J R d W V y e U d y b 3 V w S U Q i I F Z h b H V l P S J z O D U x O G I z Z D c t Z W E w N i 0 0 N G R m L W F h M W Y t O D Z m Z m Y x M j U z Z m Y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E t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E t Z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m a W 5 h b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E t c 2 V 0 d X A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B L X N l d H V w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X N l d H V w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S 1 n c m 9 1 c G V k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I c M + s 5 e U G 8 y 0 0 v 9 r t g x g A A A A A C A A A A A A A Q Z g A A A A E A A C A A A A B 1 l c q Y f o t e a l V s 6 J f W D K E m l v D j i 3 r 1 l m Z l 2 G H t 1 7 s m H Q A A A A A O g A A A A A I A A C A A A A C K Y V q m N 6 R z O H S 3 y t A d x / I T V v y V z T m P I t x D 3 3 z 2 s M b e C l A A A A A y l y 9 A G m 1 1 j x C m q + V P D 2 B 9 A m C p 8 y m K H x m G 2 d Y i U b 0 f M + 5 d w L m h 4 o L d l m L n x y 1 + S o U 5 Y / J g M l q U a L e U 9 n j I Y 7 E U L 8 N H I 0 P a S W r Q + G e B 9 C j I C 0 A A A A A o E J 6 o l U p I V v C q v q r 1 A s r Z i L M 2 o d S 5 2 3 G s d 5 z z s x C W H a K X D 8 Q 6 0 H R f l X 8 Y w 1 o k R r o H o v N D V f X q P u S w C 7 d x 3 V y z < / D a t a M a s h u p > 
</file>

<file path=customXml/itemProps1.xml><?xml version="1.0" encoding="utf-8"?>
<ds:datastoreItem xmlns:ds="http://schemas.openxmlformats.org/officeDocument/2006/customXml" ds:itemID="{623B5838-FF82-4C14-8647-52CAE5BB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knx-final</vt:lpstr>
      <vt:lpstr>KNX-Setup</vt:lpstr>
      <vt:lpstr>HA-final</vt:lpstr>
      <vt:lpstr>HA-Setup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Sober</dc:creator>
  <cp:lastModifiedBy>Rami Sober</cp:lastModifiedBy>
  <dcterms:created xsi:type="dcterms:W3CDTF">2025-02-13T10:20:32Z</dcterms:created>
  <dcterms:modified xsi:type="dcterms:W3CDTF">2025-02-24T11:04:18Z</dcterms:modified>
</cp:coreProperties>
</file>