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202300"/>
  <mc:AlternateContent xmlns:mc="http://schemas.openxmlformats.org/markup-compatibility/2006">
    <mc:Choice Requires="x15">
      <x15ac:absPath xmlns:x15ac="http://schemas.microsoft.com/office/spreadsheetml/2010/11/ac" url="T:\assets\assets-public\"/>
    </mc:Choice>
  </mc:AlternateContent>
  <xr:revisionPtr revIDLastSave="0" documentId="13_ncr:1_{B319D897-E2BA-40A6-A392-91F4B2F1D058}" xr6:coauthVersionLast="47" xr6:coauthVersionMax="47" xr10:uidLastSave="{00000000-0000-0000-0000-000000000000}"/>
  <bookViews>
    <workbookView xWindow="-120" yWindow="-120" windowWidth="29040" windowHeight="15720" activeTab="3" xr2:uid="{E08D606C-6E7E-4051-9F51-388A7B4C4713}"/>
  </bookViews>
  <sheets>
    <sheet name="knx-final" sheetId="5" r:id="rId1"/>
    <sheet name="KNX-Setup" sheetId="4" r:id="rId2"/>
    <sheet name="HA-final" sheetId="7" r:id="rId3"/>
    <sheet name="HA-Setup" sheetId="6" r:id="rId4"/>
    <sheet name="Shelly" sheetId="3" r:id="rId5"/>
  </sheets>
  <definedNames>
    <definedName name="ExternalData_2" localSheetId="3" hidden="1">'HA-Setup'!$B$19:$E$40</definedName>
    <definedName name="ExternalData_2" localSheetId="1" hidden="1">'KNX-Setup'!$B$19:$E$43</definedName>
    <definedName name="ExternalData_3" localSheetId="2" hidden="1">'HA-final'!$E$6:$R$27</definedName>
    <definedName name="ExternalData_3" localSheetId="0" hidden="1">'knx-final'!$E$6:$R$30</definedName>
    <definedName name="ExternalData_4" localSheetId="2" hidden="1">'HA-final'!$L$2:$Q$3</definedName>
    <definedName name="ExternalData_4" localSheetId="0" hidden="1">'knx-final'!$L$2:$Q$3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6" l="1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K36" i="6" s="1"/>
  <c r="J37" i="6"/>
  <c r="K37" i="6" s="1"/>
  <c r="J38" i="6"/>
  <c r="K38" i="6" s="1"/>
  <c r="J39" i="6"/>
  <c r="K39" i="6" s="1"/>
  <c r="J40" i="6"/>
  <c r="K40" i="6" s="1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K32" i="4" s="1"/>
  <c r="J33" i="4"/>
  <c r="J34" i="4"/>
  <c r="J35" i="4"/>
  <c r="J36" i="4"/>
  <c r="J37" i="4"/>
  <c r="J38" i="4"/>
  <c r="J39" i="4"/>
  <c r="J40" i="4"/>
  <c r="J41" i="4"/>
  <c r="J42" i="4"/>
  <c r="K42" i="4" s="1"/>
  <c r="J43" i="4"/>
  <c r="K43" i="4" s="1"/>
  <c r="K20" i="4"/>
  <c r="K21" i="4"/>
  <c r="K22" i="4"/>
  <c r="K23" i="4"/>
  <c r="K24" i="4"/>
  <c r="K25" i="4"/>
  <c r="K26" i="4"/>
  <c r="K27" i="4"/>
  <c r="K28" i="4"/>
  <c r="K29" i="4"/>
  <c r="K30" i="4"/>
  <c r="K31" i="4"/>
  <c r="K33" i="4"/>
  <c r="K34" i="4"/>
  <c r="K35" i="4"/>
  <c r="K36" i="4"/>
  <c r="K37" i="4"/>
  <c r="K38" i="4"/>
  <c r="K39" i="4"/>
  <c r="K40" i="4"/>
  <c r="K41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F15" i="6"/>
  <c r="C15" i="6"/>
  <c r="F10" i="6"/>
  <c r="C10" i="6"/>
  <c r="F9" i="6"/>
  <c r="C9" i="6"/>
  <c r="F15" i="4"/>
  <c r="F10" i="4"/>
  <c r="F9" i="4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7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C15" i="4"/>
  <c r="C10" i="4"/>
  <c r="C9" i="4"/>
  <c r="M36" i="6" l="1"/>
  <c r="N36" i="6" s="1"/>
  <c r="L36" i="6"/>
  <c r="M37" i="6"/>
  <c r="N37" i="6" s="1"/>
  <c r="L37" i="6"/>
  <c r="M38" i="6"/>
  <c r="N38" i="6" s="1"/>
  <c r="L38" i="6"/>
  <c r="M39" i="6"/>
  <c r="N39" i="6" s="1"/>
  <c r="L39" i="6"/>
  <c r="M40" i="6"/>
  <c r="N40" i="6" s="1"/>
  <c r="L40" i="6"/>
  <c r="L20" i="6"/>
  <c r="M20" i="6"/>
  <c r="N20" i="6" s="1"/>
  <c r="L21" i="6"/>
  <c r="M21" i="6"/>
  <c r="N21" i="6" s="1"/>
  <c r="L22" i="6"/>
  <c r="M22" i="6"/>
  <c r="N22" i="6" s="1"/>
  <c r="L23" i="6"/>
  <c r="M23" i="6"/>
  <c r="N23" i="6" s="1"/>
  <c r="L24" i="6"/>
  <c r="M24" i="6"/>
  <c r="N24" i="6" s="1"/>
  <c r="L25" i="6"/>
  <c r="M25" i="6"/>
  <c r="N25" i="6" s="1"/>
  <c r="L26" i="6"/>
  <c r="M26" i="6"/>
  <c r="N26" i="6" s="1"/>
  <c r="L27" i="6"/>
  <c r="M27" i="6"/>
  <c r="N27" i="6" s="1"/>
  <c r="L28" i="6"/>
  <c r="M28" i="6"/>
  <c r="N28" i="6" s="1"/>
  <c r="L29" i="6"/>
  <c r="M29" i="6"/>
  <c r="N29" i="6" s="1"/>
  <c r="L30" i="6"/>
  <c r="M30" i="6"/>
  <c r="N30" i="6" s="1"/>
  <c r="L31" i="6"/>
  <c r="M31" i="6"/>
  <c r="N31" i="6" s="1"/>
  <c r="L32" i="6"/>
  <c r="M32" i="6"/>
  <c r="N32" i="6" s="1"/>
  <c r="L33" i="6"/>
  <c r="M33" i="6"/>
  <c r="N33" i="6" s="1"/>
  <c r="L34" i="6"/>
  <c r="M34" i="6"/>
  <c r="N34" i="6" s="1"/>
  <c r="L35" i="6"/>
  <c r="M35" i="6"/>
  <c r="N35" i="6" s="1"/>
  <c r="M20" i="4"/>
  <c r="N20" i="4" s="1"/>
  <c r="L20" i="4"/>
  <c r="M21" i="4"/>
  <c r="N21" i="4" s="1"/>
  <c r="L21" i="4"/>
  <c r="M22" i="4"/>
  <c r="N22" i="4" s="1"/>
  <c r="L22" i="4"/>
  <c r="M23" i="4"/>
  <c r="N23" i="4" s="1"/>
  <c r="L23" i="4"/>
  <c r="M24" i="4"/>
  <c r="N24" i="4" s="1"/>
  <c r="L24" i="4"/>
  <c r="M25" i="4"/>
  <c r="N25" i="4" s="1"/>
  <c r="L25" i="4"/>
  <c r="M32" i="4"/>
  <c r="N32" i="4" s="1"/>
  <c r="L32" i="4"/>
  <c r="L26" i="4"/>
  <c r="M26" i="4"/>
  <c r="N26" i="4" s="1"/>
  <c r="L27" i="4"/>
  <c r="M27" i="4"/>
  <c r="N27" i="4" s="1"/>
  <c r="L28" i="4"/>
  <c r="M28" i="4"/>
  <c r="N28" i="4" s="1"/>
  <c r="L29" i="4"/>
  <c r="M29" i="4"/>
  <c r="N29" i="4" s="1"/>
  <c r="L30" i="4"/>
  <c r="M30" i="4"/>
  <c r="N30" i="4" s="1"/>
  <c r="L31" i="4"/>
  <c r="M31" i="4"/>
  <c r="N31" i="4" s="1"/>
  <c r="L33" i="4"/>
  <c r="M33" i="4"/>
  <c r="N33" i="4" s="1"/>
  <c r="L34" i="4"/>
  <c r="M34" i="4"/>
  <c r="N34" i="4" s="1"/>
  <c r="L35" i="4"/>
  <c r="M35" i="4"/>
  <c r="N35" i="4" s="1"/>
  <c r="L36" i="4"/>
  <c r="M36" i="4"/>
  <c r="N36" i="4" s="1"/>
  <c r="L37" i="4"/>
  <c r="M37" i="4"/>
  <c r="N37" i="4" s="1"/>
  <c r="L38" i="4"/>
  <c r="M38" i="4"/>
  <c r="N38" i="4" s="1"/>
  <c r="L39" i="4"/>
  <c r="M39" i="4"/>
  <c r="N39" i="4" s="1"/>
  <c r="L40" i="4"/>
  <c r="M40" i="4"/>
  <c r="N40" i="4" s="1"/>
  <c r="L41" i="4"/>
  <c r="M41" i="4"/>
  <c r="N41" i="4" s="1"/>
  <c r="M42" i="4"/>
  <c r="N42" i="4" s="1"/>
  <c r="L42" i="4"/>
  <c r="L43" i="4"/>
  <c r="M43" i="4"/>
  <c r="N43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484109-0BA8-4FB4-8591-4847D3FD9CA2}" keepAlive="1" name="Query - ha-final" description="Connection to the 'ha-final' query in the workbook." type="5" refreshedVersion="8" background="1" saveData="1">
    <dbPr connection="Provider=Microsoft.Mashup.OleDb.1;Data Source=$Workbook$;Location=ha-final;Extended Properties=&quot;&quot;" command="SELECT * FROM [ha-final]"/>
  </connection>
  <connection id="2" xr16:uid="{C9F2B5B8-C74C-4912-AA1A-EE52A35202BB}" keepAlive="1" name="Query - ha-grouped" description="Connection to the 'ha-grouped' query in the workbook." type="5" refreshedVersion="8" background="1" saveData="1">
    <dbPr connection="Provider=Microsoft.Mashup.OleDb.1;Data Source=$Workbook$;Location=ha-grouped;Extended Properties=&quot;&quot;" command="SELECT * FROM [ha-grouped]"/>
  </connection>
  <connection id="3" xr16:uid="{278948AC-735B-48FF-A47A-9410A213FB65}" keepAlive="1" name="Query - HA-setup" description="Connection to the 'HA-setup' query in the workbook." type="5" refreshedVersion="8" background="1" saveData="1">
    <dbPr connection="Provider=Microsoft.Mashup.OleDb.1;Data Source=$Workbook$;Location=HA-setup;Extended Properties=&quot;&quot;" command="SELECT * FROM [HA-setup]"/>
  </connection>
  <connection id="4" xr16:uid="{4CC16496-4406-45A8-8AC3-AA96B59AA634}" keepAlive="1" name="Query - knx-final" description="Connection to the 'knx-final' query in the workbook." type="5" refreshedVersion="8" background="1" saveData="1">
    <dbPr connection="Provider=Microsoft.Mashup.OleDb.1;Data Source=$Workbook$;Location=knx-final;Extended Properties=&quot;&quot;" command="SELECT * FROM [knx-final]"/>
  </connection>
  <connection id="5" xr16:uid="{4896649E-61CD-4501-82C0-D0A439796494}" keepAlive="1" name="Query - knx-grouped" description="Connection to the 'knx-grouped' query in the workbook." type="5" refreshedVersion="8" background="1" saveData="1">
    <dbPr connection="Provider=Microsoft.Mashup.OleDb.1;Data Source=$Workbook$;Location=knx-grouped;Extended Properties=&quot;&quot;" command="SELECT * FROM [knx-grouped]"/>
  </connection>
  <connection id="6" xr16:uid="{9BE043DC-B277-412D-8939-D229155C0DED}" keepAlive="1" name="Query - knx-setup" description="Connection to the 'knx-setup' query in the workbook." type="5" refreshedVersion="8" background="1" saveData="1">
    <dbPr connection="Provider=Microsoft.Mashup.OleDb.1;Data Source=$Workbook$;Location=knx-setup;Extended Properties=&quot;&quot;" command="SELECT * FROM [knx-setup]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</futureMetadata>
  <valueMetadata count="2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</valueMetadata>
</metadata>
</file>

<file path=xl/sharedStrings.xml><?xml version="1.0" encoding="utf-8"?>
<sst xmlns="http://schemas.openxmlformats.org/spreadsheetml/2006/main" count="762" uniqueCount="423">
  <si>
    <t>Name</t>
  </si>
  <si>
    <t>Extension</t>
  </si>
  <si>
    <t>bin-44.png</t>
  </si>
  <si>
    <t>.png</t>
  </si>
  <si>
    <t>crestron-ci-knx.png</t>
  </si>
  <si>
    <t>gvs-4ch-ir-emitter.png</t>
  </si>
  <si>
    <t>gvs-ir-learner-2.png</t>
  </si>
  <si>
    <t>gvs-knx-binip-4f-1-430x430.png</t>
  </si>
  <si>
    <t>ip-1home-bridge.png</t>
  </si>
  <si>
    <t>klic-dd-v3.png</t>
  </si>
  <si>
    <t>klic-di-v2.png</t>
  </si>
  <si>
    <t>knx.png</t>
  </si>
  <si>
    <t>maxinbox-16-v3.png</t>
  </si>
  <si>
    <t>maxinbox24.png</t>
  </si>
  <si>
    <t>maxinbox8-v3.png</t>
  </si>
  <si>
    <t>railquad-8.png</t>
  </si>
  <si>
    <t>tmd-square-tmd-2.png</t>
  </si>
  <si>
    <t>tmd-square-tmd-4.png</t>
  </si>
  <si>
    <t>tmd-square-tmd-6.png</t>
  </si>
  <si>
    <t>tmd-square-tmd-display.png</t>
  </si>
  <si>
    <t>z35.png</t>
  </si>
  <si>
    <t>z41-pro.png</t>
  </si>
  <si>
    <t>zennio.png</t>
  </si>
  <si>
    <t>zps320hic230.png</t>
  </si>
  <si>
    <t>FullName</t>
  </si>
  <si>
    <t>RASBR/</t>
  </si>
  <si>
    <t>assets-public/</t>
  </si>
  <si>
    <t>blob/main/</t>
  </si>
  <si>
    <t>devices</t>
  </si>
  <si>
    <t>devices/</t>
  </si>
  <si>
    <t>knx/</t>
  </si>
  <si>
    <t>user</t>
  </si>
  <si>
    <t>repo</t>
  </si>
  <si>
    <t>folder</t>
  </si>
  <si>
    <t>ImageOnly</t>
  </si>
  <si>
    <t>ImageLink</t>
  </si>
  <si>
    <t>?raw=true</t>
  </si>
  <si>
    <t>https://github.com/</t>
  </si>
  <si>
    <t>bin-44</t>
  </si>
  <si>
    <t>crestron-ci-knx</t>
  </si>
  <si>
    <t>gvs-4ch-ir-emitter</t>
  </si>
  <si>
    <t>gvs-ir-learner-2</t>
  </si>
  <si>
    <t>gvs-knx-binip-4f-1-430x430</t>
  </si>
  <si>
    <t>ip-1home-bridge</t>
  </si>
  <si>
    <t>klic-dd-v3</t>
  </si>
  <si>
    <t>klic-di-v2</t>
  </si>
  <si>
    <t>knx</t>
  </si>
  <si>
    <t>maxinbox-16-v3</t>
  </si>
  <si>
    <t>maxinbox24</t>
  </si>
  <si>
    <t>maxinbox8-v3</t>
  </si>
  <si>
    <t>railquad-8</t>
  </si>
  <si>
    <t>tmd-square-tmd-2</t>
  </si>
  <si>
    <t>tmd-square-tmd-4</t>
  </si>
  <si>
    <t>tmd-square-tmd-6</t>
  </si>
  <si>
    <t>tmd-square-tmd-display</t>
  </si>
  <si>
    <t>z35</t>
  </si>
  <si>
    <t>z41-pro</t>
  </si>
  <si>
    <t>zennio</t>
  </si>
  <si>
    <t>zps320hic230</t>
  </si>
  <si>
    <t>Order1</t>
  </si>
  <si>
    <t>Order2</t>
  </si>
  <si>
    <t>keypad</t>
  </si>
  <si>
    <t>Type</t>
  </si>
  <si>
    <t>wall-insert</t>
  </si>
  <si>
    <t>logo</t>
  </si>
  <si>
    <t>blob-main</t>
  </si>
  <si>
    <t>gvs-logo.png</t>
  </si>
  <si>
    <t>gvs-logo</t>
  </si>
  <si>
    <t>logo-1home.png</t>
  </si>
  <si>
    <t>logo-1home</t>
  </si>
  <si>
    <t>link-prefix</t>
  </si>
  <si>
    <t>MD-ImageLink</t>
  </si>
  <si>
    <t>MD-ImageOnly</t>
  </si>
  <si>
    <t>Link</t>
  </si>
  <si>
    <t>Image</t>
  </si>
  <si>
    <t>usb-programming</t>
  </si>
  <si>
    <t>Website</t>
  </si>
  <si>
    <t>ip-gateway</t>
  </si>
  <si>
    <t>dinrail</t>
  </si>
  <si>
    <t>https://github.com/RASBR/assets-public/blob/main/devices/knx/knx.png?raw=true</t>
  </si>
  <si>
    <t>https://github.com/RASBR/assets-public/blob/main/devices/knx/logo-1home.png?raw=true</t>
  </si>
  <si>
    <t>https://github.com/RASBR/assets-public/blob/main/devices/knx/ip-1home-bridge.png?raw=true</t>
  </si>
  <si>
    <t>https://github.com/RASBR/assets-public/blob/main/devices/knx/zennio.png?raw=true</t>
  </si>
  <si>
    <t>https://github.com/RASBR/assets-public/blob/main/devices/knx/z41-pro.png?raw=true</t>
  </si>
  <si>
    <t>https://github.com/RASBR/assets-public/blob/main/devices/knx/z35.png?raw=true</t>
  </si>
  <si>
    <t>https://github.com/RASBR/assets-public/blob/main/devices/knx/tmd-square-tmd-display.png?raw=true</t>
  </si>
  <si>
    <t>https://github.com/RASBR/assets-public/blob/main/devices/knx/tmd-square-tmd-2.png?raw=true</t>
  </si>
  <si>
    <t>https://github.com/RASBR/assets-public/blob/main/devices/knx/tmd-square-tmd-4.png?raw=true</t>
  </si>
  <si>
    <t>https://github.com/RASBR/assets-public/blob/main/devices/knx/tmd-square-tmd-6.png?raw=true</t>
  </si>
  <si>
    <t>https://github.com/RASBR/assets-public/blob/main/devices/knx/zps320hic230.png?raw=true</t>
  </si>
  <si>
    <t>https://github.com/RASBR/assets-public/blob/main/devices/knx/maxinbox24.png?raw=true</t>
  </si>
  <si>
    <t>https://github.com/RASBR/assets-public/blob/main/devices/knx/maxinbox-16-v3.png?raw=true</t>
  </si>
  <si>
    <t>https://github.com/RASBR/assets-public/blob/main/devices/knx/maxinbox8-v3.png?raw=true</t>
  </si>
  <si>
    <t>https://github.com/RASBR/assets-public/blob/main/devices/knx/railquad-8.png?raw=true</t>
  </si>
  <si>
    <t>https://github.com/RASBR/assets-public/blob/main/devices/knx/klic-di-v2.png?raw=true</t>
  </si>
  <si>
    <t>https://github.com/RASBR/assets-public/blob/main/devices/knx/klic-dd-v3.png?raw=true</t>
  </si>
  <si>
    <t>https://github.com/RASBR/assets-public/blob/main/devices/knx/bin-44.png?raw=true</t>
  </si>
  <si>
    <t>https://github.com/RASBR/assets-public/blob/main/devices/knx/gvs-logo.png?raw=true</t>
  </si>
  <si>
    <t>https://github.com/RASBR/assets-public/blob/main/devices/knx/crestron-ci-knx.png?raw=true</t>
  </si>
  <si>
    <t>https://github.com/RASBR/assets-public/blob/main/devices/knx/gvs-4ch-ir-emitter.png?raw=true</t>
  </si>
  <si>
    <t>https://github.com/RASBR/assets-public/blob/main/devices/knx/gvs-knx-binip-4f-1-430x430.png?raw=true</t>
  </si>
  <si>
    <t>https://github.com/RASBR/assets-public/blob/main/devices/knx/gvs-ir-learner-2.png?raw=true</t>
  </si>
  <si>
    <t>MD-ImageLinkToFile</t>
  </si>
  <si>
    <r>
      <t xml:space="preserve">Height - </t>
    </r>
    <r>
      <rPr>
        <i/>
        <sz val="10"/>
        <color theme="1"/>
        <rFont val="Aptos Narrow"/>
        <family val="2"/>
        <scheme val="minor"/>
      </rPr>
      <t>Leave empty or 0 to disregard</t>
    </r>
  </si>
  <si>
    <t>Raw</t>
  </si>
  <si>
    <t>Size</t>
  </si>
  <si>
    <t>MD image prefix</t>
  </si>
  <si>
    <r>
      <t>Width -</t>
    </r>
    <r>
      <rPr>
        <i/>
        <sz val="11"/>
        <color theme="1"/>
        <rFont val="Aptos Narrow"/>
        <family val="2"/>
        <scheme val="minor"/>
      </rPr>
      <t xml:space="preserve"> </t>
    </r>
    <r>
      <rPr>
        <i/>
        <sz val="10"/>
        <color theme="1"/>
        <rFont val="Aptos Narrow"/>
        <family val="2"/>
        <scheme val="minor"/>
      </rPr>
      <t>Leave empty or 0 to disregard</t>
    </r>
  </si>
  <si>
    <t>Usage instruction:</t>
  </si>
  <si>
    <t>FileName</t>
  </si>
  <si>
    <t>Index1</t>
  </si>
  <si>
    <t>ImageLinkToFile</t>
  </si>
  <si>
    <t>crestron.png</t>
  </si>
  <si>
    <t>crestron</t>
  </si>
  <si>
    <t>https://github.com/RASBR/assets-public/blob/main/devices/knx/crestron.png?raw=true</t>
  </si>
  <si>
    <t>Index</t>
  </si>
  <si>
    <t>MD-TableRecord</t>
  </si>
  <si>
    <t>MDTableRecords</t>
  </si>
  <si>
    <t>Count</t>
  </si>
  <si>
    <t>home-assistant-logomark-color-on-light.png</t>
  </si>
  <si>
    <t>home-assistant-logomark-color-on-light</t>
  </si>
  <si>
    <t>home-assistant-logomark-monochrome-on-dark.png</t>
  </si>
  <si>
    <t>home-assistant-logomark-monochrome-on-dark</t>
  </si>
  <si>
    <t>home-assistant-logomark-monochrome-on-light.png</t>
  </si>
  <si>
    <t>home-assistant-logomark-monochrome-on-light</t>
  </si>
  <si>
    <t>home-assistant-logomark-with-margins-color-on-light.png</t>
  </si>
  <si>
    <t>home-assistant-logomark-with-margins-color-on-light</t>
  </si>
  <si>
    <t>home-assistant-logomark-with-margins-monochrome-on-dark.png</t>
  </si>
  <si>
    <t>home-assistant-logomark-with-margins-monochrome-on-dark</t>
  </si>
  <si>
    <t>home-assistant-logomark-with-margins-monochrome-on-light.png</t>
  </si>
  <si>
    <t>home-assistant-logomark-with-margins-monochrome-on-light</t>
  </si>
  <si>
    <t>home-assistant-social-media-logo-dev.png</t>
  </si>
  <si>
    <t>home-assistant-social-media-logo-dev</t>
  </si>
  <si>
    <t>home-assistant-social-media-logo-round.png</t>
  </si>
  <si>
    <t>home-assistant-social-media-logo-round</t>
  </si>
  <si>
    <t>home-assistant-social-media-logo-square.png</t>
  </si>
  <si>
    <t>home-assistant-social-media-logo-square</t>
  </si>
  <si>
    <t>home-assistant-wordmark-color-on-dark.png</t>
  </si>
  <si>
    <t>home-assistant-wordmark-color-on-dark</t>
  </si>
  <si>
    <t>home-assistant-wordmark-color-on-light.png</t>
  </si>
  <si>
    <t>home-assistant-wordmark-color-on-light</t>
  </si>
  <si>
    <t>home-assistant-wordmark-monochrome-on-dark.png</t>
  </si>
  <si>
    <t>home-assistant-wordmark-monochrome-on-dark</t>
  </si>
  <si>
    <t>home-assistant-wordmark-monochrome-on-light.png</t>
  </si>
  <si>
    <t>home-assistant-wordmark-monochrome-on-light</t>
  </si>
  <si>
    <t>home-assistant-wordmark-vertical-color-on-dark.png</t>
  </si>
  <si>
    <t>home-assistant-wordmark-vertical-color-on-dark</t>
  </si>
  <si>
    <t>home-assistant-wordmark-vertical-color-on-light.png</t>
  </si>
  <si>
    <t>home-assistant-wordmark-vertical-color-on-light</t>
  </si>
  <si>
    <t>home-assistant-wordmark-vertical-monochrome-on-dark.png</t>
  </si>
  <si>
    <t>home-assistant-wordmark-vertical-monochrome-on-dark</t>
  </si>
  <si>
    <t>home-assistant-wordmark-vertical-monochrome-on-light.png</t>
  </si>
  <si>
    <t>home-assistant-wordmark-vertical-monochrome-on-light</t>
  </si>
  <si>
    <t>home-assistant-wordmark-with-margins-color-on-dark.png</t>
  </si>
  <si>
    <t>home-assistant-wordmark-with-margins-color-on-dark</t>
  </si>
  <si>
    <t>home-assistant-wordmark-with-margins-color-on-light.png</t>
  </si>
  <si>
    <t>home-assistant-wordmark-with-margins-color-on-light</t>
  </si>
  <si>
    <t>home-assistant-wordmark-with-margins-monochrome-on-dark.png</t>
  </si>
  <si>
    <t>home-assistant-wordmark-with-margins-monochrome-on-dark</t>
  </si>
  <si>
    <t>home-assistant-wordmark-with-margins-monochrome-on-light.png</t>
  </si>
  <si>
    <t>home-assistant-wordmark-with-margins-monochrome-on-light</t>
  </si>
  <si>
    <t>GH-README-MD</t>
  </si>
  <si>
    <t>Wiki.js</t>
  </si>
  <si>
    <t>github README.md</t>
  </si>
  <si>
    <t>GHreadmeMD</t>
  </si>
  <si>
    <t>![img](https://github.com/RASBR/assets-public/blob/main/devices/knx/bin-44.png?raw=true =48x) ![img](https://github.com/RASBR/assets-public/blob/main/devices/knx/crestron-ci-knx.png?raw=true =48x) ![img](https://github.com/RASBR/assets-public/blob/main/devices/knx/crestron.png?raw=true =48x) ![img](https://github.com/RASBR/assets-public/blob/main/devices/knx/gvs-4ch-ir-emitter.png?raw=true =48x) ![img](https://github.com/RASBR/assets-public/blob/main/devices/knx/gvs-ir-learner-2.png?raw=true =48x) ![img](https://github.com/RASBR/assets-public/blob/main/devices/knx/gvs-knx-binip-4f-1-430x430.png?raw=true =48x) ![img](https://github.com/RASBR/assets-public/blob/main/devices/knx/gvs-logo.png?raw=true =48x) ![img](https://github.com/RASBR/assets-public/blob/main/devices/knx/ip-1home-bridge.png?raw=true =48x) ![img](https://github.com/RASBR/assets-public/blob/main/devices/knx/klic-dd-v3.png?raw=true =48x) ![img](https://github.com/RASBR/assets-public/blob/main/devices/knx/klic-di-v2.png?raw=true =48x) ![img](https://github.com/RASBR/assets-public/blob/main/devices/knx/knx.png?raw=true =48x) ![img](https://github.com/RASBR/assets-public/blob/main/devices/knx/logo-1home.png?raw=true =48x) ![img](https://github.com/RASBR/assets-public/blob/main/devices/knx/maxinbox-16-v3.png?raw=true =48x) ![img](https://github.com/RASBR/assets-public/blob/main/devices/knx/maxinbox24.png?raw=true =48x) ![img](https://github.com/RASBR/assets-public/blob/main/devices/knx/maxinbox8-v3.png?raw=true =48x) ![img](https://github.com/RASBR/assets-public/blob/main/devices/knx/railquad-8.png?raw=true =48x) ![img](https://github.com/RASBR/assets-public/blob/main/devices/knx/tmd-square-tmd-2.png?raw=true =48x) ![img](https://github.com/RASBR/assets-public/blob/main/devices/knx/tmd-square-tmd-4.png?raw=true =48x) ![img](https://github.com/RASBR/assets-public/blob/main/devices/knx/tmd-square-tmd-6.png?raw=true =48x) ![img](https://github.com/RASBR/assets-public/blob/main/devices/knx/tmd-square-tmd-display.png?raw=true =48x) ![img](https://github.com/RASBR/assets-public/blob/main/devices/knx/z35.png?raw=true =48x) ![img](https://github.com/RASBR/assets-public/blob/main/devices/knx/z41-pro.png?raw=true =48x) ![img](https://github.com/RASBR/assets-public/blob/main/devices/knx/zennio.png?raw=true =48x) ![img](https://github.com/RASBR/assets-public/blob/main/devices/knx/zps320hic230.png?raw=true =48x)</t>
  </si>
  <si>
    <t>[![img](https://github.com/RASBR/assets-public/blob/main/devices/knx/bin-44.png?raw=true =48x)](url) [![img](https://github.com/RASBR/assets-public/blob/main/devices/knx/crestron-ci-knx.png?raw=true =48x)](url) [![img](https://github.com/RASBR/assets-public/blob/main/devices/knx/crestron.png?raw=true =48x)](url) [![img](https://github.com/RASBR/assets-public/blob/main/devices/knx/gvs-4ch-ir-emitter.png?raw=true =48x)](url) [![img](https://github.com/RASBR/assets-public/blob/main/devices/knx/gvs-ir-learner-2.png?raw=true =48x)](url) [![img](https://github.com/RASBR/assets-public/blob/main/devices/knx/gvs-knx-binip-4f-1-430x430.png?raw=true =48x)](url) [![img](https://github.com/RASBR/assets-public/blob/main/devices/knx/gvs-logo.png?raw=true =48x)](url) [![img](https://github.com/RASBR/assets-public/blob/main/devices/knx/ip-1home-bridge.png?raw=true =48x)](url) [![img](https://github.com/RASBR/assets-public/blob/main/devices/knx/klic-dd-v3.png?raw=true =48x)](url) [![img](https://github.com/RASBR/assets-public/blob/main/devices/knx/klic-di-v2.png?raw=true =48x)](url) [![img](https://github.com/RASBR/assets-public/blob/main/devices/knx/knx.png?raw=true =48x)](url) [![img](https://github.com/RASBR/assets-public/blob/main/devices/knx/logo-1home.png?raw=true =48x)](url) [![img](https://github.com/RASBR/assets-public/blob/main/devices/knx/maxinbox-16-v3.png?raw=true =48x)](url) [![img](https://github.com/RASBR/assets-public/blob/main/devices/knx/maxinbox24.png?raw=true =48x)](url) [![img](https://github.com/RASBR/assets-public/blob/main/devices/knx/maxinbox8-v3.png?raw=true =48x)](url) [![img](https://github.com/RASBR/assets-public/blob/main/devices/knx/railquad-8.png?raw=true =48x)](url) [![img](https://github.com/RASBR/assets-public/blob/main/devices/knx/tmd-square-tmd-2.png?raw=true =48x)](url) [![img](https://github.com/RASBR/assets-public/blob/main/devices/knx/tmd-square-tmd-4.png?raw=true =48x)](url) [![img](https://github.com/RASBR/assets-public/blob/main/devices/knx/tmd-square-tmd-6.png?raw=true =48x)](url) [![img](https://github.com/RASBR/assets-public/blob/main/devices/knx/tmd-square-tmd-display.png?raw=true =48x)](url) [![img](https://github.com/RASBR/assets-public/blob/main/devices/knx/z35.png?raw=true =48x)](url) [![img](https://github.com/RASBR/assets-public/blob/main/devices/knx/z41-pro.png?raw=true =48x)](url) [![img](https://github.com/RASBR/assets-public/blob/main/devices/knx/zennio.png?raw=true =48x)](url) [![img](https://github.com/RASBR/assets-public/blob/main/devices/knx/zps320hic230.png?raw=true =48x)](url)</t>
  </si>
  <si>
    <t>[![img](https://github.com/RASBR/assets-public/blob/main/devices/knx/bin-44.png?raw=true =48x)](https://github.com/RASBR/assets-public/blob/main/devices/knx/bin-44.png?raw=true) [![img](https://github.com/RASBR/assets-public/blob/main/devices/knx/crestron-ci-knx.png?raw=true =48x)](https://github.com/RASBR/assets-public/blob/main/devices/knx/crestron-ci-knx.png?raw=true) [![img](https://github.com/RASBR/assets-public/blob/main/devices/knx/crestron.png?raw=true =48x)](https://github.com/RASBR/assets-public/blob/main/devices/knx/crestron.png?raw=true) [![img](https://github.com/RASBR/assets-public/blob/main/devices/knx/gvs-4ch-ir-emitter.png?raw=true =48x)](https://github.com/RASBR/assets-public/blob/main/devices/knx/gvs-4ch-ir-emitter.png?raw=true) [![img](https://github.com/RASBR/assets-public/blob/main/devices/knx/gvs-ir-learner-2.png?raw=true =48x)](https://github.com/RASBR/assets-public/blob/main/devices/knx/gvs-ir-learner-2.png?raw=true) [![img](https://github.com/RASBR/assets-public/blob/main/devices/knx/gvs-knx-binip-4f-1-430x430.png?raw=true =48x)](https://github.com/RASBR/assets-public/blob/main/devices/knx/gvs-knx-binip-4f-1-430x430.png?raw=true) [![img](https://github.com/RASBR/assets-public/blob/main/devices/knx/gvs-logo.png?raw=true =48x)](https://github.com/RASBR/assets-public/blob/main/devices/knx/gvs-logo.png?raw=true) [![img](https://github.com/RASBR/assets-public/blob/main/devices/knx/ip-1home-bridge.png?raw=true =48x)](https://github.com/RASBR/assets-public/blob/main/devices/knx/ip-1home-bridge.png?raw=true) [![img](https://github.com/RASBR/assets-public/blob/main/devices/knx/klic-dd-v3.png?raw=true =48x)](https://github.com/RASBR/assets-public/blob/main/devices/knx/klic-dd-v3.png?raw=true) [![img](https://github.com/RASBR/assets-public/blob/main/devices/knx/klic-di-v2.png?raw=true =48x)](https://github.com/RASBR/assets-public/blob/main/devices/knx/klic-di-v2.png?raw=true) [![img](https://github.com/RASBR/assets-public/blob/main/devices/knx/knx.png?raw=true =48x)](https://github.com/RASBR/assets-public/blob/main/devices/knx/knx.png?raw=true) [![img](https://github.com/RASBR/assets-public/blob/main/devices/knx/logo-1home.png?raw=true =48x)](https://github.com/RASBR/assets-public/blob/main/devices/knx/logo-1home.png?raw=true) [![img](https://github.com/RASBR/assets-public/blob/main/devices/knx/maxinbox-16-v3.png?raw=true =48x)](https://github.com/RASBR/assets-public/blob/main/devices/knx/maxinbox-16-v3.png?raw=true) [![img](https://github.com/RASBR/assets-public/blob/main/devices/knx/maxinbox24.png?raw=true =48x)](https://github.com/RASBR/assets-public/blob/main/devices/knx/maxinbox24.png?raw=true) [![img](https://github.com/RASBR/assets-public/blob/main/devices/knx/maxinbox8-v3.png?raw=true =48x)](https://github.com/RASBR/assets-public/blob/main/devices/knx/maxinbox8-v3.png?raw=true) [![img](https://github.com/RASBR/assets-public/blob/main/devices/knx/railquad-8.png?raw=true =48x)](https://github.com/RASBR/assets-public/blob/main/devices/knx/railquad-8.png?raw=true) [![img](https://github.com/RASBR/assets-public/blob/main/devices/knx/tmd-square-tmd-2.png?raw=true =48x)](https://github.com/RASBR/assets-public/blob/main/devices/knx/tmd-square-tmd-2.png?raw=true) [![img](https://github.com/RASBR/assets-public/blob/main/devices/knx/tmd-square-tmd-4.png?raw=true =48x)](https://github.com/RASBR/assets-public/blob/main/devices/knx/tmd-square-tmd-4.png?raw=true) [![img](https://github.com/RASBR/assets-public/blob/main/devices/knx/tmd-square-tmd-6.png?raw=true =48x)](https://github.com/RASBR/assets-public/blob/main/devices/knx/tmd-square-tmd-6.png?raw=true) [![img](https://github.com/RASBR/assets-public/blob/main/devices/knx/tmd-square-tmd-display.png?raw=true =48x)](https://github.com/RASBR/assets-public/blob/main/devices/knx/tmd-square-tmd-display.png?raw=true) [![img](https://github.com/RASBR/assets-public/blob/main/devices/knx/z35.png?raw=true =48x)](https://github.com/RASBR/assets-public/blob/main/devices/knx/z35.png?raw=true) [![img](https://github.com/RASBR/assets-public/blob/main/devices/knx/z41-pro.png?raw=true =48x)](https://github.com/RASBR/assets-public/blob/main/devices/knx/z41-pro.png?raw=true) [![img](https://github.com/RASBR/assets-public/blob/main/devices/knx/zennio.png?raw=true =48x)](https://github.com/RASBR/assets-public/blob/main/devices/knx/zennio.png?raw=true) [![img](https://github.com/RASBR/assets-public/blob/main/devices/knx/zps320hic230.png?raw=true =48x)](https://github.com/RASBR/assets-public/blob/main/devices/knx/zps320hic230.png?raw=true)</t>
  </si>
  <si>
    <t>&lt;img src="devices/knx/bin-44.png" alt="bin-44.png"&gt; &lt;img src="devices/knx/crestron-ci-knx.png" alt="crestron-ci-knx.png"&gt; &lt;img src="devices/knx/crestron.png" alt="crestron.png"&gt; &lt;img src="devices/knx/gvs-4ch-ir-emitter.png" alt="gvs-4ch-ir-emitter.png"&gt; &lt;img src="devices/knx/gvs-ir-learner-2.png" alt="gvs-ir-learner-2.png"&gt; &lt;img src="devices/knx/gvs-knx-binip-4f-1-430x430.png" alt="gvs-knx-binip-4f-1-430x430.png"&gt; &lt;img src="devices/knx/gvs-logo.png" alt="gvs-logo.png"&gt; &lt;img src="devices/knx/ip-1home-bridge.png" alt="ip-1home-bridge.png"&gt; &lt;img src="devices/knx/klic-dd-v3.png" alt="klic-dd-v3.png"&gt; &lt;img src="devices/knx/klic-di-v2.png" alt="klic-di-v2.png"&gt; &lt;img src="devices/knx/knx.png" alt="knx.png"&gt; &lt;img src="devices/knx/logo-1home.png" alt="logo-1home.png"&gt; &lt;img src="devices/knx/maxinbox-16-v3.png" alt="maxinbox-16-v3.png"&gt; &lt;img src="devices/knx/maxinbox24.png" alt="maxinbox24.png"&gt; &lt;img src="devices/knx/maxinbox8-v3.png" alt="maxinbox8-v3.png"&gt; &lt;img src="devices/knx/railquad-8.png" alt="railquad-8.png"&gt; &lt;img src="devices/knx/tmd-square-tmd-2.png" alt="tmd-square-tmd-2.png"&gt; &lt;img src="devices/knx/tmd-square-tmd-4.png" alt="tmd-square-tmd-4.png"&gt; &lt;img src="devices/knx/tmd-square-tmd-6.png" alt="tmd-square-tmd-6.png"&gt; &lt;img src="devices/knx/tmd-square-tmd-display.png" alt="tmd-square-tmd-display.png"&gt; &lt;img src="devices/knx/z35.png" alt="z35.png"&gt; &lt;img src="devices/knx/z41-pro.png" alt="z41-pro.png"&gt; &lt;img src="devices/knx/zennio.png" alt="zennio.png"&gt; &lt;img src="devices/knx/zps320hic230.png" alt="zps320hic230.png"&gt;</t>
  </si>
  <si>
    <t>| Image | Name | Count |
|-------|------|-------|
| [![img](https://github.com/RASBR/assets-public/blob/main/devices/knx/bin-44.png?raw=true =48x)](https://github.com/RASBR/assets-public/blob/main/devices/knx/bin-44.png?raw=true) | bin-44.png |  |
| [![img](https://github.com/RASBR/assets-public/blob/main/devices/knx/crestron-ci-knx.png?raw=true =48x)](https://github.com/RASBR/assets-public/blob/main/devices/knx/crestron-ci-knx.png?raw=true) | crestron-ci-knx.png |  |
| [![img](https://github.com/RASBR/assets-public/blob/main/devices/knx/crestron.png?raw=true =48x)](https://github.com/RASBR/assets-public/blob/main/devices/knx/crestron.png?raw=true) | crestron.png |  |
| [![img](https://github.com/RASBR/assets-public/blob/main/devices/knx/gvs-4ch-ir-emitter.png?raw=true =48x)](https://github.com/RASBR/assets-public/blob/main/devices/knx/gvs-4ch-ir-emitter.png?raw=true) | gvs-4ch-ir-emitter.png |  |
| [![img](https://github.com/RASBR/assets-public/blob/main/devices/knx/gvs-ir-learner-2.png?raw=true =48x)](https://github.com/RASBR/assets-public/blob/main/devices/knx/gvs-ir-learner-2.png?raw=true) | gvs-ir-learner-2.png |  |
| [![img](https://github.com/RASBR/assets-public/blob/main/devices/knx/gvs-knx-binip-4f-1-430x430.png?raw=true =48x)](https://github.com/RASBR/assets-public/blob/main/devices/knx/gvs-knx-binip-4f-1-430x430.png?raw=true) | gvs-knx-binip-4f-1-430x430.png |  |
| [![img](https://github.com/RASBR/assets-public/blob/main/devices/knx/gvs-logo.png?raw=true =48x)](https://github.com/RASBR/assets-public/blob/main/devices/knx/gvs-logo.png?raw=true) | gvs-logo.png |  |
| [![img](https://github.com/RASBR/assets-public/blob/main/devices/knx/ip-1home-bridge.png?raw=true =48x)](https://github.com/RASBR/assets-public/blob/main/devices/knx/ip-1home-bridge.png?raw=true) | ip-1home-bridge.png |  |
| [![img](https://github.com/RASBR/assets-public/blob/main/devices/knx/klic-dd-v3.png?raw=true =48x)](https://github.com/RASBR/assets-public/blob/main/devices/knx/klic-dd-v3.png?raw=true) | klic-dd-v3.png |  |
| [![img](https://github.com/RASBR/assets-public/blob/main/devices/knx/klic-di-v2.png?raw=true =48x)](https://github.com/RASBR/assets-public/blob/main/devices/knx/klic-di-v2.png?raw=true) | klic-di-v2.png |  |
| [![img](https://github.com/RASBR/assets-public/blob/main/devices/knx/knx.png?raw=true =48x)](https://github.com/RASBR/assets-public/blob/main/devices/knx/knx.png?raw=true) | knx.png |  |
| [![img](https://github.com/RASBR/assets-public/blob/main/devices/knx/logo-1home.png?raw=true =48x)](https://github.com/RASBR/assets-public/blob/main/devices/knx/logo-1home.png?raw=true) | logo-1home.png |  |
| [![img](https://github.com/RASBR/assets-public/blob/main/devices/knx/maxinbox-16-v3.png?raw=true =48x)](https://github.com/RASBR/assets-public/blob/main/devices/knx/maxinbox-16-v3.png?raw=true) | maxinbox-16-v3.png |  |
| [![img](https://github.com/RASBR/assets-public/blob/main/devices/knx/maxinbox24.png?raw=true =48x)](https://github.com/RASBR/assets-public/blob/main/devices/knx/maxinbox24.png?raw=true) | maxinbox24.png |  |
| [![img](https://github.com/RASBR/assets-public/blob/main/devices/knx/maxinbox8-v3.png?raw=true =48x)](https://github.com/RASBR/assets-public/blob/main/devices/knx/maxinbox8-v3.png?raw=true) | maxinbox8-v3.png |  |
| [![img](https://github.com/RASBR/assets-public/blob/main/devices/knx/railquad-8.png?raw=true =48x)](https://github.com/RASBR/assets-public/blob/main/devices/knx/railquad-8.png?raw=true) | railquad-8.png |  |
| [![img](https://github.com/RASBR/assets-public/blob/main/devices/knx/tmd-square-tmd-2.png?raw=true =48x)](https://github.com/RASBR/assets-public/blob/main/devices/knx/tmd-square-tmd-2.png?raw=true) | tmd-square-tmd-2.png |  |
| [![img](https://github.com/RASBR/assets-public/blob/main/devices/knx/tmd-square-tmd-4.png?raw=true =48x)](https://github.com/RASBR/assets-public/blob/main/devices/knx/tmd-square-tmd-4.png?raw=true) | tmd-square-tmd-4.png |  |
| [![img](https://github.com/RASBR/assets-public/blob/main/devices/knx/tmd-square-tmd-6.png?raw=true =48x)](https://github.com/RASBR/assets-public/blob/main/devices/knx/tmd-square-tmd-6.png?raw=true) | tmd-square-tmd-6.png |  |
| [![img](https://github.com/RASBR/assets-public/blob/main/devices/knx/tmd-square-tmd-display.png?raw=true =48x)](https://github.com/RASBR/assets-public/blob/main/devices/knx/tmd-square-tmd-display.png?raw=true) | tmd-square-tmd-display.png |  |
| [![img](https://github.com/RASBR/assets-public/blob/main/devices/knx/z35.png?raw=true =48x)](https://github.com/RASBR/assets-public/blob/main/devices/knx/z35.png?raw=true) | z35.png |  |
| [![img](https://github.com/RASBR/assets-public/blob/main/devices/knx/z41-pro.png?raw=true =48x)](https://github.com/RASBR/assets-public/blob/main/devices/knx/z41-pro.png?raw=true) | z41-pro.png |  |
| [![img](https://github.com/RASBR/assets-public/blob/main/devices/knx/zennio.png?raw=true =48x)](https://github.com/RASBR/assets-public/blob/main/devices/knx/zennio.png?raw=true) | zennio.png |  |
| [![img](https://github.com/RASBR/assets-public/blob/main/devices/knx/zps320hic230.png?raw=true =48x)](https://github.com/RASBR/assets-public/blob/main/devices/knx/zps320hic230.png?raw=true) | zps320hic230.png |  |
{.dense}</t>
  </si>
  <si>
    <t>![img](https://github.com/RASBR/assets-public/blob/main/devices/knx/home-assistant-wordmark-color-on-light.png?raw=true =48x) ![img](https://github.com/RASBR/assets-public/blob/main/devices/knx/home-assistant-wordmark-monochrome-on-dark.png?raw=true =48x) ![img](https://github.com/RASBR/assets-public/blob/main/devices/knx/home-assistant-social-media-logo-round.png?raw=true =48x) ![img](https://github.com/RASBR/assets-public/blob/main/devices/knx/home-assistant-logomark-monochrome-on-light.png?raw=true =48x) ![img](https://github.com/RASBR/assets-public/blob/main/devices/knx/home-assistant-logomark-monochrome-on-dark.png?raw=true =48x) ![img](https://github.com/RASBR/assets-public/blob/main/devices/knx/home-assistant-wordmark-with-margins-monochrome-on-dark.png?raw=true =48x) ![img](https://github.com/RASBR/assets-public/blob/main/devices/knx/home-assistant-wordmark-vertical-monochrome-on-light.png?raw=true =48x) ![img](https://github.com/RASBR/assets-public/blob/main/devices/knx/home-assistant-wordmark-with-margins-color-on-dark.png?raw=true =48x) ![img](https://github.com/RASBR/assets-public/blob/main/devices/knx/home-assistant-wordmark-with-margins-color-on-light.png?raw=true =48x) ![img](https://github.com/RASBR/assets-public/blob/main/devices/knx/home-assistant-social-media-logo-square.png?raw=true =48x) ![img](https://github.com/RASBR/assets-public/blob/main/devices/knx/home-assistant-logomark-color-on-light.png?raw=true =48x) ![img](https://github.com/RASBR/assets-public/blob/main/devices/knx/home-assistant-wordmark-vertical-color-on-dark.png?raw=true =48x) ![img](https://github.com/RASBR/assets-public/blob/main/devices/knx/home-assistant-wordmark-monochrome-on-light.png?raw=true =48x) ![img](https://github.com/RASBR/assets-public/blob/main/devices/knx/home-assistant-wordmark-vertical-color-on-light.png?raw=true =48x) ![img](https://github.com/RASBR/assets-public/blob/main/devices/knx/home-assistant-wordmark-vertical-monochrome-on-dark.png?raw=true =48x) ![img](https://github.com/RASBR/assets-public/blob/main/devices/knx/home-assistant-wordmark-with-margins-monochrome-on-light.png?raw=true =48x) ![img](https://github.com/RASBR/assets-public/blob/main/devices/knx/home-assistant-wordmark-color-on-dark.png?raw=true =48x) ![img](https://github.com/RASBR/assets-public/blob/main/devices/knx/home-assistant-social-media-logo-dev.png?raw=true =48x) ![img](https://github.com/RASBR/assets-public/blob/main/devices/knx/home-assistant-logomark-with-margins-color-on-light.png?raw=true =48x) ![img](https://github.com/RASBR/assets-public/blob/main/devices/knx/home-assistant-logomark-with-margins-monochrome-on-dark.png?raw=true =48x) ![img](https://github.com/RASBR/assets-public/blob/main/devices/knx/home-assistant-logomark-with-margins-monochrome-on-light.png?raw=true =48x)</t>
  </si>
  <si>
    <t>[![img](https://github.com/RASBR/assets-public/blob/main/devices/knx/home-assistant-wordmark-color-on-light.png?raw=true =48x)](url) [![img](https://github.com/RASBR/assets-public/blob/main/devices/knx/home-assistant-wordmark-monochrome-on-dark.png?raw=true =48x)](url) [![img](https://github.com/RASBR/assets-public/blob/main/devices/knx/home-assistant-social-media-logo-round.png?raw=true =48x)](url) [![img](https://github.com/RASBR/assets-public/blob/main/devices/knx/home-assistant-logomark-monochrome-on-light.png?raw=true =48x)](url) [![img](https://github.com/RASBR/assets-public/blob/main/devices/knx/home-assistant-logomark-monochrome-on-dark.png?raw=true =48x)](url) [![img](https://github.com/RASBR/assets-public/blob/main/devices/knx/home-assistant-wordmark-with-margins-monochrome-on-dark.png?raw=true =48x)](url) [![img](https://github.com/RASBR/assets-public/blob/main/devices/knx/home-assistant-wordmark-vertical-monochrome-on-light.png?raw=true =48x)](url) [![img](https://github.com/RASBR/assets-public/blob/main/devices/knx/home-assistant-wordmark-with-margins-color-on-dark.png?raw=true =48x)](url) [![img](https://github.com/RASBR/assets-public/blob/main/devices/knx/home-assistant-wordmark-with-margins-color-on-light.png?raw=true =48x)](url) [![img](https://github.com/RASBR/assets-public/blob/main/devices/knx/home-assistant-social-media-logo-square.png?raw=true =48x)](url) [![img](https://github.com/RASBR/assets-public/blob/main/devices/knx/home-assistant-logomark-color-on-light.png?raw=true =48x)](url) [![img](https://github.com/RASBR/assets-public/blob/main/devices/knx/home-assistant-wordmark-vertical-color-on-dark.png?raw=true =48x)](url) [![img](https://github.com/RASBR/assets-public/blob/main/devices/knx/home-assistant-wordmark-monochrome-on-light.png?raw=true =48x)](url) [![img](https://github.com/RASBR/assets-public/blob/main/devices/knx/home-assistant-wordmark-vertical-color-on-light.png?raw=true =48x)](url) [![img](https://github.com/RASBR/assets-public/blob/main/devices/knx/home-assistant-wordmark-vertical-monochrome-on-dark.png?raw=true =48x)](url) [![img](https://github.com/RASBR/assets-public/blob/main/devices/knx/home-assistant-wordmark-with-margins-monochrome-on-light.png?raw=true =48x)](url) [![img](https://github.com/RASBR/assets-public/blob/main/devices/knx/home-assistant-wordmark-color-on-dark.png?raw=true =48x)](url) [![img](https://github.com/RASBR/assets-public/blob/main/devices/knx/home-assistant-social-media-logo-dev.png?raw=true =48x)](url) [![img](https://github.com/RASBR/assets-public/blob/main/devices/knx/home-assistant-logomark-with-margins-color-on-light.png?raw=true =48x)](url) [![img](https://github.com/RASBR/assets-public/blob/main/devices/knx/home-assistant-logomark-with-margins-monochrome-on-dark.png?raw=true =48x)](url) [![img](https://github.com/RASBR/assets-public/blob/main/devices/knx/home-assistant-logomark-with-margins-monochrome-on-light.png?raw=true =48x)](url)</t>
  </si>
  <si>
    <t>[![img](https://github.com/RASBR/assets-public/blob/main/devices/knx/home-assistant-wordmark-color-on-light.png?raw=true =48x)](https://github.com/RASBR/assets-public/blob/main/devices/knx/home-assistant-wordmark-color-on-light.png?raw=true) [![img](https://github.com/RASBR/assets-public/blob/main/devices/knx/home-assistant-wordmark-monochrome-on-dark.png?raw=true =48x)](https://github.com/RASBR/assets-public/blob/main/devices/knx/home-assistant-wordmark-monochrome-on-dark.png?raw=true) [![img](https://github.com/RASBR/assets-public/blob/main/devices/knx/home-assistant-social-media-logo-round.png?raw=true =48x)](https://github.com/RASBR/assets-public/blob/main/devices/knx/home-assistant-social-media-logo-round.png?raw=true) [![img](https://github.com/RASBR/assets-public/blob/main/devices/knx/home-assistant-logomark-monochrome-on-light.png?raw=true =48x)](https://github.com/RASBR/assets-public/blob/main/devices/knx/home-assistant-logomark-monochrome-on-light.png?raw=true) [![img](https://github.com/RASBR/assets-public/blob/main/devices/knx/home-assistant-logomark-monochrome-on-dark.png?raw=true =48x)](https://github.com/RASBR/assets-public/blob/main/devices/knx/home-assistant-logomark-monochrome-on-dark.png?raw=true) [![img](https://github.com/RASBR/assets-public/blob/main/devices/knx/home-assistant-wordmark-with-margins-monochrome-on-dark.png?raw=true =48x)](https://github.com/RASBR/assets-public/blob/main/devices/knx/home-assistant-wordmark-with-margins-monochrome-on-dark.png?raw=true) [![img](https://github.com/RASBR/assets-public/blob/main/devices/knx/home-assistant-wordmark-vertical-monochrome-on-light.png?raw=true =48x)](https://github.com/RASBR/assets-public/blob/main/devices/knx/home-assistant-wordmark-vertical-monochrome-on-light.png?raw=true) [![img](https://github.com/RASBR/assets-public/blob/main/devices/knx/home-assistant-wordmark-with-margins-color-on-dark.png?raw=true =48x)](https://github.com/RASBR/assets-public/blob/main/devices/knx/home-assistant-wordmark-with-margins-color-on-dark.png?raw=true) [![img](https://github.com/RASBR/assets-public/blob/main/devices/knx/home-assistant-wordmark-with-margins-color-on-light.png?raw=true =48x)](https://github.com/RASBR/assets-public/blob/main/devices/knx/home-assistant-wordmark-with-margins-color-on-light.png?raw=true) [![img](https://github.com/RASBR/assets-public/blob/main/devices/knx/home-assistant-social-media-logo-square.png?raw=true =48x)](https://github.com/RASBR/assets-public/blob/main/devices/knx/home-assistant-social-media-logo-square.png?raw=true) [![img](https://github.com/RASBR/assets-public/blob/main/devices/knx/home-assistant-logomark-color-on-light.png?raw=true =48x)](https://github.com/RASBR/assets-public/blob/main/devices/knx/home-assistant-logomark-color-on-light.png?raw=true) [![img](https://github.com/RASBR/assets-public/blob/main/devices/knx/home-assistant-wordmark-vertical-color-on-dark.png?raw=true =48x)](https://github.com/RASBR/assets-public/blob/main/devices/knx/home-assistant-wordmark-vertical-color-on-dark.png?raw=true) [![img](https://github.com/RASBR/assets-public/blob/main/devices/knx/home-assistant-wordmark-monochrome-on-light.png?raw=true =48x)](https://github.com/RASBR/assets-public/blob/main/devices/knx/home-assistant-wordmark-monochrome-on-light.png?raw=true) [![img](https://github.com/RASBR/assets-public/blob/main/devices/knx/home-assistant-wordmark-vertical-color-on-light.png?raw=true =48x)](https://github.com/RASBR/assets-public/blob/main/devices/knx/home-assistant-wordmark-vertical-color-on-light.png?raw=true) [![img](https://github.com/RASBR/assets-public/blob/main/devices/knx/home-assistant-wordmark-vertical-monochrome-on-dark.png?raw=true =48x)](https://github.com/RASBR/assets-public/blob/main/devices/knx/home-assistant-wordmark-vertical-monochrome-on-dark.png?raw=true) [![img](https://github.com/RASBR/assets-public/blob/main/devices/knx/home-assistant-wordmark-with-margins-monochrome-on-light.png?raw=true =48x)](https://github.com/RASBR/assets-public/blob/main/devices/knx/home-assistant-wordmark-with-margins-monochrome-on-light.png?raw=true) [![img](https://github.com/RASBR/assets-public/blob/main/devices/knx/home-assistant-wordmark-color-on-dark.png?raw=true =48x)](https://github.com/RASBR/assets-public/blob/main/devices/knx/home-assistant-wordmark-color-on-dark.png?raw=true) [![img](https://github.com/RASBR/assets-public/blob/main/devices/knx/home-assistant-social-media-logo-dev.png?raw=true =48x)](https://github.com/RASBR/assets-public/blob/main/devices/knx/home-assistant-social-media-logo-dev.png?raw=true) [![img](https://github.com/RASBR/assets-public/blob/main/devices/knx/home-assistant-logomark-with-margins-color-on-light.png?raw=true =48x)](https://github.com/RASBR/assets-public/blob/main/devices/knx/home-assistant-logomark-with-margins-color-on-light.png?raw=true) [![img](https://github.com/RASBR/assets-public/blob/main/devices/knx/home-assistant-logomark-with-margins-monochrome-on-dark.png?raw=true =48x)](https://github.com/RASBR/assets-public/blob/main/devices/knx/home-assistant-logomark-with-margins-monochrome-on-dark.png?raw=true) [![img](https://github.com/RASBR/assets-public/blob/main/devices/knx/home-assistant-logomark-with-margins-monochrome-on-light.png?raw=true =48x)](https://github.com/RASBR/assets-public/blob/main/devices/knx/home-assistant-logomark-with-margins-monochrome-on-light.png?raw=true)</t>
  </si>
  <si>
    <t>| Image | Name | Count |
|-------|------|-------|
| [![img](https://github.com/RASBR/assets-public/blob/main/devices/knx/home-assistant-wordmark-color-on-light.png?raw=true =48x)](https://github.com/RASBR/assets-public/blob/main/devices/knx/home-assistant-wordmark-color-on-light.png?raw=true) | home-assistant-wordmark-color-on-light.png | 0 |
| [![img](https://github.com/RASBR/assets-public/blob/main/devices/knx/home-assistant-wordmark-monochrome-on-dark.png?raw=true =48x)](https://github.com/RASBR/assets-public/blob/main/devices/knx/home-assistant-wordmark-monochrome-on-dark.png?raw=true) | home-assistant-wordmark-monochrome-on-dark.png | 0 |
| [![img](https://github.com/RASBR/assets-public/blob/main/devices/knx/home-assistant-social-media-logo-round.png?raw=true =48x)](https://github.com/RASBR/assets-public/blob/main/devices/knx/home-assistant-social-media-logo-round.png?raw=true) | home-assistant-social-media-logo-round.png | 1 |
| [![img](https://github.com/RASBR/assets-public/blob/main/devices/knx/home-assistant-logomark-monochrome-on-light.png?raw=true =48x)](https://github.com/RASBR/assets-public/blob/main/devices/knx/home-assistant-logomark-monochrome-on-light.png?raw=true) | home-assistant-logomark-monochrome-on-light.png | 0 |
| [![img](https://github.com/RASBR/assets-public/blob/main/devices/knx/home-assistant-logomark-monochrome-on-dark.png?raw=true =48x)](https://github.com/RASBR/assets-public/blob/main/devices/knx/home-assistant-logomark-monochrome-on-dark.png?raw=true) | home-assistant-logomark-monochrome-on-dark.png | 2 |
| [![img](https://github.com/RASBR/assets-public/blob/main/devices/knx/home-assistant-wordmark-with-margins-monochrome-on-dark.png?raw=true =48x)](https://github.com/RASBR/assets-public/blob/main/devices/knx/home-assistant-wordmark-with-margins-monochrome-on-dark.png?raw=true) | home-assistant-wordmark-with-margins-monochrome-on-dark.png | 10 |
| [![img](https://github.com/RASBR/assets-public/blob/main/devices/knx/home-assistant-wordmark-vertical-monochrome-on-light.png?raw=true =48x)](https://github.com/RASBR/assets-public/blob/main/devices/knx/home-assistant-wordmark-vertical-monochrome-on-light.png?raw=true) | home-assistant-wordmark-vertical-monochrome-on-light.png | 4 |
| [![img](https://github.com/RASBR/assets-public/blob/main/devices/knx/home-assistant-wordmark-with-margins-color-on-dark.png?raw=true =48x)](https://github.com/RASBR/assets-public/blob/main/devices/knx/home-assistant-wordmark-with-margins-color-on-dark.png?raw=true) | home-assistant-wordmark-with-margins-color-on-dark.png | 8 |
| [![img](https://github.com/RASBR/assets-public/blob/main/devices/knx/home-assistant-wordmark-with-margins-color-on-light.png?raw=true =48x)](https://github.com/RASBR/assets-public/blob/main/devices/knx/home-assistant-wordmark-with-margins-color-on-light.png?raw=true) | home-assistant-wordmark-with-margins-color-on-light.png | 10 |
| [![img](https://github.com/RASBR/assets-public/blob/main/devices/knx/home-assistant-social-media-logo-square.png?raw=true =48x)](https://github.com/RASBR/assets-public/blob/main/devices/knx/home-assistant-social-media-logo-square.png?raw=true) | home-assistant-social-media-logo-square.png | 8 |
| [![img](https://github.com/RASBR/assets-public/blob/main/devices/knx/home-assistant-logomark-color-on-light.png?raw=true =48x)](https://github.com/RASBR/assets-public/blob/main/devices/knx/home-assistant-logomark-color-on-light.png?raw=true) | home-assistant-logomark-color-on-light.png | 0 |
| [![img](https://github.com/RASBR/assets-public/blob/main/devices/knx/home-assistant-wordmark-vertical-color-on-dark.png?raw=true =48x)](https://github.com/RASBR/assets-public/blob/main/devices/knx/home-assistant-wordmark-vertical-color-on-dark.png?raw=true) | home-assistant-wordmark-vertical-color-on-dark.png | 8 |
| [![img](https://github.com/RASBR/assets-public/blob/main/devices/knx/home-assistant-wordmark-monochrome-on-light.png?raw=true =48x)](https://github.com/RASBR/assets-public/blob/main/devices/knx/home-assistant-wordmark-monochrome-on-light.png?raw=true) | home-assistant-wordmark-monochrome-on-light.png | 8 |
| [![img](https://github.com/RASBR/assets-public/blob/main/devices/knx/home-assistant-wordmark-vertical-color-on-light.png?raw=true =48x)](https://github.com/RASBR/assets-public/blob/main/devices/knx/home-assistant-wordmark-vertical-color-on-light.png?raw=true) | home-assistant-wordmark-vertical-color-on-light.png | 4 |
| [![img](https://github.com/RASBR/assets-public/blob/main/devices/knx/home-assistant-wordmark-vertical-monochrome-on-dark.png?raw=true =48x)](https://github.com/RASBR/assets-public/blob/main/devices/knx/home-assistant-wordmark-vertical-monochrome-on-dark.png?raw=true) | home-assistant-wordmark-vertical-monochrome-on-dark.png | 1 |
| [![img](https://github.com/RASBR/assets-public/blob/main/devices/knx/home-assistant-wordmark-with-margins-monochrome-on-light.png?raw=true =48x)](https://github.com/RASBR/assets-public/blob/main/devices/knx/home-assistant-wordmark-with-margins-monochrome-on-light.png?raw=true) | home-assistant-wordmark-with-margins-monochrome-on-light.png | 2 |
| [![img](https://github.com/RASBR/assets-public/blob/main/devices/knx/home-assistant-wordmark-color-on-dark.png?raw=true =48x)](https://github.com/RASBR/assets-public/blob/main/devices/knx/home-assistant-wordmark-color-on-dark.png?raw=true) | home-assistant-wordmark-color-on-dark.png | 4 |
| [![img](https://github.com/RASBR/assets-public/blob/main/devices/knx/home-assistant-social-media-logo-dev.png?raw=true =48x)](https://github.com/RASBR/assets-public/blob/main/devices/knx/home-assistant-social-media-logo-dev.png?raw=true) | home-assistant-social-media-logo-dev.png | 0 |
| [![img](https://github.com/RASBR/assets-public/blob/main/devices/knx/home-assistant-logomark-with-margins-color-on-light.png?raw=true =48x)](https://github.com/RASBR/assets-public/blob/main/devices/knx/home-assistant-logomark-with-margins-color-on-light.png?raw=true) | home-assistant-logomark-with-margins-color-on-light.png | 1 |
| [![img](https://github.com/RASBR/assets-public/blob/main/devices/knx/home-assistant-logomark-with-margins-monochrome-on-dark.png?raw=true =48x)](https://github.com/RASBR/assets-public/blob/main/devices/knx/home-assistant-logomark-with-margins-monochrome-on-dark.png?raw=true) | home-assistant-logomark-with-margins-monochrome-on-dark.png | 1 |
| [![img](https://github.com/RASBR/assets-public/blob/main/devices/knx/home-assistant-logomark-with-margins-monochrome-on-light.png?raw=true =48x)](https://github.com/RASBR/assets-public/blob/main/devices/knx/home-assistant-logomark-with-margins-monochrome-on-light.png?raw=true) | home-assistant-logomark-with-margins-monochrome-on-light.png | 1 |
{.dense}</t>
  </si>
  <si>
    <t>![img](https://github.com/RASBR/assets-public/blob/main/devices/knx/bin-44.png?raw=true =48x)</t>
  </si>
  <si>
    <t>[![img](https://github.com/RASBR/assets-public/blob/main/devices/knx/bin-44.png?raw=true =48x)](url)</t>
  </si>
  <si>
    <t>[![img](https://github.com/RASBR/assets-public/blob/main/devices/knx/bin-44.png?raw=true =48x)](https://github.com/RASBR/assets-public/blob/main/devices/knx/bin-44.png?raw=true)</t>
  </si>
  <si>
    <t>| [![img](https://github.com/RASBR/assets-public/blob/main/devices/knx/bin-44.png?raw=true =48x)](https://github.com/RASBR/assets-public/blob/main/devices/knx/bin-44.png?raw=true) | bin-44.png |  |</t>
  </si>
  <si>
    <t>&lt;img src="devices/knx/bin-44.png" alt="bin-44.png"&gt;</t>
  </si>
  <si>
    <t>![img](https://github.com/RASBR/assets-public/blob/main/devices/knx/crestron-ci-knx.png?raw=true =48x)</t>
  </si>
  <si>
    <t>[![img](https://github.com/RASBR/assets-public/blob/main/devices/knx/crestron-ci-knx.png?raw=true =48x)](url)</t>
  </si>
  <si>
    <t>[![img](https://github.com/RASBR/assets-public/blob/main/devices/knx/crestron-ci-knx.png?raw=true =48x)](https://github.com/RASBR/assets-public/blob/main/devices/knx/crestron-ci-knx.png?raw=true)</t>
  </si>
  <si>
    <t>| [![img](https://github.com/RASBR/assets-public/blob/main/devices/knx/crestron-ci-knx.png?raw=true =48x)](https://github.com/RASBR/assets-public/blob/main/devices/knx/crestron-ci-knx.png?raw=true) | crestron-ci-knx.png |  |</t>
  </si>
  <si>
    <t>&lt;img src="devices/knx/crestron-ci-knx.png" alt="crestron-ci-knx.png"&gt;</t>
  </si>
  <si>
    <t>![img](https://github.com/RASBR/assets-public/blob/main/devices/knx/crestron.png?raw=true =48x)</t>
  </si>
  <si>
    <t>[![img](https://github.com/RASBR/assets-public/blob/main/devices/knx/crestron.png?raw=true =48x)](url)</t>
  </si>
  <si>
    <t>[![img](https://github.com/RASBR/assets-public/blob/main/devices/knx/crestron.png?raw=true =48x)](https://github.com/RASBR/assets-public/blob/main/devices/knx/crestron.png?raw=true)</t>
  </si>
  <si>
    <t>| [![img](https://github.com/RASBR/assets-public/blob/main/devices/knx/crestron.png?raw=true =48x)](https://github.com/RASBR/assets-public/blob/main/devices/knx/crestron.png?raw=true) | crestron.png |  |</t>
  </si>
  <si>
    <t>&lt;img src="devices/knx/crestron.png" alt="crestron.png"&gt;</t>
  </si>
  <si>
    <t>![img](https://github.com/RASBR/assets-public/blob/main/devices/knx/gvs-4ch-ir-emitter.png?raw=true =48x)</t>
  </si>
  <si>
    <t>[![img](https://github.com/RASBR/assets-public/blob/main/devices/knx/gvs-4ch-ir-emitter.png?raw=true =48x)](url)</t>
  </si>
  <si>
    <t>[![img](https://github.com/RASBR/assets-public/blob/main/devices/knx/gvs-4ch-ir-emitter.png?raw=true =48x)](https://github.com/RASBR/assets-public/blob/main/devices/knx/gvs-4ch-ir-emitter.png?raw=true)</t>
  </si>
  <si>
    <t>| [![img](https://github.com/RASBR/assets-public/blob/main/devices/knx/gvs-4ch-ir-emitter.png?raw=true =48x)](https://github.com/RASBR/assets-public/blob/main/devices/knx/gvs-4ch-ir-emitter.png?raw=true) | gvs-4ch-ir-emitter.png |  |</t>
  </si>
  <si>
    <t>&lt;img src="devices/knx/gvs-4ch-ir-emitter.png" alt="gvs-4ch-ir-emitter.png"&gt;</t>
  </si>
  <si>
    <t>![img](https://github.com/RASBR/assets-public/blob/main/devices/knx/gvs-ir-learner-2.png?raw=true =48x)</t>
  </si>
  <si>
    <t>[![img](https://github.com/RASBR/assets-public/blob/main/devices/knx/gvs-ir-learner-2.png?raw=true =48x)](url)</t>
  </si>
  <si>
    <t>[![img](https://github.com/RASBR/assets-public/blob/main/devices/knx/gvs-ir-learner-2.png?raw=true =48x)](https://github.com/RASBR/assets-public/blob/main/devices/knx/gvs-ir-learner-2.png?raw=true)</t>
  </si>
  <si>
    <t>| [![img](https://github.com/RASBR/assets-public/blob/main/devices/knx/gvs-ir-learner-2.png?raw=true =48x)](https://github.com/RASBR/assets-public/blob/main/devices/knx/gvs-ir-learner-2.png?raw=true) | gvs-ir-learner-2.png |  |</t>
  </si>
  <si>
    <t>&lt;img src="devices/knx/gvs-ir-learner-2.png" alt="gvs-ir-learner-2.png"&gt;</t>
  </si>
  <si>
    <t>![img](https://github.com/RASBR/assets-public/blob/main/devices/knx/gvs-knx-binip-4f-1-430x430.png?raw=true =48x)</t>
  </si>
  <si>
    <t>[![img](https://github.com/RASBR/assets-public/blob/main/devices/knx/gvs-knx-binip-4f-1-430x430.png?raw=true =48x)](url)</t>
  </si>
  <si>
    <t>[![img](https://github.com/RASBR/assets-public/blob/main/devices/knx/gvs-knx-binip-4f-1-430x430.png?raw=true =48x)](https://github.com/RASBR/assets-public/blob/main/devices/knx/gvs-knx-binip-4f-1-430x430.png?raw=true)</t>
  </si>
  <si>
    <t>| [![img](https://github.com/RASBR/assets-public/blob/main/devices/knx/gvs-knx-binip-4f-1-430x430.png?raw=true =48x)](https://github.com/RASBR/assets-public/blob/main/devices/knx/gvs-knx-binip-4f-1-430x430.png?raw=true) | gvs-knx-binip-4f-1-430x430.png |  |</t>
  </si>
  <si>
    <t>&lt;img src="devices/knx/gvs-knx-binip-4f-1-430x430.png" alt="gvs-knx-binip-4f-1-430x430.png"&gt;</t>
  </si>
  <si>
    <t>![img](https://github.com/RASBR/assets-public/blob/main/devices/knx/gvs-logo.png?raw=true =48x)</t>
  </si>
  <si>
    <t>[![img](https://github.com/RASBR/assets-public/blob/main/devices/knx/gvs-logo.png?raw=true =48x)](url)</t>
  </si>
  <si>
    <t>[![img](https://github.com/RASBR/assets-public/blob/main/devices/knx/gvs-logo.png?raw=true =48x)](https://github.com/RASBR/assets-public/blob/main/devices/knx/gvs-logo.png?raw=true)</t>
  </si>
  <si>
    <t>| [![img](https://github.com/RASBR/assets-public/blob/main/devices/knx/gvs-logo.png?raw=true =48x)](https://github.com/RASBR/assets-public/blob/main/devices/knx/gvs-logo.png?raw=true) | gvs-logo.png |  |</t>
  </si>
  <si>
    <t>&lt;img src="devices/knx/gvs-logo.png" alt="gvs-logo.png"&gt;</t>
  </si>
  <si>
    <t>![img](https://github.com/RASBR/assets-public/blob/main/devices/knx/ip-1home-bridge.png?raw=true =48x)</t>
  </si>
  <si>
    <t>[![img](https://github.com/RASBR/assets-public/blob/main/devices/knx/ip-1home-bridge.png?raw=true =48x)](url)</t>
  </si>
  <si>
    <t>[![img](https://github.com/RASBR/assets-public/blob/main/devices/knx/ip-1home-bridge.png?raw=true =48x)](https://github.com/RASBR/assets-public/blob/main/devices/knx/ip-1home-bridge.png?raw=true)</t>
  </si>
  <si>
    <t>| [![img](https://github.com/RASBR/assets-public/blob/main/devices/knx/ip-1home-bridge.png?raw=true =48x)](https://github.com/RASBR/assets-public/blob/main/devices/knx/ip-1home-bridge.png?raw=true) | ip-1home-bridge.png |  |</t>
  </si>
  <si>
    <t>&lt;img src="devices/knx/ip-1home-bridge.png" alt="ip-1home-bridge.png"&gt;</t>
  </si>
  <si>
    <t>![img](https://github.com/RASBR/assets-public/blob/main/devices/knx/klic-dd-v3.png?raw=true =48x)</t>
  </si>
  <si>
    <t>[![img](https://github.com/RASBR/assets-public/blob/main/devices/knx/klic-dd-v3.png?raw=true =48x)](url)</t>
  </si>
  <si>
    <t>[![img](https://github.com/RASBR/assets-public/blob/main/devices/knx/klic-dd-v3.png?raw=true =48x)](https://github.com/RASBR/assets-public/blob/main/devices/knx/klic-dd-v3.png?raw=true)</t>
  </si>
  <si>
    <t>| [![img](https://github.com/RASBR/assets-public/blob/main/devices/knx/klic-dd-v3.png?raw=true =48x)](https://github.com/RASBR/assets-public/blob/main/devices/knx/klic-dd-v3.png?raw=true) | klic-dd-v3.png |  |</t>
  </si>
  <si>
    <t>&lt;img src="devices/knx/klic-dd-v3.png" alt="klic-dd-v3.png"&gt;</t>
  </si>
  <si>
    <t>![img](https://github.com/RASBR/assets-public/blob/main/devices/knx/klic-di-v2.png?raw=true =48x)</t>
  </si>
  <si>
    <t>[![img](https://github.com/RASBR/assets-public/blob/main/devices/knx/klic-di-v2.png?raw=true =48x)](url)</t>
  </si>
  <si>
    <t>[![img](https://github.com/RASBR/assets-public/blob/main/devices/knx/klic-di-v2.png?raw=true =48x)](https://github.com/RASBR/assets-public/blob/main/devices/knx/klic-di-v2.png?raw=true)</t>
  </si>
  <si>
    <t>| [![img](https://github.com/RASBR/assets-public/blob/main/devices/knx/klic-di-v2.png?raw=true =48x)](https://github.com/RASBR/assets-public/blob/main/devices/knx/klic-di-v2.png?raw=true) | klic-di-v2.png |  |</t>
  </si>
  <si>
    <t>&lt;img src="devices/knx/klic-di-v2.png" alt="klic-di-v2.png"&gt;</t>
  </si>
  <si>
    <t>![img](https://github.com/RASBR/assets-public/blob/main/devices/knx/knx.png?raw=true =48x)</t>
  </si>
  <si>
    <t>[![img](https://github.com/RASBR/assets-public/blob/main/devices/knx/knx.png?raw=true =48x)](url)</t>
  </si>
  <si>
    <t>[![img](https://github.com/RASBR/assets-public/blob/main/devices/knx/knx.png?raw=true =48x)](https://github.com/RASBR/assets-public/blob/main/devices/knx/knx.png?raw=true)</t>
  </si>
  <si>
    <t>| [![img](https://github.com/RASBR/assets-public/blob/main/devices/knx/knx.png?raw=true =48x)](https://github.com/RASBR/assets-public/blob/main/devices/knx/knx.png?raw=true) | knx.png |  |</t>
  </si>
  <si>
    <t>&lt;img src="devices/knx/knx.png" alt="knx.png"&gt;</t>
  </si>
  <si>
    <t>![img](https://github.com/RASBR/assets-public/blob/main/devices/knx/logo-1home.png?raw=true =48x)</t>
  </si>
  <si>
    <t>[![img](https://github.com/RASBR/assets-public/blob/main/devices/knx/logo-1home.png?raw=true =48x)](url)</t>
  </si>
  <si>
    <t>[![img](https://github.com/RASBR/assets-public/blob/main/devices/knx/logo-1home.png?raw=true =48x)](https://github.com/RASBR/assets-public/blob/main/devices/knx/logo-1home.png?raw=true)</t>
  </si>
  <si>
    <t>| [![img](https://github.com/RASBR/assets-public/blob/main/devices/knx/logo-1home.png?raw=true =48x)](https://github.com/RASBR/assets-public/blob/main/devices/knx/logo-1home.png?raw=true) | logo-1home.png |  |</t>
  </si>
  <si>
    <t>&lt;img src="devices/knx/logo-1home.png" alt="logo-1home.png"&gt;</t>
  </si>
  <si>
    <t>![img](https://github.com/RASBR/assets-public/blob/main/devices/knx/maxinbox-16-v3.png?raw=true =48x)</t>
  </si>
  <si>
    <t>[![img](https://github.com/RASBR/assets-public/blob/main/devices/knx/maxinbox-16-v3.png?raw=true =48x)](url)</t>
  </si>
  <si>
    <t>[![img](https://github.com/RASBR/assets-public/blob/main/devices/knx/maxinbox-16-v3.png?raw=true =48x)](https://github.com/RASBR/assets-public/blob/main/devices/knx/maxinbox-16-v3.png?raw=true)</t>
  </si>
  <si>
    <t>| [![img](https://github.com/RASBR/assets-public/blob/main/devices/knx/maxinbox-16-v3.png?raw=true =48x)](https://github.com/RASBR/assets-public/blob/main/devices/knx/maxinbox-16-v3.png?raw=true) | maxinbox-16-v3.png |  |</t>
  </si>
  <si>
    <t>&lt;img src="devices/knx/maxinbox-16-v3.png" alt="maxinbox-16-v3.png"&gt;</t>
  </si>
  <si>
    <t>![img](https://github.com/RASBR/assets-public/blob/main/devices/knx/maxinbox24.png?raw=true =48x)</t>
  </si>
  <si>
    <t>[![img](https://github.com/RASBR/assets-public/blob/main/devices/knx/maxinbox24.png?raw=true =48x)](url)</t>
  </si>
  <si>
    <t>[![img](https://github.com/RASBR/assets-public/blob/main/devices/knx/maxinbox24.png?raw=true =48x)](https://github.com/RASBR/assets-public/blob/main/devices/knx/maxinbox24.png?raw=true)</t>
  </si>
  <si>
    <t>| [![img](https://github.com/RASBR/assets-public/blob/main/devices/knx/maxinbox24.png?raw=true =48x)](https://github.com/RASBR/assets-public/blob/main/devices/knx/maxinbox24.png?raw=true) | maxinbox24.png |  |</t>
  </si>
  <si>
    <t>&lt;img src="devices/knx/maxinbox24.png" alt="maxinbox24.png"&gt;</t>
  </si>
  <si>
    <t>![img](https://github.com/RASBR/assets-public/blob/main/devices/knx/maxinbox8-v3.png?raw=true =48x)</t>
  </si>
  <si>
    <t>[![img](https://github.com/RASBR/assets-public/blob/main/devices/knx/maxinbox8-v3.png?raw=true =48x)](url)</t>
  </si>
  <si>
    <t>[![img](https://github.com/RASBR/assets-public/blob/main/devices/knx/maxinbox8-v3.png?raw=true =48x)](https://github.com/RASBR/assets-public/blob/main/devices/knx/maxinbox8-v3.png?raw=true)</t>
  </si>
  <si>
    <t>| [![img](https://github.com/RASBR/assets-public/blob/main/devices/knx/maxinbox8-v3.png?raw=true =48x)](https://github.com/RASBR/assets-public/blob/main/devices/knx/maxinbox8-v3.png?raw=true) | maxinbox8-v3.png |  |</t>
  </si>
  <si>
    <t>&lt;img src="devices/knx/maxinbox8-v3.png" alt="maxinbox8-v3.png"&gt;</t>
  </si>
  <si>
    <t>![img](https://github.com/RASBR/assets-public/blob/main/devices/knx/railquad-8.png?raw=true =48x)</t>
  </si>
  <si>
    <t>[![img](https://github.com/RASBR/assets-public/blob/main/devices/knx/railquad-8.png?raw=true =48x)](url)</t>
  </si>
  <si>
    <t>[![img](https://github.com/RASBR/assets-public/blob/main/devices/knx/railquad-8.png?raw=true =48x)](https://github.com/RASBR/assets-public/blob/main/devices/knx/railquad-8.png?raw=true)</t>
  </si>
  <si>
    <t>| [![img](https://github.com/RASBR/assets-public/blob/main/devices/knx/railquad-8.png?raw=true =48x)](https://github.com/RASBR/assets-public/blob/main/devices/knx/railquad-8.png?raw=true) | railquad-8.png |  |</t>
  </si>
  <si>
    <t>&lt;img src="devices/knx/railquad-8.png" alt="railquad-8.png"&gt;</t>
  </si>
  <si>
    <t>![img](https://github.com/RASBR/assets-public/blob/main/devices/knx/tmd-square-tmd-2.png?raw=true =48x)</t>
  </si>
  <si>
    <t>[![img](https://github.com/RASBR/assets-public/blob/main/devices/knx/tmd-square-tmd-2.png?raw=true =48x)](url)</t>
  </si>
  <si>
    <t>[![img](https://github.com/RASBR/assets-public/blob/main/devices/knx/tmd-square-tmd-2.png?raw=true =48x)](https://github.com/RASBR/assets-public/blob/main/devices/knx/tmd-square-tmd-2.png?raw=true)</t>
  </si>
  <si>
    <t>| [![img](https://github.com/RASBR/assets-public/blob/main/devices/knx/tmd-square-tmd-2.png?raw=true =48x)](https://github.com/RASBR/assets-public/blob/main/devices/knx/tmd-square-tmd-2.png?raw=true) | tmd-square-tmd-2.png |  |</t>
  </si>
  <si>
    <t>&lt;img src="devices/knx/tmd-square-tmd-2.png" alt="tmd-square-tmd-2.png"&gt;</t>
  </si>
  <si>
    <t>![img](https://github.com/RASBR/assets-public/blob/main/devices/knx/tmd-square-tmd-4.png?raw=true =48x)</t>
  </si>
  <si>
    <t>[![img](https://github.com/RASBR/assets-public/blob/main/devices/knx/tmd-square-tmd-4.png?raw=true =48x)](url)</t>
  </si>
  <si>
    <t>[![img](https://github.com/RASBR/assets-public/blob/main/devices/knx/tmd-square-tmd-4.png?raw=true =48x)](https://github.com/RASBR/assets-public/blob/main/devices/knx/tmd-square-tmd-4.png?raw=true)</t>
  </si>
  <si>
    <t>| [![img](https://github.com/RASBR/assets-public/blob/main/devices/knx/tmd-square-tmd-4.png?raw=true =48x)](https://github.com/RASBR/assets-public/blob/main/devices/knx/tmd-square-tmd-4.png?raw=true) | tmd-square-tmd-4.png |  |</t>
  </si>
  <si>
    <t>&lt;img src="devices/knx/tmd-square-tmd-4.png" alt="tmd-square-tmd-4.png"&gt;</t>
  </si>
  <si>
    <t>![img](https://github.com/RASBR/assets-public/blob/main/devices/knx/tmd-square-tmd-6.png?raw=true =48x)</t>
  </si>
  <si>
    <t>[![img](https://github.com/RASBR/assets-public/blob/main/devices/knx/tmd-square-tmd-6.png?raw=true =48x)](url)</t>
  </si>
  <si>
    <t>[![img](https://github.com/RASBR/assets-public/blob/main/devices/knx/tmd-square-tmd-6.png?raw=true =48x)](https://github.com/RASBR/assets-public/blob/main/devices/knx/tmd-square-tmd-6.png?raw=true)</t>
  </si>
  <si>
    <t>| [![img](https://github.com/RASBR/assets-public/blob/main/devices/knx/tmd-square-tmd-6.png?raw=true =48x)](https://github.com/RASBR/assets-public/blob/main/devices/knx/tmd-square-tmd-6.png?raw=true) | tmd-square-tmd-6.png |  |</t>
  </si>
  <si>
    <t>&lt;img src="devices/knx/tmd-square-tmd-6.png" alt="tmd-square-tmd-6.png"&gt;</t>
  </si>
  <si>
    <t>![img](https://github.com/RASBR/assets-public/blob/main/devices/knx/tmd-square-tmd-display.png?raw=true =48x)</t>
  </si>
  <si>
    <t>[![img](https://github.com/RASBR/assets-public/blob/main/devices/knx/tmd-square-tmd-display.png?raw=true =48x)](url)</t>
  </si>
  <si>
    <t>[![img](https://github.com/RASBR/assets-public/blob/main/devices/knx/tmd-square-tmd-display.png?raw=true =48x)](https://github.com/RASBR/assets-public/blob/main/devices/knx/tmd-square-tmd-display.png?raw=true)</t>
  </si>
  <si>
    <t>| [![img](https://github.com/RASBR/assets-public/blob/main/devices/knx/tmd-square-tmd-display.png?raw=true =48x)](https://github.com/RASBR/assets-public/blob/main/devices/knx/tmd-square-tmd-display.png?raw=true) | tmd-square-tmd-display.png |  |</t>
  </si>
  <si>
    <t>&lt;img src="devices/knx/tmd-square-tmd-display.png" alt="tmd-square-tmd-display.png"&gt;</t>
  </si>
  <si>
    <t>![img](https://github.com/RASBR/assets-public/blob/main/devices/knx/z35.png?raw=true =48x)</t>
  </si>
  <si>
    <t>[![img](https://github.com/RASBR/assets-public/blob/main/devices/knx/z35.png?raw=true =48x)](url)</t>
  </si>
  <si>
    <t>[![img](https://github.com/RASBR/assets-public/blob/main/devices/knx/z35.png?raw=true =48x)](https://github.com/RASBR/assets-public/blob/main/devices/knx/z35.png?raw=true)</t>
  </si>
  <si>
    <t>| [![img](https://github.com/RASBR/assets-public/blob/main/devices/knx/z35.png?raw=true =48x)](https://github.com/RASBR/assets-public/blob/main/devices/knx/z35.png?raw=true) | z35.png |  |</t>
  </si>
  <si>
    <t>&lt;img src="devices/knx/z35.png" alt="z35.png"&gt;</t>
  </si>
  <si>
    <t>![img](https://github.com/RASBR/assets-public/blob/main/devices/knx/z41-pro.png?raw=true =48x)</t>
  </si>
  <si>
    <t>[![img](https://github.com/RASBR/assets-public/blob/main/devices/knx/z41-pro.png?raw=true =48x)](url)</t>
  </si>
  <si>
    <t>[![img](https://github.com/RASBR/assets-public/blob/main/devices/knx/z41-pro.png?raw=true =48x)](https://github.com/RASBR/assets-public/blob/main/devices/knx/z41-pro.png?raw=true)</t>
  </si>
  <si>
    <t>| [![img](https://github.com/RASBR/assets-public/blob/main/devices/knx/z41-pro.png?raw=true =48x)](https://github.com/RASBR/assets-public/blob/main/devices/knx/z41-pro.png?raw=true) | z41-pro.png |  |</t>
  </si>
  <si>
    <t>&lt;img src="devices/knx/z41-pro.png" alt="z41-pro.png"&gt;</t>
  </si>
  <si>
    <t>![img](https://github.com/RASBR/assets-public/blob/main/devices/knx/zennio.png?raw=true =48x)</t>
  </si>
  <si>
    <t>[![img](https://github.com/RASBR/assets-public/blob/main/devices/knx/zennio.png?raw=true =48x)](url)</t>
  </si>
  <si>
    <t>[![img](https://github.com/RASBR/assets-public/blob/main/devices/knx/zennio.png?raw=true =48x)](https://github.com/RASBR/assets-public/blob/main/devices/knx/zennio.png?raw=true)</t>
  </si>
  <si>
    <t>| [![img](https://github.com/RASBR/assets-public/blob/main/devices/knx/zennio.png?raw=true =48x)](https://github.com/RASBR/assets-public/blob/main/devices/knx/zennio.png?raw=true) | zennio.png |  |</t>
  </si>
  <si>
    <t>&lt;img src="devices/knx/zennio.png" alt="zennio.png"&gt;</t>
  </si>
  <si>
    <t>![img](https://github.com/RASBR/assets-public/blob/main/devices/knx/zps320hic230.png?raw=true =48x)</t>
  </si>
  <si>
    <t>[![img](https://github.com/RASBR/assets-public/blob/main/devices/knx/zps320hic230.png?raw=true =48x)](url)</t>
  </si>
  <si>
    <t>[![img](https://github.com/RASBR/assets-public/blob/main/devices/knx/zps320hic230.png?raw=true =48x)](https://github.com/RASBR/assets-public/blob/main/devices/knx/zps320hic230.png?raw=true)</t>
  </si>
  <si>
    <t>| [![img](https://github.com/RASBR/assets-public/blob/main/devices/knx/zps320hic230.png?raw=true =48x)](https://github.com/RASBR/assets-public/blob/main/devices/knx/zps320hic230.png?raw=true) | zps320hic230.png |  |</t>
  </si>
  <si>
    <t>&lt;img src="devices/knx/zps320hic230.png" alt="zps320hic230.png"&gt;</t>
  </si>
  <si>
    <t>https://github.com/RASBR/assets-public/blob/main/devices/knx/home-assistant-wordmark-color-on-light.png?raw=true</t>
  </si>
  <si>
    <t>![img](https://github.com/RASBR/assets-public/blob/main/devices/knx/home-assistant-wordmark-color-on-light.png?raw=true =48x)</t>
  </si>
  <si>
    <t>[![img](https://github.com/RASBR/assets-public/blob/main/devices/knx/home-assistant-wordmark-color-on-light.png?raw=true =48x)](url)</t>
  </si>
  <si>
    <t>[![img](https://github.com/RASBR/assets-public/blob/main/devices/knx/home-assistant-wordmark-color-on-light.png?raw=true =48x)](https://github.com/RASBR/assets-public/blob/main/devices/knx/home-assistant-wordmark-color-on-light.png?raw=true)</t>
  </si>
  <si>
    <t>| [![img](https://github.com/RASBR/assets-public/blob/main/devices/knx/home-assistant-wordmark-color-on-light.png?raw=true =48x)](https://github.com/RASBR/assets-public/blob/main/devices/knx/home-assistant-wordmark-color-on-light.png?raw=true) | home-assistant-wordmark-color-on-light.png | 0 |</t>
  </si>
  <si>
    <t>https://github.com/RASBR/assets-public/blob/main/devices/knx/home-assistant-wordmark-monochrome-on-dark.png?raw=true</t>
  </si>
  <si>
    <t>![img](https://github.com/RASBR/assets-public/blob/main/devices/knx/home-assistant-wordmark-monochrome-on-dark.png?raw=true =48x)</t>
  </si>
  <si>
    <t>[![img](https://github.com/RASBR/assets-public/blob/main/devices/knx/home-assistant-wordmark-monochrome-on-dark.png?raw=true =48x)](url)</t>
  </si>
  <si>
    <t>[![img](https://github.com/RASBR/assets-public/blob/main/devices/knx/home-assistant-wordmark-monochrome-on-dark.png?raw=true =48x)](https://github.com/RASBR/assets-public/blob/main/devices/knx/home-assistant-wordmark-monochrome-on-dark.png?raw=true)</t>
  </si>
  <si>
    <t>| [![img](https://github.com/RASBR/assets-public/blob/main/devices/knx/home-assistant-wordmark-monochrome-on-dark.png?raw=true =48x)](https://github.com/RASBR/assets-public/blob/main/devices/knx/home-assistant-wordmark-monochrome-on-dark.png?raw=true) | home-assistant-wordmark-monochrome-on-dark.png | 0 |</t>
  </si>
  <si>
    <t>https://github.com/RASBR/assets-public/blob/main/devices/knx/home-assistant-social-media-logo-round.png?raw=true</t>
  </si>
  <si>
    <t>![img](https://github.com/RASBR/assets-public/blob/main/devices/knx/home-assistant-social-media-logo-round.png?raw=true =48x)</t>
  </si>
  <si>
    <t>[![img](https://github.com/RASBR/assets-public/blob/main/devices/knx/home-assistant-social-media-logo-round.png?raw=true =48x)](url)</t>
  </si>
  <si>
    <t>[![img](https://github.com/RASBR/assets-public/blob/main/devices/knx/home-assistant-social-media-logo-round.png?raw=true =48x)](https://github.com/RASBR/assets-public/blob/main/devices/knx/home-assistant-social-media-logo-round.png?raw=true)</t>
  </si>
  <si>
    <t>| [![img](https://github.com/RASBR/assets-public/blob/main/devices/knx/home-assistant-social-media-logo-round.png?raw=true =48x)](https://github.com/RASBR/assets-public/blob/main/devices/knx/home-assistant-social-media-logo-round.png?raw=true) | home-assistant-social-media-logo-round.png | 1 |</t>
  </si>
  <si>
    <t>https://github.com/RASBR/assets-public/blob/main/devices/knx/home-assistant-logomark-monochrome-on-light.png?raw=true</t>
  </si>
  <si>
    <t>![img](https://github.com/RASBR/assets-public/blob/main/devices/knx/home-assistant-logomark-monochrome-on-light.png?raw=true =48x)</t>
  </si>
  <si>
    <t>[![img](https://github.com/RASBR/assets-public/blob/main/devices/knx/home-assistant-logomark-monochrome-on-light.png?raw=true =48x)](url)</t>
  </si>
  <si>
    <t>[![img](https://github.com/RASBR/assets-public/blob/main/devices/knx/home-assistant-logomark-monochrome-on-light.png?raw=true =48x)](https://github.com/RASBR/assets-public/blob/main/devices/knx/home-assistant-logomark-monochrome-on-light.png?raw=true)</t>
  </si>
  <si>
    <t>| [![img](https://github.com/RASBR/assets-public/blob/main/devices/knx/home-assistant-logomark-monochrome-on-light.png?raw=true =48x)](https://github.com/RASBR/assets-public/blob/main/devices/knx/home-assistant-logomark-monochrome-on-light.png?raw=true) | home-assistant-logomark-monochrome-on-light.png | 0 |</t>
  </si>
  <si>
    <t>https://github.com/RASBR/assets-public/blob/main/devices/knx/home-assistant-logomark-monochrome-on-dark.png?raw=true</t>
  </si>
  <si>
    <t>![img](https://github.com/RASBR/assets-public/blob/main/devices/knx/home-assistant-logomark-monochrome-on-dark.png?raw=true =48x)</t>
  </si>
  <si>
    <t>[![img](https://github.com/RASBR/assets-public/blob/main/devices/knx/home-assistant-logomark-monochrome-on-dark.png?raw=true =48x)](url)</t>
  </si>
  <si>
    <t>[![img](https://github.com/RASBR/assets-public/blob/main/devices/knx/home-assistant-logomark-monochrome-on-dark.png?raw=true =48x)](https://github.com/RASBR/assets-public/blob/main/devices/knx/home-assistant-logomark-monochrome-on-dark.png?raw=true)</t>
  </si>
  <si>
    <t>| [![img](https://github.com/RASBR/assets-public/blob/main/devices/knx/home-assistant-logomark-monochrome-on-dark.png?raw=true =48x)](https://github.com/RASBR/assets-public/blob/main/devices/knx/home-assistant-logomark-monochrome-on-dark.png?raw=true) | home-assistant-logomark-monochrome-on-dark.png | 2 |</t>
  </si>
  <si>
    <t>https://github.com/RASBR/assets-public/blob/main/devices/knx/home-assistant-wordmark-with-margins-monochrome-on-dark.png?raw=true</t>
  </si>
  <si>
    <t>![img](https://github.com/RASBR/assets-public/blob/main/devices/knx/home-assistant-wordmark-with-margins-monochrome-on-dark.png?raw=true =48x)</t>
  </si>
  <si>
    <t>[![img](https://github.com/RASBR/assets-public/blob/main/devices/knx/home-assistant-wordmark-with-margins-monochrome-on-dark.png?raw=true =48x)](url)</t>
  </si>
  <si>
    <t>[![img](https://github.com/RASBR/assets-public/blob/main/devices/knx/home-assistant-wordmark-with-margins-monochrome-on-dark.png?raw=true =48x)](https://github.com/RASBR/assets-public/blob/main/devices/knx/home-assistant-wordmark-with-margins-monochrome-on-dark.png?raw=true)</t>
  </si>
  <si>
    <t>| [![img](https://github.com/RASBR/assets-public/blob/main/devices/knx/home-assistant-wordmark-with-margins-monochrome-on-dark.png?raw=true =48x)](https://github.com/RASBR/assets-public/blob/main/devices/knx/home-assistant-wordmark-with-margins-monochrome-on-dark.png?raw=true) | home-assistant-wordmark-with-margins-monochrome-on-dark.png | 10 |</t>
  </si>
  <si>
    <t>https://github.com/RASBR/assets-public/blob/main/devices/knx/home-assistant-wordmark-vertical-monochrome-on-light.png?raw=true</t>
  </si>
  <si>
    <t>![img](https://github.com/RASBR/assets-public/blob/main/devices/knx/home-assistant-wordmark-vertical-monochrome-on-light.png?raw=true =48x)</t>
  </si>
  <si>
    <t>[![img](https://github.com/RASBR/assets-public/blob/main/devices/knx/home-assistant-wordmark-vertical-monochrome-on-light.png?raw=true =48x)](url)</t>
  </si>
  <si>
    <t>[![img](https://github.com/RASBR/assets-public/blob/main/devices/knx/home-assistant-wordmark-vertical-monochrome-on-light.png?raw=true =48x)](https://github.com/RASBR/assets-public/blob/main/devices/knx/home-assistant-wordmark-vertical-monochrome-on-light.png?raw=true)</t>
  </si>
  <si>
    <t>| [![img](https://github.com/RASBR/assets-public/blob/main/devices/knx/home-assistant-wordmark-vertical-monochrome-on-light.png?raw=true =48x)](https://github.com/RASBR/assets-public/blob/main/devices/knx/home-assistant-wordmark-vertical-monochrome-on-light.png?raw=true) | home-assistant-wordmark-vertical-monochrome-on-light.png | 4 |</t>
  </si>
  <si>
    <t>https://github.com/RASBR/assets-public/blob/main/devices/knx/home-assistant-wordmark-with-margins-color-on-dark.png?raw=true</t>
  </si>
  <si>
    <t>![img](https://github.com/RASBR/assets-public/blob/main/devices/knx/home-assistant-wordmark-with-margins-color-on-dark.png?raw=true =48x)</t>
  </si>
  <si>
    <t>[![img](https://github.com/RASBR/assets-public/blob/main/devices/knx/home-assistant-wordmark-with-margins-color-on-dark.png?raw=true =48x)](url)</t>
  </si>
  <si>
    <t>[![img](https://github.com/RASBR/assets-public/blob/main/devices/knx/home-assistant-wordmark-with-margins-color-on-dark.png?raw=true =48x)](https://github.com/RASBR/assets-public/blob/main/devices/knx/home-assistant-wordmark-with-margins-color-on-dark.png?raw=true)</t>
  </si>
  <si>
    <t>| [![img](https://github.com/RASBR/assets-public/blob/main/devices/knx/home-assistant-wordmark-with-margins-color-on-dark.png?raw=true =48x)](https://github.com/RASBR/assets-public/blob/main/devices/knx/home-assistant-wordmark-with-margins-color-on-dark.png?raw=true) | home-assistant-wordmark-with-margins-color-on-dark.png | 8 |</t>
  </si>
  <si>
    <t>https://github.com/RASBR/assets-public/blob/main/devices/knx/home-assistant-wordmark-with-margins-color-on-light.png?raw=true</t>
  </si>
  <si>
    <t>![img](https://github.com/RASBR/assets-public/blob/main/devices/knx/home-assistant-wordmark-with-margins-color-on-light.png?raw=true =48x)</t>
  </si>
  <si>
    <t>[![img](https://github.com/RASBR/assets-public/blob/main/devices/knx/home-assistant-wordmark-with-margins-color-on-light.png?raw=true =48x)](url)</t>
  </si>
  <si>
    <t>[![img](https://github.com/RASBR/assets-public/blob/main/devices/knx/home-assistant-wordmark-with-margins-color-on-light.png?raw=true =48x)](https://github.com/RASBR/assets-public/blob/main/devices/knx/home-assistant-wordmark-with-margins-color-on-light.png?raw=true)</t>
  </si>
  <si>
    <t>| [![img](https://github.com/RASBR/assets-public/blob/main/devices/knx/home-assistant-wordmark-with-margins-color-on-light.png?raw=true =48x)](https://github.com/RASBR/assets-public/blob/main/devices/knx/home-assistant-wordmark-with-margins-color-on-light.png?raw=true) | home-assistant-wordmark-with-margins-color-on-light.png | 10 |</t>
  </si>
  <si>
    <t>https://github.com/RASBR/assets-public/blob/main/devices/knx/home-assistant-social-media-logo-square.png?raw=true</t>
  </si>
  <si>
    <t>![img](https://github.com/RASBR/assets-public/blob/main/devices/knx/home-assistant-social-media-logo-square.png?raw=true =48x)</t>
  </si>
  <si>
    <t>[![img](https://github.com/RASBR/assets-public/blob/main/devices/knx/home-assistant-social-media-logo-square.png?raw=true =48x)](url)</t>
  </si>
  <si>
    <t>[![img](https://github.com/RASBR/assets-public/blob/main/devices/knx/home-assistant-social-media-logo-square.png?raw=true =48x)](https://github.com/RASBR/assets-public/blob/main/devices/knx/home-assistant-social-media-logo-square.png?raw=true)</t>
  </si>
  <si>
    <t>| [![img](https://github.com/RASBR/assets-public/blob/main/devices/knx/home-assistant-social-media-logo-square.png?raw=true =48x)](https://github.com/RASBR/assets-public/blob/main/devices/knx/home-assistant-social-media-logo-square.png?raw=true) | home-assistant-social-media-logo-square.png | 8 |</t>
  </si>
  <si>
    <t>https://github.com/RASBR/assets-public/blob/main/devices/knx/home-assistant-logomark-color-on-light.png?raw=true</t>
  </si>
  <si>
    <t>![img](https://github.com/RASBR/assets-public/blob/main/devices/knx/home-assistant-logomark-color-on-light.png?raw=true =48x)</t>
  </si>
  <si>
    <t>[![img](https://github.com/RASBR/assets-public/blob/main/devices/knx/home-assistant-logomark-color-on-light.png?raw=true =48x)](url)</t>
  </si>
  <si>
    <t>[![img](https://github.com/RASBR/assets-public/blob/main/devices/knx/home-assistant-logomark-color-on-light.png?raw=true =48x)](https://github.com/RASBR/assets-public/blob/main/devices/knx/home-assistant-logomark-color-on-light.png?raw=true)</t>
  </si>
  <si>
    <t>| [![img](https://github.com/RASBR/assets-public/blob/main/devices/knx/home-assistant-logomark-color-on-light.png?raw=true =48x)](https://github.com/RASBR/assets-public/blob/main/devices/knx/home-assistant-logomark-color-on-light.png?raw=true) | home-assistant-logomark-color-on-light.png | 0 |</t>
  </si>
  <si>
    <t>https://github.com/RASBR/assets-public/blob/main/devices/knx/home-assistant-wordmark-vertical-color-on-dark.png?raw=true</t>
  </si>
  <si>
    <t>![img](https://github.com/RASBR/assets-public/blob/main/devices/knx/home-assistant-wordmark-vertical-color-on-dark.png?raw=true =48x)</t>
  </si>
  <si>
    <t>[![img](https://github.com/RASBR/assets-public/blob/main/devices/knx/home-assistant-wordmark-vertical-color-on-dark.png?raw=true =48x)](url)</t>
  </si>
  <si>
    <t>[![img](https://github.com/RASBR/assets-public/blob/main/devices/knx/home-assistant-wordmark-vertical-color-on-dark.png?raw=true =48x)](https://github.com/RASBR/assets-public/blob/main/devices/knx/home-assistant-wordmark-vertical-color-on-dark.png?raw=true)</t>
  </si>
  <si>
    <t>| [![img](https://github.com/RASBR/assets-public/blob/main/devices/knx/home-assistant-wordmark-vertical-color-on-dark.png?raw=true =48x)](https://github.com/RASBR/assets-public/blob/main/devices/knx/home-assistant-wordmark-vertical-color-on-dark.png?raw=true) | home-assistant-wordmark-vertical-color-on-dark.png | 8 |</t>
  </si>
  <si>
    <t>https://github.com/RASBR/assets-public/blob/main/devices/knx/home-assistant-wordmark-monochrome-on-light.png?raw=true</t>
  </si>
  <si>
    <t>![img](https://github.com/RASBR/assets-public/blob/main/devices/knx/home-assistant-wordmark-monochrome-on-light.png?raw=true =48x)</t>
  </si>
  <si>
    <t>[![img](https://github.com/RASBR/assets-public/blob/main/devices/knx/home-assistant-wordmark-monochrome-on-light.png?raw=true =48x)](url)</t>
  </si>
  <si>
    <t>[![img](https://github.com/RASBR/assets-public/blob/main/devices/knx/home-assistant-wordmark-monochrome-on-light.png?raw=true =48x)](https://github.com/RASBR/assets-public/blob/main/devices/knx/home-assistant-wordmark-monochrome-on-light.png?raw=true)</t>
  </si>
  <si>
    <t>| [![img](https://github.com/RASBR/assets-public/blob/main/devices/knx/home-assistant-wordmark-monochrome-on-light.png?raw=true =48x)](https://github.com/RASBR/assets-public/blob/main/devices/knx/home-assistant-wordmark-monochrome-on-light.png?raw=true) | home-assistant-wordmark-monochrome-on-light.png | 8 |</t>
  </si>
  <si>
    <t>https://github.com/RASBR/assets-public/blob/main/devices/knx/home-assistant-wordmark-vertical-color-on-light.png?raw=true</t>
  </si>
  <si>
    <t>![img](https://github.com/RASBR/assets-public/blob/main/devices/knx/home-assistant-wordmark-vertical-color-on-light.png?raw=true =48x)</t>
  </si>
  <si>
    <t>[![img](https://github.com/RASBR/assets-public/blob/main/devices/knx/home-assistant-wordmark-vertical-color-on-light.png?raw=true =48x)](url)</t>
  </si>
  <si>
    <t>[![img](https://github.com/RASBR/assets-public/blob/main/devices/knx/home-assistant-wordmark-vertical-color-on-light.png?raw=true =48x)](https://github.com/RASBR/assets-public/blob/main/devices/knx/home-assistant-wordmark-vertical-color-on-light.png?raw=true)</t>
  </si>
  <si>
    <t>| [![img](https://github.com/RASBR/assets-public/blob/main/devices/knx/home-assistant-wordmark-vertical-color-on-light.png?raw=true =48x)](https://github.com/RASBR/assets-public/blob/main/devices/knx/home-assistant-wordmark-vertical-color-on-light.png?raw=true) | home-assistant-wordmark-vertical-color-on-light.png | 4 |</t>
  </si>
  <si>
    <t>https://github.com/RASBR/assets-public/blob/main/devices/knx/home-assistant-wordmark-vertical-monochrome-on-dark.png?raw=true</t>
  </si>
  <si>
    <t>![img](https://github.com/RASBR/assets-public/blob/main/devices/knx/home-assistant-wordmark-vertical-monochrome-on-dark.png?raw=true =48x)</t>
  </si>
  <si>
    <t>[![img](https://github.com/RASBR/assets-public/blob/main/devices/knx/home-assistant-wordmark-vertical-monochrome-on-dark.png?raw=true =48x)](url)</t>
  </si>
  <si>
    <t>[![img](https://github.com/RASBR/assets-public/blob/main/devices/knx/home-assistant-wordmark-vertical-monochrome-on-dark.png?raw=true =48x)](https://github.com/RASBR/assets-public/blob/main/devices/knx/home-assistant-wordmark-vertical-monochrome-on-dark.png?raw=true)</t>
  </si>
  <si>
    <t>| [![img](https://github.com/RASBR/assets-public/blob/main/devices/knx/home-assistant-wordmark-vertical-monochrome-on-dark.png?raw=true =48x)](https://github.com/RASBR/assets-public/blob/main/devices/knx/home-assistant-wordmark-vertical-monochrome-on-dark.png?raw=true) | home-assistant-wordmark-vertical-monochrome-on-dark.png | 1 |</t>
  </si>
  <si>
    <t>https://github.com/RASBR/assets-public/blob/main/devices/knx/home-assistant-wordmark-with-margins-monochrome-on-light.png?raw=true</t>
  </si>
  <si>
    <t>![img](https://github.com/RASBR/assets-public/blob/main/devices/knx/home-assistant-wordmark-with-margins-monochrome-on-light.png?raw=true =48x)</t>
  </si>
  <si>
    <t>[![img](https://github.com/RASBR/assets-public/blob/main/devices/knx/home-assistant-wordmark-with-margins-monochrome-on-light.png?raw=true =48x)](url)</t>
  </si>
  <si>
    <t>[![img](https://github.com/RASBR/assets-public/blob/main/devices/knx/home-assistant-wordmark-with-margins-monochrome-on-light.png?raw=true =48x)](https://github.com/RASBR/assets-public/blob/main/devices/knx/home-assistant-wordmark-with-margins-monochrome-on-light.png?raw=true)</t>
  </si>
  <si>
    <t>| [![img](https://github.com/RASBR/assets-public/blob/main/devices/knx/home-assistant-wordmark-with-margins-monochrome-on-light.png?raw=true =48x)](https://github.com/RASBR/assets-public/blob/main/devices/knx/home-assistant-wordmark-with-margins-monochrome-on-light.png?raw=true) | home-assistant-wordmark-with-margins-monochrome-on-light.png | 2 |</t>
  </si>
  <si>
    <t>https://github.com/RASBR/assets-public/blob/main/devices/knx/home-assistant-wordmark-color-on-dark.png?raw=true</t>
  </si>
  <si>
    <t>![img](https://github.com/RASBR/assets-public/blob/main/devices/knx/home-assistant-wordmark-color-on-dark.png?raw=true =48x)</t>
  </si>
  <si>
    <t>[![img](https://github.com/RASBR/assets-public/blob/main/devices/knx/home-assistant-wordmark-color-on-dark.png?raw=true =48x)](url)</t>
  </si>
  <si>
    <t>[![img](https://github.com/RASBR/assets-public/blob/main/devices/knx/home-assistant-wordmark-color-on-dark.png?raw=true =48x)](https://github.com/RASBR/assets-public/blob/main/devices/knx/home-assistant-wordmark-color-on-dark.png?raw=true)</t>
  </si>
  <si>
    <t>| [![img](https://github.com/RASBR/assets-public/blob/main/devices/knx/home-assistant-wordmark-color-on-dark.png?raw=true =48x)](https://github.com/RASBR/assets-public/blob/main/devices/knx/home-assistant-wordmark-color-on-dark.png?raw=true) | home-assistant-wordmark-color-on-dark.png | 4 |</t>
  </si>
  <si>
    <t>https://github.com/RASBR/assets-public/blob/main/devices/knx/home-assistant-social-media-logo-dev.png?raw=true</t>
  </si>
  <si>
    <t>![img](https://github.com/RASBR/assets-public/blob/main/devices/knx/home-assistant-social-media-logo-dev.png?raw=true =48x)</t>
  </si>
  <si>
    <t>[![img](https://github.com/RASBR/assets-public/blob/main/devices/knx/home-assistant-social-media-logo-dev.png?raw=true =48x)](url)</t>
  </si>
  <si>
    <t>[![img](https://github.com/RASBR/assets-public/blob/main/devices/knx/home-assistant-social-media-logo-dev.png?raw=true =48x)](https://github.com/RASBR/assets-public/blob/main/devices/knx/home-assistant-social-media-logo-dev.png?raw=true)</t>
  </si>
  <si>
    <t>| [![img](https://github.com/RASBR/assets-public/blob/main/devices/knx/home-assistant-social-media-logo-dev.png?raw=true =48x)](https://github.com/RASBR/assets-public/blob/main/devices/knx/home-assistant-social-media-logo-dev.png?raw=true) | home-assistant-social-media-logo-dev.png | 0 |</t>
  </si>
  <si>
    <t>https://github.com/RASBR/assets-public/blob/main/devices/knx/home-assistant-logomark-with-margins-color-on-light.png?raw=true</t>
  </si>
  <si>
    <t>![img](https://github.com/RASBR/assets-public/blob/main/devices/knx/home-assistant-logomark-with-margins-color-on-light.png?raw=true =48x)</t>
  </si>
  <si>
    <t>[![img](https://github.com/RASBR/assets-public/blob/main/devices/knx/home-assistant-logomark-with-margins-color-on-light.png?raw=true =48x)](url)</t>
  </si>
  <si>
    <t>[![img](https://github.com/RASBR/assets-public/blob/main/devices/knx/home-assistant-logomark-with-margins-color-on-light.png?raw=true =48x)](https://github.com/RASBR/assets-public/blob/main/devices/knx/home-assistant-logomark-with-margins-color-on-light.png?raw=true)</t>
  </si>
  <si>
    <t>| [![img](https://github.com/RASBR/assets-public/blob/main/devices/knx/home-assistant-logomark-with-margins-color-on-light.png?raw=true =48x)](https://github.com/RASBR/assets-public/blob/main/devices/knx/home-assistant-logomark-with-margins-color-on-light.png?raw=true) | home-assistant-logomark-with-margins-color-on-light.png | 1 |</t>
  </si>
  <si>
    <t>https://github.com/RASBR/assets-public/blob/main/devices/knx/home-assistant-logomark-with-margins-monochrome-on-dark.png?raw=true</t>
  </si>
  <si>
    <t>![img](https://github.com/RASBR/assets-public/blob/main/devices/knx/home-assistant-logomark-with-margins-monochrome-on-dark.png?raw=true =48x)</t>
  </si>
  <si>
    <t>[![img](https://github.com/RASBR/assets-public/blob/main/devices/knx/home-assistant-logomark-with-margins-monochrome-on-dark.png?raw=true =48x)](url)</t>
  </si>
  <si>
    <t>[![img](https://github.com/RASBR/assets-public/blob/main/devices/knx/home-assistant-logomark-with-margins-monochrome-on-dark.png?raw=true =48x)](https://github.com/RASBR/assets-public/blob/main/devices/knx/home-assistant-logomark-with-margins-monochrome-on-dark.png?raw=true)</t>
  </si>
  <si>
    <t>| [![img](https://github.com/RASBR/assets-public/blob/main/devices/knx/home-assistant-logomark-with-margins-monochrome-on-dark.png?raw=true =48x)](https://github.com/RASBR/assets-public/blob/main/devices/knx/home-assistant-logomark-with-margins-monochrome-on-dark.png?raw=true) | home-assistant-logomark-with-margins-monochrome-on-dark.png | 1 |</t>
  </si>
  <si>
    <t>https://github.com/RASBR/assets-public/blob/main/devices/knx/home-assistant-logomark-with-margins-monochrome-on-light.png?raw=true</t>
  </si>
  <si>
    <t>![img](https://github.com/RASBR/assets-public/blob/main/devices/knx/home-assistant-logomark-with-margins-monochrome-on-light.png?raw=true =48x)</t>
  </si>
  <si>
    <t>[![img](https://github.com/RASBR/assets-public/blob/main/devices/knx/home-assistant-logomark-with-margins-monochrome-on-light.png?raw=true =48x)](url)</t>
  </si>
  <si>
    <t>[![img](https://github.com/RASBR/assets-public/blob/main/devices/knx/home-assistant-logomark-with-margins-monochrome-on-light.png?raw=true =48x)](https://github.com/RASBR/assets-public/blob/main/devices/knx/home-assistant-logomark-with-margins-monochrome-on-light.png?raw=true)</t>
  </si>
  <si>
    <t>| [![img](https://github.com/RASBR/assets-public/blob/main/devices/knx/home-assistant-logomark-with-margins-monochrome-on-light.png?raw=true =48x)](https://github.com/RASBR/assets-public/blob/main/devices/knx/home-assistant-logomark-with-margins-monochrome-on-light.png?raw=true) | home-assistant-logomark-with-margins-monochrome-on-light.png | 1 |</t>
  </si>
  <si>
    <t>&lt;img src="home-assistant-wordmark-color-on-light.png" alt="home-assistant-wordmark-color-on-light.png" height="48"&gt;</t>
  </si>
  <si>
    <t>&lt;img src="home-assistant-wordmark-monochrome-on-dark.png" alt="home-assistant-wordmark-monochrome-on-dark.png" height="48"&gt;</t>
  </si>
  <si>
    <t>&lt;img src="home-assistant-social-media-logo-round.png" alt="home-assistant-social-media-logo-round.png" height="48"&gt;</t>
  </si>
  <si>
    <t>&lt;img src="home-assistant-logomark-monochrome-on-light.png" alt="home-assistant-logomark-monochrome-on-light.png" height="48"&gt;</t>
  </si>
  <si>
    <t>&lt;img src="home-assistant-logomark-monochrome-on-dark.png" alt="home-assistant-logomark-monochrome-on-dark.png" height="48"&gt;</t>
  </si>
  <si>
    <t>&lt;img src="home-assistant-wordmark-with-margins-monochrome-on-dark.png" alt="home-assistant-wordmark-with-margins-monochrome-on-dark.png" height="48"&gt;</t>
  </si>
  <si>
    <t>&lt;img src="home-assistant-wordmark-vertical-monochrome-on-light.png" alt="home-assistant-wordmark-vertical-monochrome-on-light.png" height="48"&gt;</t>
  </si>
  <si>
    <t>&lt;img src="home-assistant-wordmark-with-margins-color-on-dark.png" alt="home-assistant-wordmark-with-margins-color-on-dark.png" height="48"&gt;</t>
  </si>
  <si>
    <t>&lt;img src="home-assistant-wordmark-with-margins-color-on-light.png" alt="home-assistant-wordmark-with-margins-color-on-light.png" height="48"&gt;</t>
  </si>
  <si>
    <t>&lt;img src="home-assistant-social-media-logo-square.png" alt="home-assistant-social-media-logo-square.png" height="48"&gt;</t>
  </si>
  <si>
    <t>&lt;img src="home-assistant-logomark-color-on-light.png" alt="home-assistant-logomark-color-on-light.png" height="48"&gt;</t>
  </si>
  <si>
    <t>&lt;img src="home-assistant-wordmark-vertical-color-on-dark.png" alt="home-assistant-wordmark-vertical-color-on-dark.png" height="48"&gt;</t>
  </si>
  <si>
    <t>&lt;img src="home-assistant-wordmark-monochrome-on-light.png" alt="home-assistant-wordmark-monochrome-on-light.png" height="48"&gt;</t>
  </si>
  <si>
    <t>&lt;img src="home-assistant-wordmark-vertical-color-on-light.png" alt="home-assistant-wordmark-vertical-color-on-light.png" height="48"&gt;</t>
  </si>
  <si>
    <t>&lt;img src="home-assistant-wordmark-vertical-monochrome-on-dark.png" alt="home-assistant-wordmark-vertical-monochrome-on-dark.png" height="48"&gt;</t>
  </si>
  <si>
    <t>&lt;img src="home-assistant-wordmark-with-margins-monochrome-on-light.png" alt="home-assistant-wordmark-with-margins-monochrome-on-light.png" height="48"&gt;</t>
  </si>
  <si>
    <t>&lt;img src="home-assistant-wordmark-color-on-dark.png" alt="home-assistant-wordmark-color-on-dark.png" height="48"&gt;</t>
  </si>
  <si>
    <t>&lt;img src="home-assistant-social-media-logo-dev.png" alt="home-assistant-social-media-logo-dev.png" height="48"&gt;</t>
  </si>
  <si>
    <t>&lt;img src="home-assistant-logomark-with-margins-color-on-light.png" alt="home-assistant-logomark-with-margins-color-on-light.png" height="48"&gt;</t>
  </si>
  <si>
    <t>&lt;img src="home-assistant-logomark-with-margins-monochrome-on-dark.png" alt="home-assistant-logomark-with-margins-monochrome-on-dark.png" height="48"&gt;</t>
  </si>
  <si>
    <t>&lt;img src="home-assistant-logomark-with-margins-monochrome-on-light.png" alt="home-assistant-logomark-with-margins-monochrome-on-light.png" height="48"&gt;</t>
  </si>
  <si>
    <t>&lt;img src="home-assistant-wordmark-color-on-light.png" alt="home-assistant-wordmark-color-on-light.png" height="48"&gt; &lt;img src="home-assistant-wordmark-monochrome-on-dark.png" alt="home-assistant-wordmark-monochrome-on-dark.png" height="48"&gt; &lt;img src="home-assistant-social-media-logo-round.png" alt="home-assistant-social-media-logo-round.png" height="48"&gt; &lt;img src="home-assistant-logomark-monochrome-on-light.png" alt="home-assistant-logomark-monochrome-on-light.png" height="48"&gt; &lt;img src="home-assistant-logomark-monochrome-on-dark.png" alt="home-assistant-logomark-monochrome-on-dark.png" height="48"&gt; &lt;img src="home-assistant-wordmark-with-margins-monochrome-on-dark.png" alt="home-assistant-wordmark-with-margins-monochrome-on-dark.png" height="48"&gt; &lt;img src="home-assistant-wordmark-vertical-monochrome-on-light.png" alt="home-assistant-wordmark-vertical-monochrome-on-light.png" height="48"&gt; &lt;img src="home-assistant-wordmark-with-margins-color-on-dark.png" alt="home-assistant-wordmark-with-margins-color-on-dark.png" height="48"&gt; &lt;img src="home-assistant-wordmark-with-margins-color-on-light.png" alt="home-assistant-wordmark-with-margins-color-on-light.png" height="48"&gt; &lt;img src="home-assistant-social-media-logo-square.png" alt="home-assistant-social-media-logo-square.png" height="48"&gt; &lt;img src="home-assistant-logomark-color-on-light.png" alt="home-assistant-logomark-color-on-light.png" height="48"&gt; &lt;img src="home-assistant-wordmark-vertical-color-on-dark.png" alt="home-assistant-wordmark-vertical-color-on-dark.png" height="48"&gt; &lt;img src="home-assistant-wordmark-monochrome-on-light.png" alt="home-assistant-wordmark-monochrome-on-light.png" height="48"&gt; &lt;img src="home-assistant-wordmark-vertical-color-on-light.png" alt="home-assistant-wordmark-vertical-color-on-light.png" height="48"&gt; &lt;img src="home-assistant-wordmark-vertical-monochrome-on-dark.png" alt="home-assistant-wordmark-vertical-monochrome-on-dark.png" height="48"&gt; &lt;img src="home-assistant-wordmark-with-margins-monochrome-on-light.png" alt="home-assistant-wordmark-with-margins-monochrome-on-light.png" height="48"&gt; &lt;img src="home-assistant-wordmark-color-on-dark.png" alt="home-assistant-wordmark-color-on-dark.png" height="48"&gt; &lt;img src="home-assistant-social-media-logo-dev.png" alt="home-assistant-social-media-logo-dev.png" height="48"&gt; &lt;img src="home-assistant-logomark-with-margins-color-on-light.png" alt="home-assistant-logomark-with-margins-color-on-light.png" height="48"&gt; &lt;img src="home-assistant-logomark-with-margins-monochrome-on-dark.png" alt="home-assistant-logomark-with-margins-monochrome-on-dark.png" height="48"&gt; &lt;img src="home-assistant-logomark-with-margins-monochrome-on-light.png" alt="home-assistant-logomark-with-margins-monochrome-on-light.png" height="48"&gt;</t>
  </si>
  <si>
    <r>
      <t xml:space="preserve">1- If you want to create another copy of this, you need to amend the </t>
    </r>
    <r>
      <rPr>
        <b/>
        <i/>
        <sz val="11"/>
        <color theme="1"/>
        <rFont val="Aptos Narrow"/>
        <family val="2"/>
        <scheme val="minor"/>
      </rPr>
      <t>source step</t>
    </r>
    <r>
      <rPr>
        <sz val="11"/>
        <color theme="1"/>
        <rFont val="Aptos Narrow"/>
        <family val="2"/>
        <scheme val="minor"/>
      </rPr>
      <t xml:space="preserve"> in the main query</t>
    </r>
    <r>
      <rPr>
        <b/>
        <i/>
        <sz val="11"/>
        <color theme="1"/>
        <rFont val="Aptos Narrow"/>
        <family val="2"/>
        <scheme val="minor"/>
      </rPr>
      <t xml:space="preserve"> "xx-setup"</t>
    </r>
    <r>
      <rPr>
        <sz val="11"/>
        <color theme="1"/>
        <rFont val="Aptos Narrow"/>
        <family val="2"/>
        <scheme val="minor"/>
      </rPr>
      <t xml:space="preserve"> and some more following steps.
2- Make sure the WHITE cells to the left arfe filled correctly.
3- Every time the content of the folder changes, </t>
    </r>
    <r>
      <rPr>
        <i/>
        <sz val="11"/>
        <color theme="1"/>
        <rFont val="Aptos Narrow"/>
        <family val="2"/>
        <scheme val="minor"/>
      </rPr>
      <t>i.e. The order of the below list changes</t>
    </r>
    <r>
      <rPr>
        <sz val="11"/>
        <color theme="1"/>
        <rFont val="Aptos Narrow"/>
        <family val="2"/>
        <scheme val="minor"/>
      </rPr>
      <t xml:space="preserve">, you have to re-enter the </t>
    </r>
    <r>
      <rPr>
        <b/>
        <sz val="11"/>
        <color theme="1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Order1</t>
    </r>
    <r>
      <rPr>
        <sz val="11"/>
        <color theme="1"/>
        <rFont val="Aptos Narrow"/>
        <family val="2"/>
        <scheme val="minor"/>
      </rPr>
      <t xml:space="preserve">, and </t>
    </r>
    <r>
      <rPr>
        <b/>
        <sz val="11"/>
        <color theme="1"/>
        <rFont val="Aptos Narrow"/>
        <family val="2"/>
        <scheme val="minor"/>
      </rPr>
      <t>Order2</t>
    </r>
    <r>
      <rPr>
        <sz val="11"/>
        <color theme="1"/>
        <rFont val="Aptos Narrow"/>
        <family val="2"/>
        <scheme val="minor"/>
      </rPr>
      <t xml:space="preserve"> fields.
4- Enter the fields from point (3) as desired keeping the </t>
    </r>
    <r>
      <rPr>
        <b/>
        <i/>
        <sz val="11"/>
        <color theme="1"/>
        <rFont val="Aptos Narrow"/>
        <family val="2"/>
        <scheme val="minor"/>
      </rPr>
      <t>Index</t>
    </r>
    <r>
      <rPr>
        <sz val="11"/>
        <color theme="1"/>
        <rFont val="Aptos Narrow"/>
        <family val="2"/>
        <scheme val="minor"/>
      </rPr>
      <t xml:space="preserve"> field order.
5- Refresh all.
6- The results can be found in the </t>
    </r>
    <r>
      <rPr>
        <b/>
        <i/>
        <sz val="11"/>
        <color theme="1"/>
        <rFont val="Aptos Narrow"/>
        <family val="2"/>
        <scheme val="minor"/>
      </rPr>
      <t>knx-final</t>
    </r>
    <r>
      <rPr>
        <sz val="11"/>
        <color theme="1"/>
        <rFont val="Aptos Narrow"/>
        <family val="2"/>
        <scheme val="minor"/>
      </rPr>
      <t xml:space="preserve"> sheet.
7- Copy the desired cell(s) and paste in your </t>
    </r>
    <r>
      <rPr>
        <b/>
        <i/>
        <sz val="11"/>
        <color theme="1"/>
        <rFont val="Aptos Narrow"/>
        <family val="2"/>
        <scheme val="minor"/>
      </rPr>
      <t>Markdown</t>
    </r>
    <r>
      <rPr>
        <sz val="11"/>
        <color theme="1"/>
        <rFont val="Aptos Narrow"/>
        <family val="2"/>
        <scheme val="minor"/>
      </rPr>
      <t xml:space="preserve"> document.</t>
    </r>
  </si>
  <si>
    <r>
      <t xml:space="preserve">The files are referenced from the git folder on disk in </t>
    </r>
    <r>
      <rPr>
        <b/>
        <i/>
        <sz val="11"/>
        <color theme="1"/>
        <rFont val="Aptos Narrow"/>
        <family val="2"/>
        <scheme val="minor"/>
      </rPr>
      <t>Powerquery.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</si>
</sst>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1" applyNumberForma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1" fillId="0" borderId="0" xfId="1" applyNumberFormat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center" vertical="center" wrapText="1"/>
    </xf>
    <xf numFmtId="0" fontId="0" fillId="3" borderId="2" xfId="0" applyFill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7" fillId="0" borderId="0" xfId="0" applyFont="1"/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0" fontId="0" fillId="0" borderId="2" xfId="0" applyBorder="1" applyAlignment="1" applyProtection="1">
      <alignment horizontal="left" wrapText="1"/>
      <protection locked="0"/>
    </xf>
    <xf numFmtId="0" fontId="1" fillId="0" borderId="1" xfId="1" applyFill="1" applyBorder="1" applyAlignment="1" applyProtection="1">
      <alignment horizontal="left" wrapText="1"/>
      <protection locked="0"/>
    </xf>
    <xf numFmtId="0" fontId="0" fillId="2" borderId="2" xfId="0" applyFill="1" applyBorder="1" applyAlignment="1">
      <alignment horizontal="left" wrapText="1"/>
    </xf>
    <xf numFmtId="0" fontId="0" fillId="0" borderId="0" xfId="0" applyNumberFormat="1" applyAlignment="1">
      <alignment vertical="center"/>
    </xf>
    <xf numFmtId="0" fontId="7" fillId="0" borderId="0" xfId="0" applyNumberFormat="1" applyFont="1"/>
    <xf numFmtId="0" fontId="0" fillId="0" borderId="0" xfId="0" applyNumberFormat="1" applyAlignment="1">
      <alignment horizontal="left" vertical="top" wrapText="1"/>
    </xf>
    <xf numFmtId="0" fontId="0" fillId="3" borderId="2" xfId="0" applyFill="1" applyBorder="1" applyAlignment="1">
      <alignment wrapText="1"/>
    </xf>
    <xf numFmtId="0" fontId="0" fillId="0" borderId="2" xfId="0" applyBorder="1" applyAlignment="1" applyProtection="1">
      <alignment horizontal="center" wrapText="1"/>
      <protection locked="0"/>
    </xf>
    <xf numFmtId="0" fontId="0" fillId="2" borderId="2" xfId="0" applyFill="1" applyBorder="1" applyAlignment="1">
      <alignment horizontal="center" wrapText="1"/>
    </xf>
    <xf numFmtId="0" fontId="0" fillId="0" borderId="0" xfId="0" applyNumberFormat="1" applyAlignment="1">
      <alignment horizontal="left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vertical="center" wrapText="1"/>
    </xf>
    <xf numFmtId="0" fontId="2" fillId="0" borderId="3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4"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20/07/relationships/rdRichValueWebImage" Target="richData/rdRichValueWebImage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adjustColumnWidth="0" connectionId="4" xr16:uid="{0F124C53-2A1F-45AB-B009-AB0F33AEC97F}" autoFormatId="16" applyNumberFormats="0" applyBorderFormats="0" applyFontFormats="0" applyPatternFormats="0" applyAlignmentFormats="0" applyWidthHeightFormats="0">
  <queryTableRefresh preserveSortFilterLayout="0" nextId="17" unboundColumnsLeft="2">
    <queryTableFields count="16">
      <queryTableField id="16" dataBound="0" tableColumnId="49"/>
      <queryTableField id="15" dataBound="0" tableColumnId="50"/>
      <queryTableField id="1" name="Index" tableColumnId="51"/>
      <queryTableField id="2" name="FullName" tableColumnId="52"/>
      <queryTableField id="3" name="Name" tableColumnId="53"/>
      <queryTableField id="4" name="Extension" tableColumnId="54"/>
      <queryTableField id="5" name="Type" tableColumnId="55"/>
      <queryTableField id="6" name="Order1" tableColumnId="56"/>
      <queryTableField id="7" name="Order2" tableColumnId="57"/>
      <queryTableField id="8" name="Count" tableColumnId="58"/>
      <queryTableField id="9" name="Link" tableColumnId="59"/>
      <queryTableField id="10" name="MD-ImageOnly" tableColumnId="60"/>
      <queryTableField id="11" name="MD-ImageLink" tableColumnId="61"/>
      <queryTableField id="12" name="MD-ImageLinkToFile" tableColumnId="62"/>
      <queryTableField id="13" name="MD-TableRecord" tableColumnId="63"/>
      <queryTableField id="14" name="GH-README-MD" tableColumnId="6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5" xr16:uid="{0C365939-FC65-4B28-BB94-CABFC76C9B25}" autoFormatId="16" applyNumberFormats="0" applyBorderFormats="0" applyFontFormats="0" applyPatternFormats="0" applyAlignmentFormats="0" applyWidthHeightFormats="0">
  <queryTableRefresh nextId="9">
    <queryTableFields count="6">
      <queryTableField id="1" name="Index1" tableColumnId="1"/>
      <queryTableField id="2" name="ImageOnly" tableColumnId="2"/>
      <queryTableField id="3" name="ImageLink" tableColumnId="3"/>
      <queryTableField id="4" name="ImageLinkToFile" tableColumnId="4"/>
      <queryTableField id="7" name="GHreadmeMD" tableColumnId="5"/>
      <queryTableField id="6" name="MDTableRecords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6" xr16:uid="{176EDD5E-F57E-46B0-AF98-309AA59A5A0D}" autoFormatId="16" applyNumberFormats="0" applyBorderFormats="0" applyFontFormats="0" applyPatternFormats="0" applyAlignmentFormats="0" applyWidthHeightFormats="0">
  <queryTableRefresh nextId="17" unboundColumnsRight="10">
    <queryTableFields count="14">
      <queryTableField id="13" name="Index" tableColumnId="11"/>
      <queryTableField id="1" name="FullName" tableColumnId="1"/>
      <queryTableField id="2" name="Name" tableColumnId="2"/>
      <queryTableField id="3" name="Extension" tableColumnId="3"/>
      <queryTableField id="4" dataBound="0" tableColumnId="4"/>
      <queryTableField id="5" dataBound="0" tableColumnId="5"/>
      <queryTableField id="6" dataBound="0" tableColumnId="6"/>
      <queryTableField id="15" dataBound="0" tableColumnId="13"/>
      <queryTableField id="7" dataBound="0" tableColumnId="7"/>
      <queryTableField id="8" dataBound="0" tableColumnId="8"/>
      <queryTableField id="9" dataBound="0" tableColumnId="9"/>
      <queryTableField id="12" dataBound="0" tableColumnId="12"/>
      <queryTableField id="10" dataBound="0" tableColumnId="10"/>
      <queryTableField id="16" dataBound="0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adjustColumnWidth="0" connectionId="1" xr16:uid="{14771381-11F9-4E20-A083-FEDA9FC85D8D}" autoFormatId="16" applyNumberFormats="0" applyBorderFormats="0" applyFontFormats="0" applyPatternFormats="0" applyAlignmentFormats="0" applyWidthHeightFormats="0">
  <queryTableRefresh preserveSortFilterLayout="0" nextId="17" unboundColumnsLeft="2">
    <queryTableFields count="16">
      <queryTableField id="16" dataBound="0" tableColumnId="79"/>
      <queryTableField id="15" dataBound="0" tableColumnId="80"/>
      <queryTableField id="1" name="Index" tableColumnId="81"/>
      <queryTableField id="2" name="FullName" tableColumnId="82"/>
      <queryTableField id="3" name="Name" tableColumnId="83"/>
      <queryTableField id="4" name="Extension" tableColumnId="84"/>
      <queryTableField id="5" name="Type" tableColumnId="85"/>
      <queryTableField id="6" name="Order1" tableColumnId="86"/>
      <queryTableField id="7" name="Order2" tableColumnId="87"/>
      <queryTableField id="8" name="Count" tableColumnId="88"/>
      <queryTableField id="9" name="Link" tableColumnId="89"/>
      <queryTableField id="10" name="MD-ImageOnly" tableColumnId="90"/>
      <queryTableField id="11" name="MD-ImageLink" tableColumnId="91"/>
      <queryTableField id="12" name="MD-ImageLinkToFile" tableColumnId="92"/>
      <queryTableField id="13" name="MD-TableRecord" tableColumnId="93"/>
      <queryTableField id="14" name="GH-README-MD" tableColumnId="9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2" xr16:uid="{10BE85CD-98D0-41F6-AE90-F5C2D990924C}" autoFormatId="16" applyNumberFormats="0" applyBorderFormats="0" applyFontFormats="0" applyPatternFormats="0" applyAlignmentFormats="0" applyWidthHeightFormats="0">
  <queryTableRefresh nextId="10">
    <queryTableFields count="6">
      <queryTableField id="1" name="Index1" tableColumnId="1"/>
      <queryTableField id="2" name="ImageOnly" tableColumnId="2"/>
      <queryTableField id="3" name="ImageLink" tableColumnId="3"/>
      <queryTableField id="4" name="ImageLinkToFile" tableColumnId="4"/>
      <queryTableField id="6" name="MDTableRecords" tableColumnId="6"/>
      <queryTableField id="7" name="GHreadmeMD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3" xr16:uid="{B5A1F591-DCC5-4FF4-A313-2F44282FB850}" autoFormatId="16" applyNumberFormats="0" applyBorderFormats="0" applyFontFormats="0" applyPatternFormats="0" applyAlignmentFormats="0" applyWidthHeightFormats="0">
  <queryTableRefresh nextId="17" unboundColumnsRight="10">
    <queryTableFields count="14">
      <queryTableField id="13" name="Index" tableColumnId="11"/>
      <queryTableField id="1" name="FullName" tableColumnId="1"/>
      <queryTableField id="2" name="Name" tableColumnId="2"/>
      <queryTableField id="3" name="Extension" tableColumnId="3"/>
      <queryTableField id="4" dataBound="0" tableColumnId="4"/>
      <queryTableField id="5" dataBound="0" tableColumnId="5"/>
      <queryTableField id="6" dataBound="0" tableColumnId="6"/>
      <queryTableField id="15" dataBound="0" tableColumnId="13"/>
      <queryTableField id="7" dataBound="0" tableColumnId="7"/>
      <queryTableField id="8" dataBound="0" tableColumnId="8"/>
      <queryTableField id="9" dataBound="0" tableColumnId="9"/>
      <queryTableField id="12" dataBound="0" tableColumnId="12"/>
      <queryTableField id="10" dataBound="0" tableColumnId="10"/>
      <queryTableField id="16" dataBound="0" tableColumnId="14"/>
    </queryTableFields>
  </queryTableRefresh>
</queryTable>
</file>

<file path=xl/richData/_rels/rdRichValueWebImage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RASBR/assets-public/blob/main/devices/knx/gvs-logo.png?raw=true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hyperlink" Target="https://github.com/RASBR/assets-public/blob/main/devices/knx/tmd-square-tmd-display.png?raw=true" TargetMode="External"/><Relationship Id="rId21" Type="http://schemas.openxmlformats.org/officeDocument/2006/relationships/hyperlink" Target="https://github.com/RASBR/assets-public/blob/main/devices/knx/knx.png?raw=true" TargetMode="Externa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hyperlink" Target="https://github.com/RASBR/assets-public/blob/main/devices/knx/zps320hic230.png?raw=true" TargetMode="External"/><Relationship Id="rId7" Type="http://schemas.openxmlformats.org/officeDocument/2006/relationships/hyperlink" Target="https://github.com/RASBR/assets-public/blob/main/devices/knx/gvs-4ch-ir-emitter.png?raw=true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hyperlink" Target="https://github.com/RASBR/assets-public/blob/main/devices/knx/maxinbox8-v3.png?raw=true" TargetMode="External"/><Relationship Id="rId1" Type="http://schemas.openxmlformats.org/officeDocument/2006/relationships/hyperlink" Target="https://github.com/RASBR/assets-public/blob/main/devices/knx/bin-44.png?raw=true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github.com/RASBR/assets-public/blob/main/devices/knx/gvs-knx-binip-4f-1-430x430.png?raw=true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github.com/RASBR/assets-public/blob/main/devices/knx/tmd-square-tmd-6.png?raw=true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github.com/RASBR/assets-public/blob/main/devices/knx/zennio.png?raw=true" TargetMode="External"/><Relationship Id="rId5" Type="http://schemas.openxmlformats.org/officeDocument/2006/relationships/hyperlink" Target="https://github.com/RASBR/assets-public/blob/main/devices/knx/crestron.png?raw=true" TargetMode="External"/><Relationship Id="rId15" Type="http://schemas.openxmlformats.org/officeDocument/2006/relationships/hyperlink" Target="https://github.com/RASBR/assets-public/blob/main/devices/knx/ip-1home-bridge.png?raw=true" TargetMode="External"/><Relationship Id="rId23" Type="http://schemas.openxmlformats.org/officeDocument/2006/relationships/hyperlink" Target="https://github.com/RASBR/assets-public/blob/main/devices/knx/logo-1home.png?raw=true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10" Type="http://schemas.openxmlformats.org/officeDocument/2006/relationships/image" Target="../media/image5.png"/><Relationship Id="rId19" Type="http://schemas.openxmlformats.org/officeDocument/2006/relationships/hyperlink" Target="https://github.com/RASBR/assets-public/blob/main/devices/knx/klic-di-v2.png?raw=true" TargetMode="External"/><Relationship Id="rId31" Type="http://schemas.openxmlformats.org/officeDocument/2006/relationships/hyperlink" Target="https://github.com/RASBR/assets-public/blob/main/devices/knx/railquad-8.png?raw=true" TargetMode="External"/><Relationship Id="rId44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hyperlink" Target="https://github.com/RASBR/assets-public/blob/main/devices/knx/gvs-ir-learner-2.png?raw=true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github.com/RASBR/assets-public/blob/main/devices/knx/maxinbox24.png?raw=true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github.com/RASBR/assets-public/blob/main/devices/knx/tmd-square-tmd-4.png?raw=true" TargetMode="External"/><Relationship Id="rId43" Type="http://schemas.openxmlformats.org/officeDocument/2006/relationships/hyperlink" Target="https://github.com/RASBR/assets-public/blob/main/devices/knx/z41-pro.png?raw=true" TargetMode="External"/><Relationship Id="rId48" Type="http://schemas.openxmlformats.org/officeDocument/2006/relationships/image" Target="../media/image24.png"/><Relationship Id="rId8" Type="http://schemas.openxmlformats.org/officeDocument/2006/relationships/image" Target="../media/image4.png"/><Relationship Id="rId3" Type="http://schemas.openxmlformats.org/officeDocument/2006/relationships/hyperlink" Target="https://github.com/RASBR/assets-public/blob/main/devices/knx/crestron-ci-knx.png?raw=true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github.com/RASBR/assets-public/blob/main/devices/knx/klic-dd-v3.png?raw=true" TargetMode="External"/><Relationship Id="rId25" Type="http://schemas.openxmlformats.org/officeDocument/2006/relationships/hyperlink" Target="https://github.com/RASBR/assets-public/blob/main/devices/knx/maxinbox-16-v3.png?raw=true" TargetMode="External"/><Relationship Id="rId33" Type="http://schemas.openxmlformats.org/officeDocument/2006/relationships/hyperlink" Target="https://github.com/RASBR/assets-public/blob/main/devices/knx/tmd-square-tmd-2.png?raw=true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0" Type="http://schemas.openxmlformats.org/officeDocument/2006/relationships/image" Target="../media/image10.png"/><Relationship Id="rId41" Type="http://schemas.openxmlformats.org/officeDocument/2006/relationships/hyperlink" Target="https://github.com/RASBR/assets-public/blob/main/devices/knx/z35.png?raw=true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  <webImageSrd>
    <address r:id="rId15"/>
    <blip r:id="rId16"/>
  </webImageSrd>
  <webImageSrd>
    <address r:id="rId17"/>
    <blip r:id="rId18"/>
  </webImageSrd>
  <webImageSrd>
    <address r:id="rId19"/>
    <blip r:id="rId20"/>
  </webImageSrd>
  <webImageSrd>
    <address r:id="rId21"/>
    <blip r:id="rId22"/>
  </webImageSrd>
  <webImageSrd>
    <address r:id="rId23"/>
    <blip r:id="rId24"/>
  </webImageSrd>
  <webImageSrd>
    <address r:id="rId25"/>
    <blip r:id="rId26"/>
  </webImageSrd>
  <webImageSrd>
    <address r:id="rId27"/>
    <blip r:id="rId28"/>
  </webImageSrd>
  <webImageSrd>
    <address r:id="rId29"/>
    <blip r:id="rId30"/>
  </webImageSrd>
  <webImageSrd>
    <address r:id="rId31"/>
    <blip r:id="rId32"/>
  </webImageSrd>
  <webImageSrd>
    <address r:id="rId33"/>
    <blip r:id="rId34"/>
  </webImageSrd>
  <webImageSrd>
    <address r:id="rId35"/>
    <blip r:id="rId36"/>
  </webImageSrd>
  <webImageSrd>
    <address r:id="rId37"/>
    <blip r:id="rId38"/>
  </webImageSrd>
  <webImageSrd>
    <address r:id="rId39"/>
    <blip r:id="rId40"/>
  </webImageSrd>
  <webImageSrd>
    <address r:id="rId41"/>
    <blip r:id="rId42"/>
  </webImageSrd>
  <webImageSrd>
    <address r:id="rId43"/>
    <blip r:id="rId44"/>
  </webImageSrd>
  <webImageSrd>
    <address r:id="rId45"/>
    <blip r:id="rId46"/>
  </webImageSrd>
  <webImageSrd>
    <address r:id="rId47"/>
    <blip r:id="rId48"/>
  </webImageSrd>
</webImagesSrd>
</file>

<file path=xl/richData/rdrichvalue.xml><?xml version="1.0" encoding="utf-8"?>
<rvData xmlns="http://schemas.microsoft.com/office/spreadsheetml/2017/richdata" count="25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  <rv s="0">
    <v>5</v>
    <v>1</v>
    <v>0</v>
    <v>0</v>
  </rv>
  <rv s="0">
    <v>6</v>
    <v>1</v>
    <v>0</v>
    <v>0</v>
  </rv>
  <rv s="0">
    <v>7</v>
    <v>1</v>
    <v>0</v>
    <v>0</v>
  </rv>
  <rv s="0">
    <v>8</v>
    <v>1</v>
    <v>0</v>
    <v>0</v>
  </rv>
  <rv s="0">
    <v>9</v>
    <v>1</v>
    <v>0</v>
    <v>0</v>
  </rv>
  <rv s="0">
    <v>10</v>
    <v>1</v>
    <v>0</v>
    <v>0</v>
  </rv>
  <rv s="0">
    <v>11</v>
    <v>1</v>
    <v>0</v>
    <v>0</v>
  </rv>
  <rv s="0">
    <v>12</v>
    <v>1</v>
    <v>0</v>
    <v>0</v>
  </rv>
  <rv s="0">
    <v>13</v>
    <v>1</v>
    <v>0</v>
    <v>0</v>
  </rv>
  <rv s="0">
    <v>14</v>
    <v>1</v>
    <v>0</v>
    <v>0</v>
  </rv>
  <rv s="0">
    <v>15</v>
    <v>1</v>
    <v>0</v>
    <v>0</v>
  </rv>
  <rv s="0">
    <v>16</v>
    <v>1</v>
    <v>0</v>
    <v>0</v>
  </rv>
  <rv s="0">
    <v>17</v>
    <v>1</v>
    <v>0</v>
    <v>0</v>
  </rv>
  <rv s="0">
    <v>18</v>
    <v>1</v>
    <v>0</v>
    <v>0</v>
  </rv>
  <rv s="0">
    <v>19</v>
    <v>1</v>
    <v>0</v>
    <v>0</v>
  </rv>
  <rv s="0">
    <v>20</v>
    <v>1</v>
    <v>0</v>
    <v>0</v>
  </rv>
  <rv s="0">
    <v>21</v>
    <v>1</v>
    <v>0</v>
    <v>0</v>
  </rv>
  <rv s="0">
    <v>22</v>
    <v>1</v>
    <v>0</v>
    <v>0</v>
  </rv>
  <rv s="0">
    <v>23</v>
    <v>1</v>
    <v>0</v>
    <v>0</v>
  </rv>
  <rv s="1">
    <v>9</v>
    <v>0</v>
  </rv>
</rvData>
</file>

<file path=xl/richData/rdrichvaluestructure.xml><?xml version="1.0" encoding="utf-8"?>
<rvStructures xmlns="http://schemas.microsoft.com/office/spreadsheetml/2017/richdata" count="2">
  <s t="_webimage">
    <k n="WebImageIdentifier" t="i"/>
    <k n="CalcOrigin" t="i"/>
    <k n="ComputedImage" t="b"/>
    <k n="ImageSizing" t="i"/>
  </s>
  <s t="_error">
    <k n="errorType" t="i"/>
    <k n="subType" t="i"/>
  </s>
</rvStructure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1A2E3C-FF51-4379-BBE6-440E4B27CF5A}" name="knx_final" displayName="knx_final" ref="C6:R30" tableType="queryTable" totalsRowShown="0" headerRowDxfId="83" dataDxfId="82">
  <autoFilter ref="C6:R30" xr:uid="{081A2E3C-FF51-4379-BBE6-440E4B27CF5A}"/>
  <tableColumns count="16">
    <tableColumn id="49" xr3:uid="{90633FCD-A4EA-45FC-BC56-4101B5A6E96E}" uniqueName="49" name="Image" queryTableFieldId="16" dataDxfId="57"/>
    <tableColumn id="50" xr3:uid="{81F71F09-A0BB-44AE-9E66-5737286D9390}" uniqueName="50" name="FileName" queryTableFieldId="15" dataDxfId="56" dataCellStyle="Hyperlink"/>
    <tableColumn id="51" xr3:uid="{AA72937B-9F11-4286-A6A0-3E261E0D7DE8}" uniqueName="51" name="Index" queryTableFieldId="1" dataDxfId="55"/>
    <tableColumn id="52" xr3:uid="{5AB08830-8D50-4184-A74A-B5A092F61ECB}" uniqueName="52" name="FullName" queryTableFieldId="2" dataDxfId="54"/>
    <tableColumn id="53" xr3:uid="{C6E4F5E7-81C6-4702-87E8-5731B81A0D0A}" uniqueName="53" name="Name" queryTableFieldId="3" dataDxfId="53"/>
    <tableColumn id="54" xr3:uid="{5E7533DC-903F-4C28-909A-EFD9D9BBC69B}" uniqueName="54" name="Extension" queryTableFieldId="4" dataDxfId="52"/>
    <tableColumn id="55" xr3:uid="{186AB610-4913-48B9-B366-CBB349960F2C}" uniqueName="55" name="Type" queryTableFieldId="5" dataDxfId="51"/>
    <tableColumn id="56" xr3:uid="{1FDD6C2C-03EE-483B-9E35-58459C99AB3E}" uniqueName="56" name="Order1" queryTableFieldId="6" dataDxfId="50"/>
    <tableColumn id="57" xr3:uid="{BFDD9E6E-9D87-4726-A972-2CECDE991727}" uniqueName="57" name="Order2" queryTableFieldId="7" dataDxfId="49"/>
    <tableColumn id="58" xr3:uid="{98ACA6AD-F48F-4916-A322-F5C1CDB280CC}" uniqueName="58" name="Count" queryTableFieldId="8" dataDxfId="48"/>
    <tableColumn id="59" xr3:uid="{AF5D39C8-5C97-4E22-AD30-DAADD98140B7}" uniqueName="59" name="Link" queryTableFieldId="9" dataDxfId="47"/>
    <tableColumn id="60" xr3:uid="{7D92C4BD-942F-4708-95F7-44D74E5035F2}" uniqueName="60" name="MD-ImageOnly" queryTableFieldId="10" dataDxfId="46"/>
    <tableColumn id="61" xr3:uid="{9DFDF2AE-1A09-40EF-AA3F-8E56D00BAC02}" uniqueName="61" name="MD-ImageLink" queryTableFieldId="11" dataDxfId="45"/>
    <tableColumn id="62" xr3:uid="{B548F7B6-B848-4357-8492-9E41452B0B31}" uniqueName="62" name="MD-ImageLinkToFile" queryTableFieldId="12" dataDxfId="44"/>
    <tableColumn id="63" xr3:uid="{DE05CBDC-EFA6-4256-BA35-12A3854A4353}" uniqueName="63" name="MD-TableRecord" queryTableFieldId="13" dataDxfId="43"/>
    <tableColumn id="64" xr3:uid="{32960DEB-77E0-4638-9D26-24CD171828EF}" uniqueName="64" name="GH-README-MD" queryTableFieldId="14" dataDxfId="4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C12615-27FC-4FB7-A9FA-879ABDD144BD}" name="knx_grouped" displayName="knx_grouped" ref="L2:Q3" tableType="queryTable" totalsRowShown="0" headerRowDxfId="81" dataDxfId="80">
  <autoFilter ref="L2:Q3" xr:uid="{A0C12615-27FC-4FB7-A9FA-879ABDD144BD}"/>
  <tableColumns count="6">
    <tableColumn id="1" xr3:uid="{3AA10E5A-A125-4687-B7B2-4E9D1262F381}" uniqueName="1" name="Index1" queryTableFieldId="1" dataDxfId="19"/>
    <tableColumn id="2" xr3:uid="{A3DE0AA2-471E-4E92-B1A5-D2840AA28067}" uniqueName="2" name="ImageOnly" queryTableFieldId="2" dataDxfId="18"/>
    <tableColumn id="3" xr3:uid="{278D26EA-2E9B-496D-83A1-4F722684D73F}" uniqueName="3" name="ImageLink" queryTableFieldId="3" dataDxfId="17"/>
    <tableColumn id="4" xr3:uid="{3D8869B6-3904-43A2-9C79-B731FAB5A88E}" uniqueName="4" name="ImageLinkToFile" queryTableFieldId="4" dataDxfId="16"/>
    <tableColumn id="5" xr3:uid="{E6275F2F-1612-4FEC-B9AB-E040FA50054C}" uniqueName="5" name="GHreadmeMD" queryTableFieldId="7" dataDxfId="15"/>
    <tableColumn id="6" xr3:uid="{B52229B0-5EE0-43CF-917A-6671D2F627A0}" uniqueName="6" name="MDTableRecords" queryTableFieldId="6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7F6E91-C333-40D1-82FB-5FD466DFD337}" name="knx_setup" displayName="knx_setup" ref="B19:O43" tableType="queryTable" totalsRowShown="0" headerRowDxfId="79" dataDxfId="78">
  <autoFilter ref="B19:O43" xr:uid="{477F6E91-C333-40D1-82FB-5FD466DFD337}"/>
  <tableColumns count="14">
    <tableColumn id="11" xr3:uid="{2AE1E5CE-DFB2-44CD-B210-C14DEBCD607E}" uniqueName="11" name="Index" queryTableFieldId="13" dataDxfId="71"/>
    <tableColumn id="1" xr3:uid="{74F1D7D5-EF6A-4255-BBDA-F242ECF50C03}" uniqueName="1" name="FullName" queryTableFieldId="1" dataDxfId="70"/>
    <tableColumn id="2" xr3:uid="{B7093623-1FFE-4B6D-8FD9-5D611B023937}" uniqueName="2" name="Name" queryTableFieldId="2" dataDxfId="69"/>
    <tableColumn id="3" xr3:uid="{C99F02F7-4163-4CFB-8C34-5C0DD23B7CA8}" uniqueName="3" name="Extension" queryTableFieldId="3" dataDxfId="68"/>
    <tableColumn id="4" xr3:uid="{352AF6C3-3E22-4E41-98E8-9515C72957B6}" uniqueName="4" name="Type" queryTableFieldId="4" dataDxfId="67"/>
    <tableColumn id="5" xr3:uid="{610C1B3C-7F54-4B55-86ED-59F07DE61A7C}" uniqueName="5" name="Order1" queryTableFieldId="5" dataDxfId="66"/>
    <tableColumn id="6" xr3:uid="{1D636708-4ABD-48D9-BB0B-9C74F89580DC}" uniqueName="6" name="Order2" queryTableFieldId="6" dataDxfId="65"/>
    <tableColumn id="13" xr3:uid="{B4375DF0-0A40-4FA6-8469-3D85433D565F}" uniqueName="13" name="Count" queryTableFieldId="15" dataDxfId="64"/>
    <tableColumn id="7" xr3:uid="{693E6FC2-9166-40C5-A470-049392B34FC2}" uniqueName="7" name="Link" queryTableFieldId="7" dataDxfId="63" dataCellStyle="Hyperlink">
      <calculatedColumnFormula>$C$9 &amp; knx_setup[[#This Row],[FullName]] &amp; $C$11</calculatedColumnFormula>
    </tableColumn>
    <tableColumn id="8" xr3:uid="{D1D2F130-4D2D-4E5F-A1AA-70BA024B2F30}" uniqueName="8" name="MD-ImageOnly" queryTableFieldId="8" dataDxfId="62">
      <calculatedColumnFormula>$C$10 &amp; knx_setup[[#This Row],[Link]] &amp; $C$15 &amp; ")"</calculatedColumnFormula>
    </tableColumn>
    <tableColumn id="9" xr3:uid="{64EE6266-4B76-416B-98AC-4A4DC9F25B12}" uniqueName="9" name="MD-ImageLink" queryTableFieldId="9" dataDxfId="61">
      <calculatedColumnFormula>"[" &amp; knx_setup[[#This Row],[MD-ImageOnly]] &amp; "](url)"</calculatedColumnFormula>
    </tableColumn>
    <tableColumn id="12" xr3:uid="{0C380ACE-7D0C-41F6-8B6E-CDABD01DB482}" uniqueName="12" name="MD-ImageLinkToFile" queryTableFieldId="12" dataDxfId="60">
      <calculatedColumnFormula>"[" &amp;knx_setup[[#This Row],[MD-ImageOnly]] &amp; "](" &amp;knx_setup[[#This Row],[Link]] &amp; ")"</calculatedColumnFormula>
    </tableColumn>
    <tableColumn id="10" xr3:uid="{903A4B4C-BCEF-438C-B1B5-4774048867EB}" uniqueName="10" name="MD-TableRecord" queryTableFieldId="10" dataDxfId="59">
      <calculatedColumnFormula>"| " &amp; knx_setup[[#This Row],[MD-ImageLinkToFile]] &amp; " | " &amp; knx_setup[[#This Row],[FullName]] &amp; " | " &amp; knx_setup[[#This Row],[Count]] &amp; " |"</calculatedColumnFormula>
    </tableColumn>
    <tableColumn id="14" xr3:uid="{8A7B6263-D93C-4345-A1A4-5501C35CA135}" uniqueName="14" name="GH-README-MD" queryTableFieldId="16" dataDxfId="58">
      <calculatedColumnFormula>$F$9 &amp; $F$7 &amp; $F$8  &amp;knx_setup[[#This Row],[FullName]] &amp; $F$10 &amp;knx_setup[[#This Row],[FullName]] &amp; $F$15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1B54FF-E76F-4CD5-9B45-CF35B0716157}" name="ha_final" displayName="ha_final" ref="C6:R27" tableType="queryTable" totalsRowShown="0" headerRowDxfId="77" dataDxfId="76">
  <autoFilter ref="C6:R27" xr:uid="{FC1B54FF-E76F-4CD5-9B45-CF35B0716157}"/>
  <tableColumns count="16">
    <tableColumn id="79" xr3:uid="{28FFEA55-4E02-4AA9-9ED6-EAB35CBB678D}" uniqueName="79" name="Image" queryTableFieldId="16" dataDxfId="41"/>
    <tableColumn id="80" xr3:uid="{A45C21BB-7489-455F-88D3-7D53AC6EE7B2}" uniqueName="80" name="FileName" queryTableFieldId="15" dataDxfId="40" dataCellStyle="Hyperlink"/>
    <tableColumn id="81" xr3:uid="{08306D4B-73CD-46DB-8FC9-0B83901C4EDF}" uniqueName="81" name="Index" queryTableFieldId="1" dataDxfId="39"/>
    <tableColumn id="82" xr3:uid="{C6A08A07-45D2-4658-BF47-9BE00374B63F}" uniqueName="82" name="FullName" queryTableFieldId="2" dataDxfId="38"/>
    <tableColumn id="83" xr3:uid="{FA43BAE2-D15D-48BF-8F8A-B68A086C418D}" uniqueName="83" name="Name" queryTableFieldId="3" dataDxfId="37"/>
    <tableColumn id="84" xr3:uid="{02481C58-5AAC-4E39-861D-F309E25A77DB}" uniqueName="84" name="Extension" queryTableFieldId="4" dataDxfId="36"/>
    <tableColumn id="85" xr3:uid="{796A6B0F-FDE4-4BA8-89AE-50B408DE6F95}" uniqueName="85" name="Type" queryTableFieldId="5" dataDxfId="35"/>
    <tableColumn id="86" xr3:uid="{39F8E628-9E3A-4BAF-AA72-BE70FA8B5AF5}" uniqueName="86" name="Order1" queryTableFieldId="6" dataDxfId="34"/>
    <tableColumn id="87" xr3:uid="{369F1BD1-399E-42B2-82FA-786BA1E94B1E}" uniqueName="87" name="Order2" queryTableFieldId="7" dataDxfId="33"/>
    <tableColumn id="88" xr3:uid="{5D713EDD-2BC0-49D7-AB78-C42E21CBE5B3}" uniqueName="88" name="Count" queryTableFieldId="8" dataDxfId="32"/>
    <tableColumn id="89" xr3:uid="{9962B001-493F-4919-99DE-C930E19F1822}" uniqueName="89" name="Link" queryTableFieldId="9" dataDxfId="31"/>
    <tableColumn id="90" xr3:uid="{16AD6C27-F356-4369-9538-C88A89A92C15}" uniqueName="90" name="MD-ImageOnly" queryTableFieldId="10" dataDxfId="30"/>
    <tableColumn id="91" xr3:uid="{C1556385-D936-40BC-B0E9-7DF48C65C9E6}" uniqueName="91" name="MD-ImageLink" queryTableFieldId="11" dataDxfId="29"/>
    <tableColumn id="92" xr3:uid="{2DB420C6-4359-4523-98B7-E977AF2D1E19}" uniqueName="92" name="MD-ImageLinkToFile" queryTableFieldId="12" dataDxfId="28"/>
    <tableColumn id="93" xr3:uid="{A72CBE3D-38B9-4916-A15C-B89331E5800B}" uniqueName="93" name="MD-TableRecord" queryTableFieldId="13" dataDxfId="27"/>
    <tableColumn id="94" xr3:uid="{FA8FD626-DFB3-432B-9BBF-55988ED4ACB9}" uniqueName="94" name="GH-README-MD" queryTableFieldId="14" dataDxfId="2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5338D85-7F37-42FD-9B41-2431CD9C1C98}" name="ha_grouped" displayName="ha_grouped" ref="L2:Q3" tableType="queryTable" totalsRowShown="0" headerRowDxfId="75" dataDxfId="74">
  <autoFilter ref="L2:Q3" xr:uid="{A0C12615-27FC-4FB7-A9FA-879ABDD144BD}"/>
  <tableColumns count="6">
    <tableColumn id="1" xr3:uid="{7577ABC5-E5FA-4479-803E-648E064D0F8F}" uniqueName="1" name="Index1" queryTableFieldId="1" dataDxfId="25"/>
    <tableColumn id="2" xr3:uid="{FDDD5F49-ECE5-4AC1-8B63-4A8238BF8425}" uniqueName="2" name="ImageOnly" queryTableFieldId="2" dataDxfId="24"/>
    <tableColumn id="3" xr3:uid="{CEE1A985-829D-4091-9CB0-763EA28F968A}" uniqueName="3" name="ImageLink" queryTableFieldId="3" dataDxfId="23"/>
    <tableColumn id="4" xr3:uid="{EDA7F379-F8A5-4707-86F9-BE28969D1855}" uniqueName="4" name="ImageLinkToFile" queryTableFieldId="4" dataDxfId="22"/>
    <tableColumn id="6" xr3:uid="{3640013B-7A4D-40E2-888F-19F29794C2DB}" uniqueName="6" name="MDTableRecords" queryTableFieldId="6" dataDxfId="21"/>
    <tableColumn id="5" xr3:uid="{27DEF61F-4DD7-4896-8F20-9ABFAFCF4749}" uniqueName="5" name="GHreadmeMD" queryTableFieldId="7" dataDxfId="2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4F5D80-5666-4CD0-A27E-71A342E7F852}" name="HA_setup" displayName="HA_setup" ref="B19:O40" tableType="queryTable" totalsRowShown="0" headerRowDxfId="73" dataDxfId="72">
  <autoFilter ref="B19:O40" xr:uid="{477F6E91-C333-40D1-82FB-5FD466DFD337}"/>
  <tableColumns count="14">
    <tableColumn id="11" xr3:uid="{ED8B89F6-F904-4292-A0E3-7E1893F7A8B0}" uniqueName="11" name="Index" queryTableFieldId="13" dataDxfId="13"/>
    <tableColumn id="1" xr3:uid="{B0823F2D-B686-4953-BF2E-865D87604A54}" uniqueName="1" name="FullName" queryTableFieldId="1" dataDxfId="12"/>
    <tableColumn id="2" xr3:uid="{161D7EA5-EF8D-4A24-9343-BC2ADE87A1D9}" uniqueName="2" name="Name" queryTableFieldId="2" dataDxfId="11"/>
    <tableColumn id="3" xr3:uid="{156C02F9-E8B3-425D-A2F0-CB30580E1228}" uniqueName="3" name="Extension" queryTableFieldId="3" dataDxfId="10"/>
    <tableColumn id="4" xr3:uid="{31F6C7C9-6CAB-44F4-AD78-7A0F67A7BFD2}" uniqueName="4" name="Type" queryTableFieldId="4" dataDxfId="9"/>
    <tableColumn id="5" xr3:uid="{F89ED2A6-A679-4E55-97E8-1688E6FB626E}" uniqueName="5" name="Order1" queryTableFieldId="5" dataDxfId="8"/>
    <tableColumn id="6" xr3:uid="{C44385F3-6362-4645-B2D1-9553964FA8F1}" uniqueName="6" name="Order2" queryTableFieldId="6" dataDxfId="7"/>
    <tableColumn id="13" xr3:uid="{97ECC8CA-1923-4201-90E9-F8EEB929A202}" uniqueName="13" name="Count" queryTableFieldId="15" dataDxfId="6"/>
    <tableColumn id="7" xr3:uid="{FF263D9D-B02E-4EED-9B33-7E3D186CB6D7}" uniqueName="7" name="Link" queryTableFieldId="7" dataDxfId="5" dataCellStyle="Hyperlink">
      <calculatedColumnFormula>$C$9 &amp; HA_setup[[#This Row],[FullName]] &amp; $C$11</calculatedColumnFormula>
    </tableColumn>
    <tableColumn id="8" xr3:uid="{60429741-4AB9-4220-878A-8273B9F35F6A}" uniqueName="8" name="MD-ImageOnly" queryTableFieldId="8" dataDxfId="4">
      <calculatedColumnFormula>$C$10 &amp; HA_setup[[#This Row],[Link]] &amp; $C$15 &amp; ")"</calculatedColumnFormula>
    </tableColumn>
    <tableColumn id="9" xr3:uid="{97839816-376E-4CA1-BA9B-6C4B6A6C51B5}" uniqueName="9" name="MD-ImageLink" queryTableFieldId="9" dataDxfId="3">
      <calculatedColumnFormula>"[" &amp; HA_setup[[#This Row],[MD-ImageOnly]] &amp; "](url)"</calculatedColumnFormula>
    </tableColumn>
    <tableColumn id="12" xr3:uid="{508809A1-42F4-45D6-AACF-C51590925C1B}" uniqueName="12" name="MD-ImageLinkToFile" queryTableFieldId="12" dataDxfId="2">
      <calculatedColumnFormula>"[" &amp;HA_setup[[#This Row],[MD-ImageOnly]] &amp; "](" &amp;HA_setup[[#This Row],[Link]] &amp; ")"</calculatedColumnFormula>
    </tableColumn>
    <tableColumn id="10" xr3:uid="{2E7BF1E4-DBF5-4F05-B345-DAF2B1F87BCD}" uniqueName="10" name="MD-TableRecord" queryTableFieldId="10" dataDxfId="1">
      <calculatedColumnFormula>"| " &amp; HA_setup[[#This Row],[MD-ImageLinkToFile]] &amp; " | " &amp; HA_setup[[#This Row],[FullName]] &amp; " | " &amp; HA_setup[[#This Row],[Count]] &amp; " |"</calculatedColumnFormula>
    </tableColumn>
    <tableColumn id="14" xr3:uid="{1D948668-6B76-4344-B36C-C044E38AEEA3}" uniqueName="14" name="GH-README-MD" queryTableFieldId="16" dataDxfId="0">
      <calculatedColumnFormula>$F$9 &amp; $F$7 &amp; $F$8  &amp;HA_setup[[#This Row],[FullName]] &amp; $F$10 &amp;HA_setup[[#This Row],[FullName]] &amp; $F$15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53AA0-9EDC-482B-A064-A595CCD20E2A}">
  <dimension ref="C2:T30"/>
  <sheetViews>
    <sheetView workbookViewId="0">
      <selection activeCell="Q3" sqref="Q3"/>
    </sheetView>
  </sheetViews>
  <sheetFormatPr defaultRowHeight="15" x14ac:dyDescent="0.25"/>
  <cols>
    <col min="1" max="2" width="9.140625" style="1"/>
    <col min="3" max="3" width="28.85546875" style="4" bestFit="1" customWidth="1"/>
    <col min="4" max="4" width="24.85546875" style="1" bestFit="1" customWidth="1"/>
    <col min="5" max="5" width="12.28515625" style="1" hidden="1" customWidth="1"/>
    <col min="6" max="6" width="19.85546875" style="1" hidden="1" customWidth="1"/>
    <col min="7" max="8" width="9.42578125" style="1" hidden="1" customWidth="1"/>
    <col min="9" max="9" width="10.5703125" style="2" hidden="1" customWidth="1"/>
    <col min="10" max="10" width="23.42578125" style="2" hidden="1" customWidth="1"/>
    <col min="11" max="11" width="18" style="2" hidden="1" customWidth="1"/>
    <col min="12" max="12" width="15.140625" style="9" customWidth="1"/>
    <col min="13" max="13" width="17.85546875" style="1" customWidth="1"/>
    <col min="14" max="14" width="20" style="1" customWidth="1"/>
    <col min="15" max="19" width="21.7109375" style="1" customWidth="1"/>
    <col min="20" max="20" width="26.5703125" style="2" customWidth="1"/>
    <col min="21" max="21" width="9.140625" style="1"/>
    <col min="22" max="22" width="9.28515625" style="1" bestFit="1" customWidth="1"/>
    <col min="23" max="23" width="27.85546875" style="1" customWidth="1"/>
    <col min="24" max="24" width="22.5703125" style="1" customWidth="1"/>
    <col min="25" max="25" width="23.7109375" style="1" customWidth="1"/>
    <col min="26" max="16384" width="9.140625" style="1"/>
  </cols>
  <sheetData>
    <row r="2" spans="3:20" x14ac:dyDescent="0.25">
      <c r="L2" s="9" t="s">
        <v>110</v>
      </c>
      <c r="M2" s="6" t="s">
        <v>34</v>
      </c>
      <c r="N2" s="6" t="s">
        <v>35</v>
      </c>
      <c r="O2" s="6" t="s">
        <v>111</v>
      </c>
      <c r="P2" t="s">
        <v>164</v>
      </c>
      <c r="Q2" s="6" t="s">
        <v>117</v>
      </c>
      <c r="R2" s="6"/>
      <c r="S2" s="2"/>
      <c r="T2" s="1"/>
    </row>
    <row r="3" spans="3:20" ht="54.75" customHeight="1" x14ac:dyDescent="0.25">
      <c r="L3" s="9">
        <v>1</v>
      </c>
      <c r="M3" s="5" t="s">
        <v>165</v>
      </c>
      <c r="N3" s="5" t="s">
        <v>166</v>
      </c>
      <c r="O3" s="5" t="s">
        <v>167</v>
      </c>
      <c r="P3" s="27" t="s">
        <v>168</v>
      </c>
      <c r="Q3" s="5" t="s">
        <v>169</v>
      </c>
      <c r="R3" s="5"/>
      <c r="S3" s="2"/>
      <c r="T3" s="1"/>
    </row>
    <row r="6" spans="3:20" x14ac:dyDescent="0.25">
      <c r="C6" s="4" t="s">
        <v>74</v>
      </c>
      <c r="D6" s="1" t="s">
        <v>109</v>
      </c>
      <c r="E6" s="1" t="s">
        <v>115</v>
      </c>
      <c r="F6" s="1" t="s">
        <v>24</v>
      </c>
      <c r="G6" s="1" t="s">
        <v>0</v>
      </c>
      <c r="H6" s="1" t="s">
        <v>1</v>
      </c>
      <c r="I6" s="1" t="s">
        <v>62</v>
      </c>
      <c r="J6" s="1" t="s">
        <v>59</v>
      </c>
      <c r="K6" s="1" t="s">
        <v>60</v>
      </c>
      <c r="L6" s="9" t="s">
        <v>118</v>
      </c>
      <c r="M6" s="2" t="s">
        <v>73</v>
      </c>
      <c r="N6" s="2" t="s">
        <v>72</v>
      </c>
      <c r="O6" s="2" t="s">
        <v>71</v>
      </c>
      <c r="P6" s="2" t="s">
        <v>102</v>
      </c>
      <c r="Q6" s="2" t="s">
        <v>116</v>
      </c>
      <c r="R6" s="2" t="s">
        <v>161</v>
      </c>
      <c r="T6"/>
    </row>
    <row r="7" spans="3:20" ht="56.25" customHeight="1" x14ac:dyDescent="0.25">
      <c r="C7" s="9" t="e" vm="1">
        <f>_xlfn.IMAGE(knx_final[[#This Row],[Link]])</f>
        <v>#VALUE!</v>
      </c>
      <c r="D7" s="3" t="str">
        <f>HYPERLINK(knx_final[[#This Row],[Count]],knx_final[[#This Row],[FullName]])</f>
        <v>bin-44.png</v>
      </c>
      <c r="E7" s="2">
        <v>1</v>
      </c>
      <c r="F7" s="1" t="s">
        <v>2</v>
      </c>
      <c r="G7" s="1" t="s">
        <v>38</v>
      </c>
      <c r="H7" s="1" t="s">
        <v>3</v>
      </c>
      <c r="I7" s="1" t="s">
        <v>64</v>
      </c>
      <c r="J7" s="1"/>
      <c r="K7" s="1"/>
      <c r="M7" s="2" t="s">
        <v>96</v>
      </c>
      <c r="N7" s="2" t="s">
        <v>174</v>
      </c>
      <c r="O7" s="2" t="s">
        <v>175</v>
      </c>
      <c r="P7" s="2" t="s">
        <v>176</v>
      </c>
      <c r="Q7" s="2" t="s">
        <v>177</v>
      </c>
      <c r="R7" s="28" t="s">
        <v>178</v>
      </c>
      <c r="T7"/>
    </row>
    <row r="8" spans="3:20" ht="56.25" customHeight="1" x14ac:dyDescent="0.25">
      <c r="C8" s="9" t="e" vm="2">
        <f>_xlfn.IMAGE(knx_final[[#This Row],[Link]])</f>
        <v>#VALUE!</v>
      </c>
      <c r="D8" s="3" t="str">
        <f>HYPERLINK(knx_final[[#This Row],[Count]],knx_final[[#This Row],[FullName]])</f>
        <v>crestron-ci-knx.png</v>
      </c>
      <c r="E8" s="2">
        <v>2</v>
      </c>
      <c r="F8" s="1" t="s">
        <v>4</v>
      </c>
      <c r="G8" s="1" t="s">
        <v>39</v>
      </c>
      <c r="H8" s="1" t="s">
        <v>3</v>
      </c>
      <c r="I8" s="1" t="s">
        <v>64</v>
      </c>
      <c r="J8" s="1"/>
      <c r="K8" s="1"/>
      <c r="M8" s="2" t="s">
        <v>98</v>
      </c>
      <c r="N8" s="2" t="s">
        <v>179</v>
      </c>
      <c r="O8" s="2" t="s">
        <v>180</v>
      </c>
      <c r="P8" s="2" t="s">
        <v>181</v>
      </c>
      <c r="Q8" s="2" t="s">
        <v>182</v>
      </c>
      <c r="R8" s="28" t="s">
        <v>183</v>
      </c>
      <c r="T8"/>
    </row>
    <row r="9" spans="3:20" ht="56.25" customHeight="1" x14ac:dyDescent="0.25">
      <c r="C9" s="9" t="e" vm="3">
        <f>_xlfn.IMAGE(knx_final[[#This Row],[Link]])</f>
        <v>#VALUE!</v>
      </c>
      <c r="D9" s="3" t="str">
        <f>HYPERLINK(knx_final[[#This Row],[Count]],knx_final[[#This Row],[FullName]])</f>
        <v>crestron.png</v>
      </c>
      <c r="E9" s="2">
        <v>3</v>
      </c>
      <c r="F9" s="1" t="s">
        <v>112</v>
      </c>
      <c r="G9" s="1" t="s">
        <v>113</v>
      </c>
      <c r="H9" s="1" t="s">
        <v>3</v>
      </c>
      <c r="I9" s="1" t="s">
        <v>64</v>
      </c>
      <c r="J9" s="1"/>
      <c r="K9" s="1"/>
      <c r="M9" s="2" t="s">
        <v>114</v>
      </c>
      <c r="N9" s="2" t="s">
        <v>184</v>
      </c>
      <c r="O9" s="2" t="s">
        <v>185</v>
      </c>
      <c r="P9" s="2" t="s">
        <v>186</v>
      </c>
      <c r="Q9" s="2" t="s">
        <v>187</v>
      </c>
      <c r="R9" s="28" t="s">
        <v>188</v>
      </c>
      <c r="T9"/>
    </row>
    <row r="10" spans="3:20" ht="56.25" customHeight="1" x14ac:dyDescent="0.25">
      <c r="C10" s="9" t="e" vm="4">
        <f>_xlfn.IMAGE(knx_final[[#This Row],[Link]])</f>
        <v>#VALUE!</v>
      </c>
      <c r="D10" s="3" t="str">
        <f>HYPERLINK(knx_final[[#This Row],[Count]],knx_final[[#This Row],[FullName]])</f>
        <v>gvs-4ch-ir-emitter.png</v>
      </c>
      <c r="E10" s="2">
        <v>4</v>
      </c>
      <c r="F10" s="1" t="s">
        <v>5</v>
      </c>
      <c r="G10" s="1" t="s">
        <v>40</v>
      </c>
      <c r="H10" s="1" t="s">
        <v>3</v>
      </c>
      <c r="I10" s="1" t="s">
        <v>64</v>
      </c>
      <c r="J10" s="1"/>
      <c r="K10" s="1"/>
      <c r="M10" s="2" t="s">
        <v>99</v>
      </c>
      <c r="N10" s="2" t="s">
        <v>189</v>
      </c>
      <c r="O10" s="2" t="s">
        <v>190</v>
      </c>
      <c r="P10" s="2" t="s">
        <v>191</v>
      </c>
      <c r="Q10" s="2" t="s">
        <v>192</v>
      </c>
      <c r="R10" s="28" t="s">
        <v>193</v>
      </c>
      <c r="T10"/>
    </row>
    <row r="11" spans="3:20" ht="56.25" customHeight="1" x14ac:dyDescent="0.25">
      <c r="C11" s="9" t="e" vm="5">
        <f>_xlfn.IMAGE(knx_final[[#This Row],[Link]])</f>
        <v>#VALUE!</v>
      </c>
      <c r="D11" s="3" t="str">
        <f>HYPERLINK(knx_final[[#This Row],[Count]],knx_final[[#This Row],[FullName]])</f>
        <v>gvs-ir-learner-2.png</v>
      </c>
      <c r="E11" s="2">
        <v>5</v>
      </c>
      <c r="F11" s="1" t="s">
        <v>6</v>
      </c>
      <c r="G11" s="1" t="s">
        <v>41</v>
      </c>
      <c r="H11" s="1" t="s">
        <v>3</v>
      </c>
      <c r="I11" s="1" t="s">
        <v>64</v>
      </c>
      <c r="J11" s="1"/>
      <c r="K11" s="1"/>
      <c r="M11" s="2" t="s">
        <v>101</v>
      </c>
      <c r="N11" s="2" t="s">
        <v>194</v>
      </c>
      <c r="O11" s="2" t="s">
        <v>195</v>
      </c>
      <c r="P11" s="2" t="s">
        <v>196</v>
      </c>
      <c r="Q11" s="2" t="s">
        <v>197</v>
      </c>
      <c r="R11" s="28" t="s">
        <v>198</v>
      </c>
      <c r="T11"/>
    </row>
    <row r="12" spans="3:20" ht="56.25" customHeight="1" x14ac:dyDescent="0.25">
      <c r="C12" s="9" t="e" vm="6">
        <f>_xlfn.IMAGE(knx_final[[#This Row],[Link]])</f>
        <v>#VALUE!</v>
      </c>
      <c r="D12" s="3" t="str">
        <f>HYPERLINK(knx_final[[#This Row],[Count]],knx_final[[#This Row],[FullName]])</f>
        <v>gvs-knx-binip-4f-1-430x430.png</v>
      </c>
      <c r="E12" s="2">
        <v>6</v>
      </c>
      <c r="F12" s="1" t="s">
        <v>7</v>
      </c>
      <c r="G12" s="1" t="s">
        <v>42</v>
      </c>
      <c r="H12" s="1" t="s">
        <v>3</v>
      </c>
      <c r="I12" s="1" t="s">
        <v>64</v>
      </c>
      <c r="J12" s="1"/>
      <c r="K12" s="1"/>
      <c r="M12" s="2" t="s">
        <v>100</v>
      </c>
      <c r="N12" s="2" t="s">
        <v>199</v>
      </c>
      <c r="O12" s="2" t="s">
        <v>200</v>
      </c>
      <c r="P12" s="2" t="s">
        <v>201</v>
      </c>
      <c r="Q12" s="2" t="s">
        <v>202</v>
      </c>
      <c r="R12" s="28" t="s">
        <v>203</v>
      </c>
      <c r="T12"/>
    </row>
    <row r="13" spans="3:20" ht="56.25" customHeight="1" x14ac:dyDescent="0.25">
      <c r="C13" s="9" t="e" vm="7">
        <f>_xlfn.IMAGE(knx_final[[#This Row],[Link]])</f>
        <v>#VALUE!</v>
      </c>
      <c r="D13" s="3" t="str">
        <f>HYPERLINK(knx_final[[#This Row],[Count]],knx_final[[#This Row],[FullName]])</f>
        <v>gvs-logo.png</v>
      </c>
      <c r="E13" s="2">
        <v>7</v>
      </c>
      <c r="F13" s="1" t="s">
        <v>66</v>
      </c>
      <c r="G13" s="1" t="s">
        <v>67</v>
      </c>
      <c r="H13" s="1" t="s">
        <v>3</v>
      </c>
      <c r="I13" s="1" t="s">
        <v>64</v>
      </c>
      <c r="J13" s="1"/>
      <c r="K13" s="1"/>
      <c r="M13" s="2" t="s">
        <v>97</v>
      </c>
      <c r="N13" s="2" t="s">
        <v>204</v>
      </c>
      <c r="O13" s="2" t="s">
        <v>205</v>
      </c>
      <c r="P13" s="2" t="s">
        <v>206</v>
      </c>
      <c r="Q13" s="2" t="s">
        <v>207</v>
      </c>
      <c r="R13" s="28" t="s">
        <v>208</v>
      </c>
      <c r="T13"/>
    </row>
    <row r="14" spans="3:20" ht="56.25" customHeight="1" x14ac:dyDescent="0.25">
      <c r="C14" s="9" t="e" vm="8">
        <f>_xlfn.IMAGE(knx_final[[#This Row],[Link]])</f>
        <v>#VALUE!</v>
      </c>
      <c r="D14" s="3" t="str">
        <f>HYPERLINK(knx_final[[#This Row],[Count]],knx_final[[#This Row],[FullName]])</f>
        <v>ip-1home-bridge.png</v>
      </c>
      <c r="E14" s="2">
        <v>8</v>
      </c>
      <c r="F14" s="1" t="s">
        <v>8</v>
      </c>
      <c r="G14" s="1" t="s">
        <v>43</v>
      </c>
      <c r="H14" s="1" t="s">
        <v>3</v>
      </c>
      <c r="I14" s="1" t="s">
        <v>64</v>
      </c>
      <c r="J14" s="1"/>
      <c r="K14" s="1"/>
      <c r="M14" s="2" t="s">
        <v>81</v>
      </c>
      <c r="N14" s="2" t="s">
        <v>209</v>
      </c>
      <c r="O14" s="2" t="s">
        <v>210</v>
      </c>
      <c r="P14" s="2" t="s">
        <v>211</v>
      </c>
      <c r="Q14" s="2" t="s">
        <v>212</v>
      </c>
      <c r="R14" s="28" t="s">
        <v>213</v>
      </c>
      <c r="T14"/>
    </row>
    <row r="15" spans="3:20" ht="56.25" customHeight="1" x14ac:dyDescent="0.25">
      <c r="C15" s="9" t="e" vm="9">
        <f>_xlfn.IMAGE(knx_final[[#This Row],[Link]])</f>
        <v>#VALUE!</v>
      </c>
      <c r="D15" s="3" t="str">
        <f>HYPERLINK(knx_final[[#This Row],[Count]],knx_final[[#This Row],[FullName]])</f>
        <v>klic-dd-v3.png</v>
      </c>
      <c r="E15" s="2">
        <v>9</v>
      </c>
      <c r="F15" s="1" t="s">
        <v>9</v>
      </c>
      <c r="G15" s="1" t="s">
        <v>44</v>
      </c>
      <c r="H15" s="1" t="s">
        <v>3</v>
      </c>
      <c r="I15" s="1" t="s">
        <v>64</v>
      </c>
      <c r="J15" s="1"/>
      <c r="K15" s="1"/>
      <c r="M15" s="2" t="s">
        <v>95</v>
      </c>
      <c r="N15" s="2" t="s">
        <v>214</v>
      </c>
      <c r="O15" s="2" t="s">
        <v>215</v>
      </c>
      <c r="P15" s="2" t="s">
        <v>216</v>
      </c>
      <c r="Q15" s="2" t="s">
        <v>217</v>
      </c>
      <c r="R15" s="28" t="s">
        <v>218</v>
      </c>
      <c r="T15"/>
    </row>
    <row r="16" spans="3:20" ht="56.25" customHeight="1" x14ac:dyDescent="0.25">
      <c r="C16" s="9" t="e" vm="10">
        <f>_xlfn.IMAGE(knx_final[[#This Row],[Link]])</f>
        <v>#VALUE!</v>
      </c>
      <c r="D16" s="3" t="str">
        <f>HYPERLINK(knx_final[[#This Row],[Count]],knx_final[[#This Row],[FullName]])</f>
        <v>klic-di-v2.png</v>
      </c>
      <c r="E16" s="2">
        <v>10</v>
      </c>
      <c r="F16" s="1" t="s">
        <v>10</v>
      </c>
      <c r="G16" s="1" t="s">
        <v>45</v>
      </c>
      <c r="H16" s="1" t="s">
        <v>3</v>
      </c>
      <c r="I16" s="1" t="s">
        <v>64</v>
      </c>
      <c r="J16" s="1"/>
      <c r="K16" s="1"/>
      <c r="M16" s="2" t="s">
        <v>94</v>
      </c>
      <c r="N16" s="2" t="s">
        <v>219</v>
      </c>
      <c r="O16" s="2" t="s">
        <v>220</v>
      </c>
      <c r="P16" s="2" t="s">
        <v>221</v>
      </c>
      <c r="Q16" s="2" t="s">
        <v>222</v>
      </c>
      <c r="R16" s="28" t="s">
        <v>223</v>
      </c>
      <c r="T16"/>
    </row>
    <row r="17" spans="3:20" ht="56.25" customHeight="1" x14ac:dyDescent="0.25">
      <c r="C17" s="9" t="e" vm="11">
        <f>_xlfn.IMAGE(knx_final[[#This Row],[Link]])</f>
        <v>#VALUE!</v>
      </c>
      <c r="D17" s="3" t="str">
        <f>HYPERLINK(knx_final[[#This Row],[Count]],knx_final[[#This Row],[FullName]])</f>
        <v>knx.png</v>
      </c>
      <c r="E17" s="2">
        <v>11</v>
      </c>
      <c r="F17" s="1" t="s">
        <v>11</v>
      </c>
      <c r="G17" s="1" t="s">
        <v>46</v>
      </c>
      <c r="H17" s="1" t="s">
        <v>3</v>
      </c>
      <c r="I17" s="1" t="s">
        <v>64</v>
      </c>
      <c r="J17" s="1"/>
      <c r="K17" s="1"/>
      <c r="M17" s="2" t="s">
        <v>79</v>
      </c>
      <c r="N17" s="2" t="s">
        <v>224</v>
      </c>
      <c r="O17" s="2" t="s">
        <v>225</v>
      </c>
      <c r="P17" s="2" t="s">
        <v>226</v>
      </c>
      <c r="Q17" s="2" t="s">
        <v>227</v>
      </c>
      <c r="R17" s="28" t="s">
        <v>228</v>
      </c>
      <c r="T17"/>
    </row>
    <row r="18" spans="3:20" ht="56.25" customHeight="1" x14ac:dyDescent="0.25">
      <c r="C18" s="9" t="e" vm="12">
        <f>_xlfn.IMAGE(knx_final[[#This Row],[Link]])</f>
        <v>#VALUE!</v>
      </c>
      <c r="D18" s="3" t="str">
        <f>HYPERLINK(knx_final[[#This Row],[Count]],knx_final[[#This Row],[FullName]])</f>
        <v>logo-1home.png</v>
      </c>
      <c r="E18" s="2">
        <v>12</v>
      </c>
      <c r="F18" s="1" t="s">
        <v>68</v>
      </c>
      <c r="G18" s="1" t="s">
        <v>69</v>
      </c>
      <c r="H18" s="1" t="s">
        <v>3</v>
      </c>
      <c r="I18" s="1" t="s">
        <v>64</v>
      </c>
      <c r="J18" s="1"/>
      <c r="K18" s="1"/>
      <c r="M18" s="2" t="s">
        <v>80</v>
      </c>
      <c r="N18" s="2" t="s">
        <v>229</v>
      </c>
      <c r="O18" s="2" t="s">
        <v>230</v>
      </c>
      <c r="P18" s="2" t="s">
        <v>231</v>
      </c>
      <c r="Q18" s="2" t="s">
        <v>232</v>
      </c>
      <c r="R18" s="28" t="s">
        <v>233</v>
      </c>
      <c r="T18"/>
    </row>
    <row r="19" spans="3:20" ht="56.25" customHeight="1" x14ac:dyDescent="0.25">
      <c r="C19" s="9" t="e" vm="13">
        <f>_xlfn.IMAGE(knx_final[[#This Row],[Link]])</f>
        <v>#VALUE!</v>
      </c>
      <c r="D19" s="3" t="str">
        <f>HYPERLINK(knx_final[[#This Row],[Count]],knx_final[[#This Row],[FullName]])</f>
        <v>maxinbox-16-v3.png</v>
      </c>
      <c r="E19" s="2">
        <v>13</v>
      </c>
      <c r="F19" s="1" t="s">
        <v>12</v>
      </c>
      <c r="G19" s="1" t="s">
        <v>47</v>
      </c>
      <c r="H19" s="1" t="s">
        <v>3</v>
      </c>
      <c r="I19" s="1" t="s">
        <v>64</v>
      </c>
      <c r="J19" s="1"/>
      <c r="K19" s="1"/>
      <c r="M19" s="2" t="s">
        <v>91</v>
      </c>
      <c r="N19" s="2" t="s">
        <v>234</v>
      </c>
      <c r="O19" s="2" t="s">
        <v>235</v>
      </c>
      <c r="P19" s="2" t="s">
        <v>236</v>
      </c>
      <c r="Q19" s="2" t="s">
        <v>237</v>
      </c>
      <c r="R19" s="28" t="s">
        <v>238</v>
      </c>
      <c r="T19"/>
    </row>
    <row r="20" spans="3:20" ht="56.25" customHeight="1" x14ac:dyDescent="0.25">
      <c r="C20" s="9" t="e" vm="14">
        <f>_xlfn.IMAGE(knx_final[[#This Row],[Link]])</f>
        <v>#VALUE!</v>
      </c>
      <c r="D20" s="3" t="str">
        <f>HYPERLINK(knx_final[[#This Row],[Count]],knx_final[[#This Row],[FullName]])</f>
        <v>maxinbox24.png</v>
      </c>
      <c r="E20" s="2">
        <v>14</v>
      </c>
      <c r="F20" s="1" t="s">
        <v>13</v>
      </c>
      <c r="G20" s="1" t="s">
        <v>48</v>
      </c>
      <c r="H20" s="1" t="s">
        <v>3</v>
      </c>
      <c r="I20" s="1" t="s">
        <v>64</v>
      </c>
      <c r="J20" s="1"/>
      <c r="K20" s="1"/>
      <c r="M20" s="2" t="s">
        <v>90</v>
      </c>
      <c r="N20" s="2" t="s">
        <v>239</v>
      </c>
      <c r="O20" s="2" t="s">
        <v>240</v>
      </c>
      <c r="P20" s="2" t="s">
        <v>241</v>
      </c>
      <c r="Q20" s="2" t="s">
        <v>242</v>
      </c>
      <c r="R20" s="28" t="s">
        <v>243</v>
      </c>
      <c r="T20"/>
    </row>
    <row r="21" spans="3:20" ht="56.25" customHeight="1" x14ac:dyDescent="0.25">
      <c r="C21" s="9" t="e" vm="15">
        <f>_xlfn.IMAGE(knx_final[[#This Row],[Link]])</f>
        <v>#VALUE!</v>
      </c>
      <c r="D21" s="3" t="str">
        <f>HYPERLINK(knx_final[[#This Row],[Count]],knx_final[[#This Row],[FullName]])</f>
        <v>maxinbox8-v3.png</v>
      </c>
      <c r="E21" s="2">
        <v>15</v>
      </c>
      <c r="F21" s="1" t="s">
        <v>14</v>
      </c>
      <c r="G21" s="1" t="s">
        <v>49</v>
      </c>
      <c r="H21" s="1" t="s">
        <v>3</v>
      </c>
      <c r="I21" s="1" t="s">
        <v>64</v>
      </c>
      <c r="J21" s="1"/>
      <c r="K21" s="1"/>
      <c r="M21" s="2" t="s">
        <v>92</v>
      </c>
      <c r="N21" s="2" t="s">
        <v>244</v>
      </c>
      <c r="O21" s="2" t="s">
        <v>245</v>
      </c>
      <c r="P21" s="2" t="s">
        <v>246</v>
      </c>
      <c r="Q21" s="2" t="s">
        <v>247</v>
      </c>
      <c r="R21" s="28" t="s">
        <v>248</v>
      </c>
      <c r="T21"/>
    </row>
    <row r="22" spans="3:20" ht="56.25" customHeight="1" x14ac:dyDescent="0.25">
      <c r="C22" s="9" t="e" vm="16">
        <f>_xlfn.IMAGE(knx_final[[#This Row],[Link]])</f>
        <v>#VALUE!</v>
      </c>
      <c r="D22" s="3" t="str">
        <f>HYPERLINK(knx_final[[#This Row],[Count]],knx_final[[#This Row],[FullName]])</f>
        <v>railquad-8.png</v>
      </c>
      <c r="E22" s="2">
        <v>16</v>
      </c>
      <c r="F22" s="1" t="s">
        <v>15</v>
      </c>
      <c r="G22" s="1" t="s">
        <v>50</v>
      </c>
      <c r="H22" s="1" t="s">
        <v>3</v>
      </c>
      <c r="I22" s="1" t="s">
        <v>64</v>
      </c>
      <c r="J22" s="1"/>
      <c r="K22" s="1"/>
      <c r="M22" s="2" t="s">
        <v>93</v>
      </c>
      <c r="N22" s="2" t="s">
        <v>249</v>
      </c>
      <c r="O22" s="2" t="s">
        <v>250</v>
      </c>
      <c r="P22" s="2" t="s">
        <v>251</v>
      </c>
      <c r="Q22" s="2" t="s">
        <v>252</v>
      </c>
      <c r="R22" s="28" t="s">
        <v>253</v>
      </c>
      <c r="T22"/>
    </row>
    <row r="23" spans="3:20" ht="56.25" customHeight="1" x14ac:dyDescent="0.25">
      <c r="C23" s="9" t="e" vm="17">
        <f>_xlfn.IMAGE(knx_final[[#This Row],[Link]])</f>
        <v>#VALUE!</v>
      </c>
      <c r="D23" s="3" t="str">
        <f>HYPERLINK(knx_final[[#This Row],[Count]],knx_final[[#This Row],[FullName]])</f>
        <v>tmd-square-tmd-2.png</v>
      </c>
      <c r="E23" s="2">
        <v>17</v>
      </c>
      <c r="F23" s="1" t="s">
        <v>16</v>
      </c>
      <c r="G23" s="1" t="s">
        <v>51</v>
      </c>
      <c r="H23" s="1" t="s">
        <v>3</v>
      </c>
      <c r="I23" s="1" t="s">
        <v>64</v>
      </c>
      <c r="J23" s="1"/>
      <c r="K23" s="1"/>
      <c r="M23" s="2" t="s">
        <v>86</v>
      </c>
      <c r="N23" s="2" t="s">
        <v>254</v>
      </c>
      <c r="O23" s="2" t="s">
        <v>255</v>
      </c>
      <c r="P23" s="2" t="s">
        <v>256</v>
      </c>
      <c r="Q23" s="2" t="s">
        <v>257</v>
      </c>
      <c r="R23" s="28" t="s">
        <v>258</v>
      </c>
      <c r="T23"/>
    </row>
    <row r="24" spans="3:20" ht="56.25" customHeight="1" x14ac:dyDescent="0.25">
      <c r="C24" s="9" t="e" vm="18">
        <f>_xlfn.IMAGE(knx_final[[#This Row],[Link]])</f>
        <v>#VALUE!</v>
      </c>
      <c r="D24" s="3" t="str">
        <f>HYPERLINK(knx_final[[#This Row],[Count]],knx_final[[#This Row],[FullName]])</f>
        <v>tmd-square-tmd-4.png</v>
      </c>
      <c r="E24" s="2">
        <v>18</v>
      </c>
      <c r="F24" s="1" t="s">
        <v>17</v>
      </c>
      <c r="G24" s="1" t="s">
        <v>52</v>
      </c>
      <c r="H24" s="1" t="s">
        <v>3</v>
      </c>
      <c r="I24" s="1" t="s">
        <v>64</v>
      </c>
      <c r="J24" s="1"/>
      <c r="K24" s="1"/>
      <c r="M24" s="2" t="s">
        <v>87</v>
      </c>
      <c r="N24" s="2" t="s">
        <v>259</v>
      </c>
      <c r="O24" s="2" t="s">
        <v>260</v>
      </c>
      <c r="P24" s="2" t="s">
        <v>261</v>
      </c>
      <c r="Q24" s="2" t="s">
        <v>262</v>
      </c>
      <c r="R24" s="28" t="s">
        <v>263</v>
      </c>
      <c r="T24"/>
    </row>
    <row r="25" spans="3:20" ht="56.25" customHeight="1" x14ac:dyDescent="0.25">
      <c r="C25" s="9" t="e" vm="19">
        <f>_xlfn.IMAGE(knx_final[[#This Row],[Link]])</f>
        <v>#VALUE!</v>
      </c>
      <c r="D25" s="3" t="str">
        <f>HYPERLINK(knx_final[[#This Row],[Count]],knx_final[[#This Row],[FullName]])</f>
        <v>tmd-square-tmd-6.png</v>
      </c>
      <c r="E25" s="2">
        <v>19</v>
      </c>
      <c r="F25" s="1" t="s">
        <v>18</v>
      </c>
      <c r="G25" s="1" t="s">
        <v>53</v>
      </c>
      <c r="H25" s="1" t="s">
        <v>3</v>
      </c>
      <c r="I25" s="1" t="s">
        <v>64</v>
      </c>
      <c r="J25" s="1"/>
      <c r="K25" s="1"/>
      <c r="M25" s="2" t="s">
        <v>88</v>
      </c>
      <c r="N25" s="2" t="s">
        <v>264</v>
      </c>
      <c r="O25" s="2" t="s">
        <v>265</v>
      </c>
      <c r="P25" s="2" t="s">
        <v>266</v>
      </c>
      <c r="Q25" s="2" t="s">
        <v>267</v>
      </c>
      <c r="R25" s="28" t="s">
        <v>268</v>
      </c>
      <c r="T25"/>
    </row>
    <row r="26" spans="3:20" ht="56.25" customHeight="1" x14ac:dyDescent="0.25">
      <c r="C26" s="9" t="e" vm="20">
        <f>_xlfn.IMAGE(knx_final[[#This Row],[Link]])</f>
        <v>#VALUE!</v>
      </c>
      <c r="D26" s="3" t="str">
        <f>HYPERLINK(knx_final[[#This Row],[Count]],knx_final[[#This Row],[FullName]])</f>
        <v>tmd-square-tmd-display.png</v>
      </c>
      <c r="E26" s="2">
        <v>20</v>
      </c>
      <c r="F26" s="1" t="s">
        <v>19</v>
      </c>
      <c r="G26" s="1" t="s">
        <v>54</v>
      </c>
      <c r="H26" s="1" t="s">
        <v>3</v>
      </c>
      <c r="I26" s="1" t="s">
        <v>64</v>
      </c>
      <c r="J26" s="1"/>
      <c r="K26" s="1"/>
      <c r="M26" s="2" t="s">
        <v>85</v>
      </c>
      <c r="N26" s="2" t="s">
        <v>269</v>
      </c>
      <c r="O26" s="2" t="s">
        <v>270</v>
      </c>
      <c r="P26" s="2" t="s">
        <v>271</v>
      </c>
      <c r="Q26" s="2" t="s">
        <v>272</v>
      </c>
      <c r="R26" s="28" t="s">
        <v>273</v>
      </c>
      <c r="T26"/>
    </row>
    <row r="27" spans="3:20" ht="56.25" customHeight="1" x14ac:dyDescent="0.25">
      <c r="C27" s="9" t="e" vm="21">
        <f>_xlfn.IMAGE(knx_final[[#This Row],[Link]])</f>
        <v>#VALUE!</v>
      </c>
      <c r="D27" s="3" t="str">
        <f>HYPERLINK(knx_final[[#This Row],[Count]],knx_final[[#This Row],[FullName]])</f>
        <v>z35.png</v>
      </c>
      <c r="E27" s="2">
        <v>21</v>
      </c>
      <c r="F27" s="1" t="s">
        <v>20</v>
      </c>
      <c r="G27" s="1" t="s">
        <v>55</v>
      </c>
      <c r="H27" s="1" t="s">
        <v>3</v>
      </c>
      <c r="I27" s="1" t="s">
        <v>64</v>
      </c>
      <c r="J27" s="1"/>
      <c r="K27" s="1"/>
      <c r="M27" s="2" t="s">
        <v>84</v>
      </c>
      <c r="N27" s="2" t="s">
        <v>274</v>
      </c>
      <c r="O27" s="2" t="s">
        <v>275</v>
      </c>
      <c r="P27" s="2" t="s">
        <v>276</v>
      </c>
      <c r="Q27" s="2" t="s">
        <v>277</v>
      </c>
      <c r="R27" s="28" t="s">
        <v>278</v>
      </c>
      <c r="T27"/>
    </row>
    <row r="28" spans="3:20" ht="56.25" customHeight="1" x14ac:dyDescent="0.25">
      <c r="C28" s="9" t="e" vm="22">
        <f>_xlfn.IMAGE(knx_final[[#This Row],[Link]])</f>
        <v>#VALUE!</v>
      </c>
      <c r="D28" s="3" t="str">
        <f>HYPERLINK(knx_final[[#This Row],[Count]],knx_final[[#This Row],[FullName]])</f>
        <v>z41-pro.png</v>
      </c>
      <c r="E28" s="2">
        <v>22</v>
      </c>
      <c r="F28" s="1" t="s">
        <v>21</v>
      </c>
      <c r="G28" s="1" t="s">
        <v>56</v>
      </c>
      <c r="H28" s="1" t="s">
        <v>3</v>
      </c>
      <c r="I28" s="1" t="s">
        <v>64</v>
      </c>
      <c r="J28" s="1"/>
      <c r="K28" s="1"/>
      <c r="M28" s="2" t="s">
        <v>83</v>
      </c>
      <c r="N28" s="2" t="s">
        <v>279</v>
      </c>
      <c r="O28" s="2" t="s">
        <v>280</v>
      </c>
      <c r="P28" s="2" t="s">
        <v>281</v>
      </c>
      <c r="Q28" s="2" t="s">
        <v>282</v>
      </c>
      <c r="R28" s="28" t="s">
        <v>283</v>
      </c>
      <c r="T28"/>
    </row>
    <row r="29" spans="3:20" ht="56.25" customHeight="1" x14ac:dyDescent="0.25">
      <c r="C29" s="9" t="e" vm="23">
        <f>_xlfn.IMAGE(knx_final[[#This Row],[Link]])</f>
        <v>#VALUE!</v>
      </c>
      <c r="D29" s="3" t="str">
        <f>HYPERLINK(knx_final[[#This Row],[Count]],knx_final[[#This Row],[FullName]])</f>
        <v>zennio.png</v>
      </c>
      <c r="E29" s="2">
        <v>23</v>
      </c>
      <c r="F29" s="1" t="s">
        <v>22</v>
      </c>
      <c r="G29" s="1" t="s">
        <v>57</v>
      </c>
      <c r="H29" s="1" t="s">
        <v>3</v>
      </c>
      <c r="I29" s="1" t="s">
        <v>64</v>
      </c>
      <c r="J29" s="1"/>
      <c r="K29" s="1"/>
      <c r="M29" s="2" t="s">
        <v>82</v>
      </c>
      <c r="N29" s="2" t="s">
        <v>284</v>
      </c>
      <c r="O29" s="2" t="s">
        <v>285</v>
      </c>
      <c r="P29" s="2" t="s">
        <v>286</v>
      </c>
      <c r="Q29" s="2" t="s">
        <v>287</v>
      </c>
      <c r="R29" s="28" t="s">
        <v>288</v>
      </c>
      <c r="T29"/>
    </row>
    <row r="30" spans="3:20" ht="84" customHeight="1" x14ac:dyDescent="0.25">
      <c r="C30" s="9" t="e" vm="24">
        <f>_xlfn.IMAGE(knx_final[[#This Row],[Link]])</f>
        <v>#VALUE!</v>
      </c>
      <c r="D30" s="3" t="str">
        <f>HYPERLINK(knx_final[[#This Row],[Count]],knx_final[[#This Row],[FullName]])</f>
        <v>zps320hic230.png</v>
      </c>
      <c r="E30" s="2">
        <v>24</v>
      </c>
      <c r="F30" s="1" t="s">
        <v>23</v>
      </c>
      <c r="G30" s="1" t="s">
        <v>58</v>
      </c>
      <c r="H30" s="1" t="s">
        <v>3</v>
      </c>
      <c r="I30" s="1" t="s">
        <v>64</v>
      </c>
      <c r="J30" s="1"/>
      <c r="K30" s="1"/>
      <c r="M30" s="2" t="s">
        <v>89</v>
      </c>
      <c r="N30" s="2" t="s">
        <v>289</v>
      </c>
      <c r="O30" s="2" t="s">
        <v>290</v>
      </c>
      <c r="P30" s="2" t="s">
        <v>291</v>
      </c>
      <c r="Q30" s="2" t="s">
        <v>292</v>
      </c>
      <c r="R30" s="28" t="s">
        <v>293</v>
      </c>
      <c r="T30"/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51A1-A8EA-4E49-8268-EDCBE4D34204}">
  <dimension ref="B2:O43"/>
  <sheetViews>
    <sheetView topLeftCell="B1" workbookViewId="0">
      <selection activeCell="O4" sqref="O4"/>
    </sheetView>
  </sheetViews>
  <sheetFormatPr defaultRowHeight="15" x14ac:dyDescent="0.25"/>
  <cols>
    <col min="1" max="1" width="9.140625" style="1"/>
    <col min="2" max="2" width="21.7109375" style="4" customWidth="1"/>
    <col min="3" max="3" width="24.85546875" style="1" bestFit="1" customWidth="1"/>
    <col min="4" max="4" width="12.28515625" style="1" bestFit="1" customWidth="1"/>
    <col min="5" max="5" width="12.28515625" style="1" customWidth="1"/>
    <col min="6" max="6" width="19.85546875" style="1" bestFit="1" customWidth="1"/>
    <col min="7" max="8" width="9.140625" style="1"/>
    <col min="9" max="9" width="13" style="5" customWidth="1"/>
    <col min="10" max="10" width="16.42578125" style="5" customWidth="1"/>
    <col min="11" max="11" width="15.140625" style="5" customWidth="1"/>
    <col min="12" max="12" width="21" style="2" customWidth="1"/>
    <col min="13" max="13" width="26" style="1" customWidth="1"/>
    <col min="14" max="14" width="9.140625" style="5"/>
    <col min="15" max="16384" width="9.140625" style="1"/>
  </cols>
  <sheetData>
    <row r="2" spans="2:15" ht="27" customHeight="1" x14ac:dyDescent="0.25">
      <c r="C2" s="26" t="s">
        <v>162</v>
      </c>
      <c r="D2" s="26"/>
      <c r="E2" s="26"/>
      <c r="F2" s="26" t="s">
        <v>163</v>
      </c>
      <c r="G2" s="26"/>
      <c r="H2" s="26"/>
      <c r="I2" s="26"/>
      <c r="K2" s="15" t="s">
        <v>108</v>
      </c>
      <c r="L2" s="15"/>
      <c r="M2" s="15"/>
    </row>
    <row r="3" spans="2:15" ht="27" customHeight="1" x14ac:dyDescent="0.25">
      <c r="B3" s="8" t="s">
        <v>76</v>
      </c>
      <c r="C3" s="17" t="s">
        <v>37</v>
      </c>
      <c r="D3" s="17"/>
      <c r="E3" s="17"/>
      <c r="F3" s="17"/>
      <c r="G3" s="17"/>
      <c r="H3" s="17"/>
      <c r="I3" s="17"/>
      <c r="K3" s="29" t="s">
        <v>422</v>
      </c>
      <c r="L3" s="29"/>
      <c r="M3" s="29"/>
    </row>
    <row r="4" spans="2:15" ht="27" customHeight="1" x14ac:dyDescent="0.25">
      <c r="B4" s="11" t="s">
        <v>31</v>
      </c>
      <c r="C4" s="16" t="s">
        <v>25</v>
      </c>
      <c r="D4" s="16"/>
      <c r="E4" s="16"/>
      <c r="F4" s="16"/>
      <c r="G4" s="16"/>
      <c r="H4" s="16"/>
      <c r="I4" s="16"/>
      <c r="K4" s="14" t="s">
        <v>421</v>
      </c>
      <c r="L4" s="14"/>
      <c r="M4" s="14"/>
    </row>
    <row r="5" spans="2:15" ht="27" customHeight="1" x14ac:dyDescent="0.25">
      <c r="B5" s="11" t="s">
        <v>32</v>
      </c>
      <c r="C5" s="16" t="s">
        <v>26</v>
      </c>
      <c r="D5" s="16"/>
      <c r="E5" s="16"/>
      <c r="F5" s="16"/>
      <c r="G5" s="16"/>
      <c r="H5" s="16"/>
      <c r="I5" s="16"/>
      <c r="K5" s="14"/>
      <c r="L5" s="14"/>
      <c r="M5" s="14"/>
    </row>
    <row r="6" spans="2:15" ht="27" customHeight="1" x14ac:dyDescent="0.25">
      <c r="B6" s="11" t="s">
        <v>65</v>
      </c>
      <c r="C6" s="16" t="s">
        <v>27</v>
      </c>
      <c r="D6" s="16"/>
      <c r="E6" s="16"/>
      <c r="F6" s="16"/>
      <c r="G6" s="16"/>
      <c r="H6" s="16"/>
      <c r="I6" s="16"/>
      <c r="K6" s="14"/>
      <c r="L6" s="14"/>
      <c r="M6" s="14"/>
    </row>
    <row r="7" spans="2:15" ht="27" customHeight="1" x14ac:dyDescent="0.25">
      <c r="B7" s="11" t="s">
        <v>28</v>
      </c>
      <c r="C7" s="16" t="s">
        <v>29</v>
      </c>
      <c r="D7" s="16"/>
      <c r="E7" s="16"/>
      <c r="F7" s="16" t="s">
        <v>29</v>
      </c>
      <c r="G7" s="16"/>
      <c r="H7" s="16"/>
      <c r="I7" s="16"/>
      <c r="K7" s="14"/>
      <c r="L7" s="14"/>
      <c r="M7" s="14"/>
    </row>
    <row r="8" spans="2:15" ht="27" customHeight="1" x14ac:dyDescent="0.25">
      <c r="B8" s="11" t="s">
        <v>33</v>
      </c>
      <c r="C8" s="16" t="s">
        <v>30</v>
      </c>
      <c r="D8" s="16"/>
      <c r="E8" s="16"/>
      <c r="F8" s="16" t="s">
        <v>30</v>
      </c>
      <c r="G8" s="16"/>
      <c r="H8" s="16"/>
      <c r="I8" s="16"/>
      <c r="K8" s="14"/>
      <c r="L8" s="14"/>
      <c r="M8" s="14"/>
    </row>
    <row r="9" spans="2:15" ht="27" customHeight="1" x14ac:dyDescent="0.25">
      <c r="B9" s="11" t="s">
        <v>70</v>
      </c>
      <c r="C9" s="18" t="str">
        <f>$C$3 &amp; $C$4 &amp; $C$5 &amp; $C$6 &amp; $C$7 &amp; $C$8</f>
        <v>https://github.com/RASBR/assets-public/blob/main/devices/knx/</v>
      </c>
      <c r="D9" s="18"/>
      <c r="E9" s="18"/>
      <c r="F9" s="18" t="str">
        <f xml:space="preserve"> "&lt;img src="""</f>
        <v>&lt;img src="</v>
      </c>
      <c r="G9" s="18"/>
      <c r="H9" s="18"/>
      <c r="I9" s="18"/>
      <c r="K9" s="14"/>
      <c r="L9" s="14"/>
      <c r="M9" s="14"/>
    </row>
    <row r="10" spans="2:15" ht="27" customHeight="1" x14ac:dyDescent="0.25">
      <c r="B10" s="11" t="s">
        <v>106</v>
      </c>
      <c r="C10" s="18" t="str">
        <f>"![img]("</f>
        <v>![img](</v>
      </c>
      <c r="D10" s="18"/>
      <c r="E10" s="18"/>
      <c r="F10" s="18" t="str">
        <f>""" alt="""</f>
        <v>" alt="</v>
      </c>
      <c r="G10" s="18"/>
      <c r="H10" s="18"/>
      <c r="I10" s="18"/>
      <c r="K10" s="14"/>
      <c r="L10" s="14"/>
      <c r="M10" s="14"/>
    </row>
    <row r="11" spans="2:15" ht="27" customHeight="1" x14ac:dyDescent="0.25">
      <c r="B11" s="11" t="s">
        <v>104</v>
      </c>
      <c r="C11" s="18" t="s">
        <v>36</v>
      </c>
      <c r="D11" s="18"/>
      <c r="E11" s="18"/>
      <c r="F11" s="18"/>
      <c r="G11" s="18"/>
      <c r="H11" s="18"/>
      <c r="I11" s="18"/>
      <c r="K11" s="14"/>
      <c r="L11" s="14"/>
      <c r="M11" s="14"/>
    </row>
    <row r="12" spans="2:15" ht="9" customHeight="1" x14ac:dyDescent="0.25">
      <c r="B12" s="12"/>
      <c r="C12" s="10"/>
      <c r="D12" s="10"/>
      <c r="E12" s="10"/>
      <c r="F12" s="22"/>
      <c r="G12" s="22"/>
      <c r="H12" s="22"/>
      <c r="I12" s="22"/>
    </row>
    <row r="13" spans="2:15" ht="27" customHeight="1" x14ac:dyDescent="0.25">
      <c r="B13" s="11" t="s">
        <v>107</v>
      </c>
      <c r="C13" s="23">
        <v>48</v>
      </c>
      <c r="D13" s="23"/>
      <c r="E13" s="23"/>
      <c r="F13" s="23"/>
      <c r="G13" s="23"/>
      <c r="H13" s="23"/>
      <c r="I13" s="23"/>
      <c r="M13" s="2"/>
      <c r="N13" s="2"/>
      <c r="O13" s="2"/>
    </row>
    <row r="14" spans="2:15" ht="27" customHeight="1" x14ac:dyDescent="0.25">
      <c r="B14" s="11" t="s">
        <v>103</v>
      </c>
      <c r="C14" s="23"/>
      <c r="D14" s="23"/>
      <c r="E14" s="23"/>
      <c r="F14" s="23"/>
      <c r="G14" s="23"/>
      <c r="H14" s="23"/>
      <c r="I14" s="23"/>
      <c r="J14" s="1"/>
      <c r="M14" s="2"/>
      <c r="N14" s="2"/>
      <c r="O14" s="2"/>
    </row>
    <row r="15" spans="2:15" ht="27" customHeight="1" x14ac:dyDescent="0.25">
      <c r="B15" s="11" t="s">
        <v>105</v>
      </c>
      <c r="C15" s="24" t="str">
        <f>IF($C$13+$C$14=0,"",IF($C$13=0," =x"&amp; $C$14,IF($C$14=0," ="&amp; $C$13 &amp; "x"," ="&amp; $C$13 &amp; "x" &amp; $C$14)))</f>
        <v xml:space="preserve"> =48x</v>
      </c>
      <c r="D15" s="24"/>
      <c r="E15" s="24"/>
      <c r="F15" s="24" t="str">
        <f>IF($F$13+$F$14=0,"""&gt;",IF($F$13=0,""" height="""&amp; $F$14 &amp; """&gt;",IF($F$14=0,""" width="""&amp; $F$13 &amp; """&gt;",""" width=""" &amp; $F$13 &amp; """ height=""" &amp; $F$14 &amp; """&gt;")))</f>
        <v>"&gt;</v>
      </c>
      <c r="G15" s="24"/>
      <c r="H15" s="24"/>
      <c r="I15" s="24"/>
    </row>
    <row r="19" spans="2:15" ht="38.25" customHeight="1" x14ac:dyDescent="0.25">
      <c r="B19" s="4" t="s">
        <v>115</v>
      </c>
      <c r="C19" s="1" t="s">
        <v>24</v>
      </c>
      <c r="D19" s="1" t="s">
        <v>0</v>
      </c>
      <c r="E19" s="1" t="s">
        <v>1</v>
      </c>
      <c r="F19" s="1" t="s">
        <v>62</v>
      </c>
      <c r="G19" s="1" t="s">
        <v>59</v>
      </c>
      <c r="H19" s="1" t="s">
        <v>60</v>
      </c>
      <c r="I19" s="1" t="s">
        <v>118</v>
      </c>
      <c r="J19" s="6" t="s">
        <v>73</v>
      </c>
      <c r="K19" s="6" t="s">
        <v>72</v>
      </c>
      <c r="L19" s="6" t="s">
        <v>71</v>
      </c>
      <c r="M19" s="6" t="s">
        <v>102</v>
      </c>
      <c r="N19" s="5" t="s">
        <v>116</v>
      </c>
      <c r="O19" s="1" t="s">
        <v>161</v>
      </c>
    </row>
    <row r="20" spans="2:15" ht="22.5" customHeight="1" x14ac:dyDescent="0.25">
      <c r="B20" s="4">
        <v>1</v>
      </c>
      <c r="C20" s="1" t="s">
        <v>2</v>
      </c>
      <c r="D20" s="1" t="s">
        <v>38</v>
      </c>
      <c r="E20" s="1" t="s">
        <v>3</v>
      </c>
      <c r="F20" s="13" t="s">
        <v>64</v>
      </c>
      <c r="G20" s="13"/>
      <c r="H20" s="13"/>
      <c r="I20" s="13"/>
      <c r="J20" s="7" t="str">
        <f>$C$9 &amp; knx_setup[[#This Row],[FullName]] &amp; $C$11</f>
        <v>https://github.com/RASBR/assets-public/blob/main/devices/knx/bin-44.png?raw=true</v>
      </c>
      <c r="K20" s="5" t="str">
        <f>$C$10 &amp; knx_setup[[#This Row],[Link]] &amp; $C$15 &amp; ")"</f>
        <v>![img](https://github.com/RASBR/assets-public/blob/main/devices/knx/bin-44.png?raw=true =48x)</v>
      </c>
      <c r="L20" s="5" t="str">
        <f>"[" &amp; knx_setup[[#This Row],[MD-ImageOnly]] &amp; "](url)"</f>
        <v>[![img](https://github.com/RASBR/assets-public/blob/main/devices/knx/bin-44.png?raw=true =48x)](url)</v>
      </c>
      <c r="M20" s="5" t="str">
        <f>"[" &amp;knx_setup[[#This Row],[MD-ImageOnly]] &amp; "](" &amp;knx_setup[[#This Row],[Link]] &amp; ")"</f>
        <v>[![img](https://github.com/RASBR/assets-public/blob/main/devices/knx/bin-44.png?raw=true =48x)](https://github.com/RASBR/assets-public/blob/main/devices/knx/bin-44.png?raw=true)</v>
      </c>
      <c r="N20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[![img](https://github.com/RASBR/assets-public/blob/main/devices/knx/bin-44.png?raw=true =48x)](https://github.com/RASBR/assets-public/blob/main/devices/knx/bin-44.png?raw=true) | bin-44.png |  |</v>
      </c>
      <c r="O20" s="25" t="str">
        <f>$F$9 &amp; $F$7 &amp; $F$8  &amp;knx_setup[[#This Row],[FullName]] &amp; $F$10 &amp;knx_setup[[#This Row],[FullName]] &amp; $F$15</f>
        <v>&lt;img src="devices/knx/bin-44.png" alt="bin-44.png"&gt;</v>
      </c>
    </row>
    <row r="21" spans="2:15" ht="22.5" customHeight="1" x14ac:dyDescent="0.25">
      <c r="B21" s="4">
        <v>2</v>
      </c>
      <c r="C21" s="1" t="s">
        <v>4</v>
      </c>
      <c r="D21" s="1" t="s">
        <v>39</v>
      </c>
      <c r="E21" s="1" t="s">
        <v>3</v>
      </c>
      <c r="F21" s="13" t="s">
        <v>64</v>
      </c>
      <c r="G21" s="13"/>
      <c r="H21" s="13"/>
      <c r="I21" s="13"/>
      <c r="J21" s="7" t="str">
        <f>$C$9 &amp; knx_setup[[#This Row],[FullName]] &amp; $C$11</f>
        <v>https://github.com/RASBR/assets-public/blob/main/devices/knx/crestron-ci-knx.png?raw=true</v>
      </c>
      <c r="K21" s="5" t="str">
        <f>$C$10 &amp; knx_setup[[#This Row],[Link]] &amp; $C$15 &amp; ")"</f>
        <v>![img](https://github.com/RASBR/assets-public/blob/main/devices/knx/crestron-ci-knx.png?raw=true =48x)</v>
      </c>
      <c r="L21" s="5" t="str">
        <f>"[" &amp; knx_setup[[#This Row],[MD-ImageOnly]] &amp; "](url)"</f>
        <v>[![img](https://github.com/RASBR/assets-public/blob/main/devices/knx/crestron-ci-knx.png?raw=true =48x)](url)</v>
      </c>
      <c r="M21" s="5" t="str">
        <f>"[" &amp;knx_setup[[#This Row],[MD-ImageOnly]] &amp; "](" &amp;knx_setup[[#This Row],[Link]] &amp; ")"</f>
        <v>[![img](https://github.com/RASBR/assets-public/blob/main/devices/knx/crestron-ci-knx.png?raw=true =48x)](https://github.com/RASBR/assets-public/blob/main/devices/knx/crestron-ci-knx.png?raw=true)</v>
      </c>
      <c r="N21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[![img](https://github.com/RASBR/assets-public/blob/main/devices/knx/crestron-ci-knx.png?raw=true =48x)](https://github.com/RASBR/assets-public/blob/main/devices/knx/crestron-ci-knx.png?raw=true) | crestron-ci-knx.png |  |</v>
      </c>
      <c r="O21" s="25" t="str">
        <f>$F$9 &amp; $F$7 &amp; $F$8  &amp;knx_setup[[#This Row],[FullName]] &amp; $F$10 &amp;knx_setup[[#This Row],[FullName]] &amp; $F$15</f>
        <v>&lt;img src="devices/knx/crestron-ci-knx.png" alt="crestron-ci-knx.png"&gt;</v>
      </c>
    </row>
    <row r="22" spans="2:15" ht="22.5" customHeight="1" x14ac:dyDescent="0.25">
      <c r="B22" s="4">
        <v>3</v>
      </c>
      <c r="C22" s="1" t="s">
        <v>112</v>
      </c>
      <c r="D22" s="1" t="s">
        <v>113</v>
      </c>
      <c r="E22" s="1" t="s">
        <v>3</v>
      </c>
      <c r="F22" s="13" t="s">
        <v>64</v>
      </c>
      <c r="G22" s="13"/>
      <c r="H22" s="13"/>
      <c r="I22" s="13"/>
      <c r="J22" s="7" t="str">
        <f>$C$9 &amp; knx_setup[[#This Row],[FullName]] &amp; $C$11</f>
        <v>https://github.com/RASBR/assets-public/blob/main/devices/knx/crestron.png?raw=true</v>
      </c>
      <c r="K22" s="5" t="str">
        <f>$C$10 &amp; knx_setup[[#This Row],[Link]] &amp; $C$15 &amp; ")"</f>
        <v>![img](https://github.com/RASBR/assets-public/blob/main/devices/knx/crestron.png?raw=true =48x)</v>
      </c>
      <c r="L22" s="5" t="str">
        <f>"[" &amp; knx_setup[[#This Row],[MD-ImageOnly]] &amp; "](url)"</f>
        <v>[![img](https://github.com/RASBR/assets-public/blob/main/devices/knx/crestron.png?raw=true =48x)](url)</v>
      </c>
      <c r="M22" s="5" t="str">
        <f>"[" &amp;knx_setup[[#This Row],[MD-ImageOnly]] &amp; "](" &amp;knx_setup[[#This Row],[Link]] &amp; ")"</f>
        <v>[![img](https://github.com/RASBR/assets-public/blob/main/devices/knx/crestron.png?raw=true =48x)](https://github.com/RASBR/assets-public/blob/main/devices/knx/crestron.png?raw=true)</v>
      </c>
      <c r="N22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[![img](https://github.com/RASBR/assets-public/blob/main/devices/knx/crestron.png?raw=true =48x)](https://github.com/RASBR/assets-public/blob/main/devices/knx/crestron.png?raw=true) | crestron.png |  |</v>
      </c>
      <c r="O22" s="25" t="str">
        <f>$F$9 &amp; $F$7 &amp; $F$8  &amp;knx_setup[[#This Row],[FullName]] &amp; $F$10 &amp;knx_setup[[#This Row],[FullName]] &amp; $F$15</f>
        <v>&lt;img src="devices/knx/crestron.png" alt="crestron.png"&gt;</v>
      </c>
    </row>
    <row r="23" spans="2:15" ht="22.5" customHeight="1" x14ac:dyDescent="0.25">
      <c r="B23" s="4">
        <v>4</v>
      </c>
      <c r="C23" s="1" t="s">
        <v>5</v>
      </c>
      <c r="D23" s="1" t="s">
        <v>40</v>
      </c>
      <c r="E23" s="1" t="s">
        <v>3</v>
      </c>
      <c r="F23" s="13" t="s">
        <v>64</v>
      </c>
      <c r="G23" s="13"/>
      <c r="H23" s="13"/>
      <c r="I23" s="13"/>
      <c r="J23" s="7" t="str">
        <f>$C$9 &amp; knx_setup[[#This Row],[FullName]] &amp; $C$11</f>
        <v>https://github.com/RASBR/assets-public/blob/main/devices/knx/gvs-4ch-ir-emitter.png?raw=true</v>
      </c>
      <c r="K23" s="5" t="str">
        <f>$C$10 &amp; knx_setup[[#This Row],[Link]] &amp; $C$15 &amp; ")"</f>
        <v>![img](https://github.com/RASBR/assets-public/blob/main/devices/knx/gvs-4ch-ir-emitter.png?raw=true =48x)</v>
      </c>
      <c r="L23" s="5" t="str">
        <f>"[" &amp; knx_setup[[#This Row],[MD-ImageOnly]] &amp; "](url)"</f>
        <v>[![img](https://github.com/RASBR/assets-public/blob/main/devices/knx/gvs-4ch-ir-emitter.png?raw=true =48x)](url)</v>
      </c>
      <c r="M23" s="5" t="str">
        <f>"[" &amp;knx_setup[[#This Row],[MD-ImageOnly]] &amp; "](" &amp;knx_setup[[#This Row],[Link]] &amp; ")"</f>
        <v>[![img](https://github.com/RASBR/assets-public/blob/main/devices/knx/gvs-4ch-ir-emitter.png?raw=true =48x)](https://github.com/RASBR/assets-public/blob/main/devices/knx/gvs-4ch-ir-emitter.png?raw=true)</v>
      </c>
      <c r="N23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[![img](https://github.com/RASBR/assets-public/blob/main/devices/knx/gvs-4ch-ir-emitter.png?raw=true =48x)](https://github.com/RASBR/assets-public/blob/main/devices/knx/gvs-4ch-ir-emitter.png?raw=true) | gvs-4ch-ir-emitter.png |  |</v>
      </c>
      <c r="O23" s="25" t="str">
        <f>$F$9 &amp; $F$7 &amp; $F$8  &amp;knx_setup[[#This Row],[FullName]] &amp; $F$10 &amp;knx_setup[[#This Row],[FullName]] &amp; $F$15</f>
        <v>&lt;img src="devices/knx/gvs-4ch-ir-emitter.png" alt="gvs-4ch-ir-emitter.png"&gt;</v>
      </c>
    </row>
    <row r="24" spans="2:15" ht="22.5" customHeight="1" x14ac:dyDescent="0.25">
      <c r="B24" s="4">
        <v>5</v>
      </c>
      <c r="C24" s="1" t="s">
        <v>6</v>
      </c>
      <c r="D24" s="1" t="s">
        <v>41</v>
      </c>
      <c r="E24" s="1" t="s">
        <v>3</v>
      </c>
      <c r="F24" s="13" t="s">
        <v>64</v>
      </c>
      <c r="G24" s="13"/>
      <c r="H24" s="13"/>
      <c r="I24" s="13"/>
      <c r="J24" s="7" t="str">
        <f>$C$9 &amp; knx_setup[[#This Row],[FullName]] &amp; $C$11</f>
        <v>https://github.com/RASBR/assets-public/blob/main/devices/knx/gvs-ir-learner-2.png?raw=true</v>
      </c>
      <c r="K24" s="5" t="str">
        <f>$C$10 &amp; knx_setup[[#This Row],[Link]] &amp; $C$15 &amp; ")"</f>
        <v>![img](https://github.com/RASBR/assets-public/blob/main/devices/knx/gvs-ir-learner-2.png?raw=true =48x)</v>
      </c>
      <c r="L24" s="5" t="str">
        <f>"[" &amp; knx_setup[[#This Row],[MD-ImageOnly]] &amp; "](url)"</f>
        <v>[![img](https://github.com/RASBR/assets-public/blob/main/devices/knx/gvs-ir-learner-2.png?raw=true =48x)](url)</v>
      </c>
      <c r="M24" s="5" t="str">
        <f>"[" &amp;knx_setup[[#This Row],[MD-ImageOnly]] &amp; "](" &amp;knx_setup[[#This Row],[Link]] &amp; ")"</f>
        <v>[![img](https://github.com/RASBR/assets-public/blob/main/devices/knx/gvs-ir-learner-2.png?raw=true =48x)](https://github.com/RASBR/assets-public/blob/main/devices/knx/gvs-ir-learner-2.png?raw=true)</v>
      </c>
      <c r="N24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[![img](https://github.com/RASBR/assets-public/blob/main/devices/knx/gvs-ir-learner-2.png?raw=true =48x)](https://github.com/RASBR/assets-public/blob/main/devices/knx/gvs-ir-learner-2.png?raw=true) | gvs-ir-learner-2.png |  |</v>
      </c>
      <c r="O24" s="25" t="str">
        <f>$F$9 &amp; $F$7 &amp; $F$8  &amp;knx_setup[[#This Row],[FullName]] &amp; $F$10 &amp;knx_setup[[#This Row],[FullName]] &amp; $F$15</f>
        <v>&lt;img src="devices/knx/gvs-ir-learner-2.png" alt="gvs-ir-learner-2.png"&gt;</v>
      </c>
    </row>
    <row r="25" spans="2:15" ht="22.5" customHeight="1" x14ac:dyDescent="0.25">
      <c r="B25" s="4">
        <v>6</v>
      </c>
      <c r="C25" s="1" t="s">
        <v>7</v>
      </c>
      <c r="D25" s="1" t="s">
        <v>42</v>
      </c>
      <c r="E25" s="1" t="s">
        <v>3</v>
      </c>
      <c r="F25" s="13" t="s">
        <v>64</v>
      </c>
      <c r="G25" s="13"/>
      <c r="H25" s="13"/>
      <c r="I25" s="13"/>
      <c r="J25" s="7" t="str">
        <f>$C$9 &amp; knx_setup[[#This Row],[FullName]] &amp; $C$11</f>
        <v>https://github.com/RASBR/assets-public/blob/main/devices/knx/gvs-knx-binip-4f-1-430x430.png?raw=true</v>
      </c>
      <c r="K25" s="5" t="str">
        <f>$C$10 &amp; knx_setup[[#This Row],[Link]] &amp; $C$15 &amp; ")"</f>
        <v>![img](https://github.com/RASBR/assets-public/blob/main/devices/knx/gvs-knx-binip-4f-1-430x430.png?raw=true =48x)</v>
      </c>
      <c r="L25" s="5" t="str">
        <f>"[" &amp; knx_setup[[#This Row],[MD-ImageOnly]] &amp; "](url)"</f>
        <v>[![img](https://github.com/RASBR/assets-public/blob/main/devices/knx/gvs-knx-binip-4f-1-430x430.png?raw=true =48x)](url)</v>
      </c>
      <c r="M25" s="5" t="str">
        <f>"[" &amp;knx_setup[[#This Row],[MD-ImageOnly]] &amp; "](" &amp;knx_setup[[#This Row],[Link]] &amp; ")"</f>
        <v>[![img](https://github.com/RASBR/assets-public/blob/main/devices/knx/gvs-knx-binip-4f-1-430x430.png?raw=true =48x)](https://github.com/RASBR/assets-public/blob/main/devices/knx/gvs-knx-binip-4f-1-430x430.png?raw=true)</v>
      </c>
      <c r="N25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[![img](https://github.com/RASBR/assets-public/blob/main/devices/knx/gvs-knx-binip-4f-1-430x430.png?raw=true =48x)](https://github.com/RASBR/assets-public/blob/main/devices/knx/gvs-knx-binip-4f-1-430x430.png?raw=true) | gvs-knx-binip-4f-1-430x430.png |  |</v>
      </c>
      <c r="O25" s="25" t="str">
        <f>$F$9 &amp; $F$7 &amp; $F$8  &amp;knx_setup[[#This Row],[FullName]] &amp; $F$10 &amp;knx_setup[[#This Row],[FullName]] &amp; $F$15</f>
        <v>&lt;img src="devices/knx/gvs-knx-binip-4f-1-430x430.png" alt="gvs-knx-binip-4f-1-430x430.png"&gt;</v>
      </c>
    </row>
    <row r="26" spans="2:15" ht="22.5" customHeight="1" x14ac:dyDescent="0.25">
      <c r="B26" s="4">
        <v>7</v>
      </c>
      <c r="C26" s="1" t="s">
        <v>66</v>
      </c>
      <c r="D26" s="1" t="s">
        <v>67</v>
      </c>
      <c r="E26" s="1" t="s">
        <v>3</v>
      </c>
      <c r="F26" s="13" t="s">
        <v>64</v>
      </c>
      <c r="G26" s="13"/>
      <c r="H26" s="13"/>
      <c r="I26" s="13"/>
      <c r="J26" s="7" t="str">
        <f>$C$9 &amp; knx_setup[[#This Row],[FullName]] &amp; $C$11</f>
        <v>https://github.com/RASBR/assets-public/blob/main/devices/knx/gvs-logo.png?raw=true</v>
      </c>
      <c r="K26" s="5" t="str">
        <f>$C$10 &amp; knx_setup[[#This Row],[Link]] &amp; $C$15 &amp; ")"</f>
        <v>![img](https://github.com/RASBR/assets-public/blob/main/devices/knx/gvs-logo.png?raw=true =48x)</v>
      </c>
      <c r="L26" s="5" t="str">
        <f>"[" &amp; knx_setup[[#This Row],[MD-ImageOnly]] &amp; "](url)"</f>
        <v>[![img](https://github.com/RASBR/assets-public/blob/main/devices/knx/gvs-logo.png?raw=true =48x)](url)</v>
      </c>
      <c r="M26" s="5" t="str">
        <f>"[" &amp;knx_setup[[#This Row],[MD-ImageOnly]] &amp; "](" &amp;knx_setup[[#This Row],[Link]] &amp; ")"</f>
        <v>[![img](https://github.com/RASBR/assets-public/blob/main/devices/knx/gvs-logo.png?raw=true =48x)](https://github.com/RASBR/assets-public/blob/main/devices/knx/gvs-logo.png?raw=true)</v>
      </c>
      <c r="N26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[![img](https://github.com/RASBR/assets-public/blob/main/devices/knx/gvs-logo.png?raw=true =48x)](https://github.com/RASBR/assets-public/blob/main/devices/knx/gvs-logo.png?raw=true) | gvs-logo.png |  |</v>
      </c>
      <c r="O26" s="25" t="str">
        <f>$F$9 &amp; $F$7 &amp; $F$8  &amp;knx_setup[[#This Row],[FullName]] &amp; $F$10 &amp;knx_setup[[#This Row],[FullName]] &amp; $F$15</f>
        <v>&lt;img src="devices/knx/gvs-logo.png" alt="gvs-logo.png"&gt;</v>
      </c>
    </row>
    <row r="27" spans="2:15" ht="22.5" customHeight="1" x14ac:dyDescent="0.25">
      <c r="B27" s="4">
        <v>8</v>
      </c>
      <c r="C27" s="1" t="s">
        <v>8</v>
      </c>
      <c r="D27" s="1" t="s">
        <v>43</v>
      </c>
      <c r="E27" s="1" t="s">
        <v>3</v>
      </c>
      <c r="F27" s="13" t="s">
        <v>64</v>
      </c>
      <c r="G27" s="13"/>
      <c r="H27" s="13"/>
      <c r="I27" s="13"/>
      <c r="J27" s="7" t="str">
        <f>$C$9 &amp; knx_setup[[#This Row],[FullName]] &amp; $C$11</f>
        <v>https://github.com/RASBR/assets-public/blob/main/devices/knx/ip-1home-bridge.png?raw=true</v>
      </c>
      <c r="K27" s="5" t="str">
        <f>$C$10 &amp; knx_setup[[#This Row],[Link]] &amp; $C$15 &amp; ")"</f>
        <v>![img](https://github.com/RASBR/assets-public/blob/main/devices/knx/ip-1home-bridge.png?raw=true =48x)</v>
      </c>
      <c r="L27" s="5" t="str">
        <f>"[" &amp; knx_setup[[#This Row],[MD-ImageOnly]] &amp; "](url)"</f>
        <v>[![img](https://github.com/RASBR/assets-public/blob/main/devices/knx/ip-1home-bridge.png?raw=true =48x)](url)</v>
      </c>
      <c r="M27" s="5" t="str">
        <f>"[" &amp;knx_setup[[#This Row],[MD-ImageOnly]] &amp; "](" &amp;knx_setup[[#This Row],[Link]] &amp; ")"</f>
        <v>[![img](https://github.com/RASBR/assets-public/blob/main/devices/knx/ip-1home-bridge.png?raw=true =48x)](https://github.com/RASBR/assets-public/blob/main/devices/knx/ip-1home-bridge.png?raw=true)</v>
      </c>
      <c r="N27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[![img](https://github.com/RASBR/assets-public/blob/main/devices/knx/ip-1home-bridge.png?raw=true =48x)](https://github.com/RASBR/assets-public/blob/main/devices/knx/ip-1home-bridge.png?raw=true) | ip-1home-bridge.png |  |</v>
      </c>
      <c r="O27" s="25" t="str">
        <f>$F$9 &amp; $F$7 &amp; $F$8  &amp;knx_setup[[#This Row],[FullName]] &amp; $F$10 &amp;knx_setup[[#This Row],[FullName]] &amp; $F$15</f>
        <v>&lt;img src="devices/knx/ip-1home-bridge.png" alt="ip-1home-bridge.png"&gt;</v>
      </c>
    </row>
    <row r="28" spans="2:15" ht="22.5" customHeight="1" x14ac:dyDescent="0.25">
      <c r="B28" s="4">
        <v>9</v>
      </c>
      <c r="C28" s="1" t="s">
        <v>9</v>
      </c>
      <c r="D28" s="1" t="s">
        <v>44</v>
      </c>
      <c r="E28" s="1" t="s">
        <v>3</v>
      </c>
      <c r="F28" s="13" t="s">
        <v>64</v>
      </c>
      <c r="G28" s="13"/>
      <c r="H28" s="13"/>
      <c r="I28" s="13"/>
      <c r="J28" s="7" t="str">
        <f>$C$9 &amp; knx_setup[[#This Row],[FullName]] &amp; $C$11</f>
        <v>https://github.com/RASBR/assets-public/blob/main/devices/knx/klic-dd-v3.png?raw=true</v>
      </c>
      <c r="K28" s="5" t="str">
        <f>$C$10 &amp; knx_setup[[#This Row],[Link]] &amp; $C$15 &amp; ")"</f>
        <v>![img](https://github.com/RASBR/assets-public/blob/main/devices/knx/klic-dd-v3.png?raw=true =48x)</v>
      </c>
      <c r="L28" s="5" t="str">
        <f>"[" &amp; knx_setup[[#This Row],[MD-ImageOnly]] &amp; "](url)"</f>
        <v>[![img](https://github.com/RASBR/assets-public/blob/main/devices/knx/klic-dd-v3.png?raw=true =48x)](url)</v>
      </c>
      <c r="M28" s="5" t="str">
        <f>"[" &amp;knx_setup[[#This Row],[MD-ImageOnly]] &amp; "](" &amp;knx_setup[[#This Row],[Link]] &amp; ")"</f>
        <v>[![img](https://github.com/RASBR/assets-public/blob/main/devices/knx/klic-dd-v3.png?raw=true =48x)](https://github.com/RASBR/assets-public/blob/main/devices/knx/klic-dd-v3.png?raw=true)</v>
      </c>
      <c r="N28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[![img](https://github.com/RASBR/assets-public/blob/main/devices/knx/klic-dd-v3.png?raw=true =48x)](https://github.com/RASBR/assets-public/blob/main/devices/knx/klic-dd-v3.png?raw=true) | klic-dd-v3.png |  |</v>
      </c>
      <c r="O28" s="25" t="str">
        <f>$F$9 &amp; $F$7 &amp; $F$8  &amp;knx_setup[[#This Row],[FullName]] &amp; $F$10 &amp;knx_setup[[#This Row],[FullName]] &amp; $F$15</f>
        <v>&lt;img src="devices/knx/klic-dd-v3.png" alt="klic-dd-v3.png"&gt;</v>
      </c>
    </row>
    <row r="29" spans="2:15" ht="22.5" customHeight="1" x14ac:dyDescent="0.25">
      <c r="B29" s="4">
        <v>10</v>
      </c>
      <c r="C29" s="1" t="s">
        <v>10</v>
      </c>
      <c r="D29" s="1" t="s">
        <v>45</v>
      </c>
      <c r="E29" s="1" t="s">
        <v>3</v>
      </c>
      <c r="F29" s="13" t="s">
        <v>64</v>
      </c>
      <c r="G29" s="13"/>
      <c r="H29" s="13"/>
      <c r="I29" s="13"/>
      <c r="J29" s="7" t="str">
        <f>$C$9 &amp; knx_setup[[#This Row],[FullName]] &amp; $C$11</f>
        <v>https://github.com/RASBR/assets-public/blob/main/devices/knx/klic-di-v2.png?raw=true</v>
      </c>
      <c r="K29" s="5" t="str">
        <f>$C$10 &amp; knx_setup[[#This Row],[Link]] &amp; $C$15 &amp; ")"</f>
        <v>![img](https://github.com/RASBR/assets-public/blob/main/devices/knx/klic-di-v2.png?raw=true =48x)</v>
      </c>
      <c r="L29" s="5" t="str">
        <f>"[" &amp; knx_setup[[#This Row],[MD-ImageOnly]] &amp; "](url)"</f>
        <v>[![img](https://github.com/RASBR/assets-public/blob/main/devices/knx/klic-di-v2.png?raw=true =48x)](url)</v>
      </c>
      <c r="M29" s="5" t="str">
        <f>"[" &amp;knx_setup[[#This Row],[MD-ImageOnly]] &amp; "](" &amp;knx_setup[[#This Row],[Link]] &amp; ")"</f>
        <v>[![img](https://github.com/RASBR/assets-public/blob/main/devices/knx/klic-di-v2.png?raw=true =48x)](https://github.com/RASBR/assets-public/blob/main/devices/knx/klic-di-v2.png?raw=true)</v>
      </c>
      <c r="N29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[![img](https://github.com/RASBR/assets-public/blob/main/devices/knx/klic-di-v2.png?raw=true =48x)](https://github.com/RASBR/assets-public/blob/main/devices/knx/klic-di-v2.png?raw=true) | klic-di-v2.png |  |</v>
      </c>
      <c r="O29" s="25" t="str">
        <f>$F$9 &amp; $F$7 &amp; $F$8  &amp;knx_setup[[#This Row],[FullName]] &amp; $F$10 &amp;knx_setup[[#This Row],[FullName]] &amp; $F$15</f>
        <v>&lt;img src="devices/knx/klic-di-v2.png" alt="klic-di-v2.png"&gt;</v>
      </c>
    </row>
    <row r="30" spans="2:15" ht="22.5" customHeight="1" x14ac:dyDescent="0.25">
      <c r="B30" s="4">
        <v>11</v>
      </c>
      <c r="C30" s="1" t="s">
        <v>11</v>
      </c>
      <c r="D30" s="1" t="s">
        <v>46</v>
      </c>
      <c r="E30" s="1" t="s">
        <v>3</v>
      </c>
      <c r="F30" s="13" t="s">
        <v>64</v>
      </c>
      <c r="G30" s="13"/>
      <c r="H30" s="13"/>
      <c r="I30" s="13"/>
      <c r="J30" s="7" t="str">
        <f>$C$9 &amp; knx_setup[[#This Row],[FullName]] &amp; $C$11</f>
        <v>https://github.com/RASBR/assets-public/blob/main/devices/knx/knx.png?raw=true</v>
      </c>
      <c r="K30" s="5" t="str">
        <f>$C$10 &amp; knx_setup[[#This Row],[Link]] &amp; $C$15 &amp; ")"</f>
        <v>![img](https://github.com/RASBR/assets-public/blob/main/devices/knx/knx.png?raw=true =48x)</v>
      </c>
      <c r="L30" s="5" t="str">
        <f>"[" &amp; knx_setup[[#This Row],[MD-ImageOnly]] &amp; "](url)"</f>
        <v>[![img](https://github.com/RASBR/assets-public/blob/main/devices/knx/knx.png?raw=true =48x)](url)</v>
      </c>
      <c r="M30" s="5" t="str">
        <f>"[" &amp;knx_setup[[#This Row],[MD-ImageOnly]] &amp; "](" &amp;knx_setup[[#This Row],[Link]] &amp; ")"</f>
        <v>[![img](https://github.com/RASBR/assets-public/blob/main/devices/knx/knx.png?raw=true =48x)](https://github.com/RASBR/assets-public/blob/main/devices/knx/knx.png?raw=true)</v>
      </c>
      <c r="N30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[![img](https://github.com/RASBR/assets-public/blob/main/devices/knx/knx.png?raw=true =48x)](https://github.com/RASBR/assets-public/blob/main/devices/knx/knx.png?raw=true) | knx.png |  |</v>
      </c>
      <c r="O30" s="25" t="str">
        <f>$F$9 &amp; $F$7 &amp; $F$8  &amp;knx_setup[[#This Row],[FullName]] &amp; $F$10 &amp;knx_setup[[#This Row],[FullName]] &amp; $F$15</f>
        <v>&lt;img src="devices/knx/knx.png" alt="knx.png"&gt;</v>
      </c>
    </row>
    <row r="31" spans="2:15" ht="22.5" customHeight="1" x14ac:dyDescent="0.25">
      <c r="B31" s="4">
        <v>12</v>
      </c>
      <c r="C31" s="1" t="s">
        <v>68</v>
      </c>
      <c r="D31" s="1" t="s">
        <v>69</v>
      </c>
      <c r="E31" s="1" t="s">
        <v>3</v>
      </c>
      <c r="F31" s="13" t="s">
        <v>64</v>
      </c>
      <c r="G31" s="13"/>
      <c r="H31" s="13"/>
      <c r="I31" s="13"/>
      <c r="J31" s="7" t="str">
        <f>$C$9 &amp; knx_setup[[#This Row],[FullName]] &amp; $C$11</f>
        <v>https://github.com/RASBR/assets-public/blob/main/devices/knx/logo-1home.png?raw=true</v>
      </c>
      <c r="K31" s="5" t="str">
        <f>$C$10 &amp; knx_setup[[#This Row],[Link]] &amp; $C$15 &amp; ")"</f>
        <v>![img](https://github.com/RASBR/assets-public/blob/main/devices/knx/logo-1home.png?raw=true =48x)</v>
      </c>
      <c r="L31" s="5" t="str">
        <f>"[" &amp; knx_setup[[#This Row],[MD-ImageOnly]] &amp; "](url)"</f>
        <v>[![img](https://github.com/RASBR/assets-public/blob/main/devices/knx/logo-1home.png?raw=true =48x)](url)</v>
      </c>
      <c r="M31" s="5" t="str">
        <f>"[" &amp;knx_setup[[#This Row],[MD-ImageOnly]] &amp; "](" &amp;knx_setup[[#This Row],[Link]] &amp; ")"</f>
        <v>[![img](https://github.com/RASBR/assets-public/blob/main/devices/knx/logo-1home.png?raw=true =48x)](https://github.com/RASBR/assets-public/blob/main/devices/knx/logo-1home.png?raw=true)</v>
      </c>
      <c r="N31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[![img](https://github.com/RASBR/assets-public/blob/main/devices/knx/logo-1home.png?raw=true =48x)](https://github.com/RASBR/assets-public/blob/main/devices/knx/logo-1home.png?raw=true) | logo-1home.png |  |</v>
      </c>
      <c r="O31" s="25" t="str">
        <f>$F$9 &amp; $F$7 &amp; $F$8  &amp;knx_setup[[#This Row],[FullName]] &amp; $F$10 &amp;knx_setup[[#This Row],[FullName]] &amp; $F$15</f>
        <v>&lt;img src="devices/knx/logo-1home.png" alt="logo-1home.png"&gt;</v>
      </c>
    </row>
    <row r="32" spans="2:15" ht="22.5" customHeight="1" x14ac:dyDescent="0.25">
      <c r="B32" s="4">
        <v>13</v>
      </c>
      <c r="C32" s="1" t="s">
        <v>12</v>
      </c>
      <c r="D32" s="1" t="s">
        <v>47</v>
      </c>
      <c r="E32" s="1" t="s">
        <v>3</v>
      </c>
      <c r="F32" s="13" t="s">
        <v>64</v>
      </c>
      <c r="G32" s="13"/>
      <c r="H32" s="13"/>
      <c r="I32" s="13"/>
      <c r="J32" s="7" t="str">
        <f>$C$9 &amp; knx_setup[[#This Row],[FullName]] &amp; $C$11</f>
        <v>https://github.com/RASBR/assets-public/blob/main/devices/knx/maxinbox-16-v3.png?raw=true</v>
      </c>
      <c r="K32" s="5" t="str">
        <f>$C$10 &amp; knx_setup[[#This Row],[Link]] &amp; $C$15 &amp; ")"</f>
        <v>![img](https://github.com/RASBR/assets-public/blob/main/devices/knx/maxinbox-16-v3.png?raw=true =48x)</v>
      </c>
      <c r="L32" s="5" t="str">
        <f>"[" &amp; knx_setup[[#This Row],[MD-ImageOnly]] &amp; "](url)"</f>
        <v>[![img](https://github.com/RASBR/assets-public/blob/main/devices/knx/maxinbox-16-v3.png?raw=true =48x)](url)</v>
      </c>
      <c r="M32" s="5" t="str">
        <f>"[" &amp;knx_setup[[#This Row],[MD-ImageOnly]] &amp; "](" &amp;knx_setup[[#This Row],[Link]] &amp; ")"</f>
        <v>[![img](https://github.com/RASBR/assets-public/blob/main/devices/knx/maxinbox-16-v3.png?raw=true =48x)](https://github.com/RASBR/assets-public/blob/main/devices/knx/maxinbox-16-v3.png?raw=true)</v>
      </c>
      <c r="N32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[![img](https://github.com/RASBR/assets-public/blob/main/devices/knx/maxinbox-16-v3.png?raw=true =48x)](https://github.com/RASBR/assets-public/blob/main/devices/knx/maxinbox-16-v3.png?raw=true) | maxinbox-16-v3.png |  |</v>
      </c>
      <c r="O32" s="25" t="str">
        <f>$F$9 &amp; $F$7 &amp; $F$8  &amp;knx_setup[[#This Row],[FullName]] &amp; $F$10 &amp;knx_setup[[#This Row],[FullName]] &amp; $F$15</f>
        <v>&lt;img src="devices/knx/maxinbox-16-v3.png" alt="maxinbox-16-v3.png"&gt;</v>
      </c>
    </row>
    <row r="33" spans="2:15" ht="22.5" customHeight="1" x14ac:dyDescent="0.25">
      <c r="B33" s="4">
        <v>14</v>
      </c>
      <c r="C33" s="1" t="s">
        <v>13</v>
      </c>
      <c r="D33" s="1" t="s">
        <v>48</v>
      </c>
      <c r="E33" s="1" t="s">
        <v>3</v>
      </c>
      <c r="F33" s="13" t="s">
        <v>64</v>
      </c>
      <c r="G33" s="13"/>
      <c r="H33" s="13"/>
      <c r="I33" s="13"/>
      <c r="J33" s="7" t="str">
        <f>$C$9 &amp; knx_setup[[#This Row],[FullName]] &amp; $C$11</f>
        <v>https://github.com/RASBR/assets-public/blob/main/devices/knx/maxinbox24.png?raw=true</v>
      </c>
      <c r="K33" s="5" t="str">
        <f>$C$10 &amp; knx_setup[[#This Row],[Link]] &amp; $C$15 &amp; ")"</f>
        <v>![img](https://github.com/RASBR/assets-public/blob/main/devices/knx/maxinbox24.png?raw=true =48x)</v>
      </c>
      <c r="L33" s="5" t="str">
        <f>"[" &amp; knx_setup[[#This Row],[MD-ImageOnly]] &amp; "](url)"</f>
        <v>[![img](https://github.com/RASBR/assets-public/blob/main/devices/knx/maxinbox24.png?raw=true =48x)](url)</v>
      </c>
      <c r="M33" s="5" t="str">
        <f>"[" &amp;knx_setup[[#This Row],[MD-ImageOnly]] &amp; "](" &amp;knx_setup[[#This Row],[Link]] &amp; ")"</f>
        <v>[![img](https://github.com/RASBR/assets-public/blob/main/devices/knx/maxinbox24.png?raw=true =48x)](https://github.com/RASBR/assets-public/blob/main/devices/knx/maxinbox24.png?raw=true)</v>
      </c>
      <c r="N33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[![img](https://github.com/RASBR/assets-public/blob/main/devices/knx/maxinbox24.png?raw=true =48x)](https://github.com/RASBR/assets-public/blob/main/devices/knx/maxinbox24.png?raw=true) | maxinbox24.png |  |</v>
      </c>
      <c r="O33" s="25" t="str">
        <f>$F$9 &amp; $F$7 &amp; $F$8  &amp;knx_setup[[#This Row],[FullName]] &amp; $F$10 &amp;knx_setup[[#This Row],[FullName]] &amp; $F$15</f>
        <v>&lt;img src="devices/knx/maxinbox24.png" alt="maxinbox24.png"&gt;</v>
      </c>
    </row>
    <row r="34" spans="2:15" ht="22.5" customHeight="1" x14ac:dyDescent="0.25">
      <c r="B34" s="4">
        <v>15</v>
      </c>
      <c r="C34" s="1" t="s">
        <v>14</v>
      </c>
      <c r="D34" s="1" t="s">
        <v>49</v>
      </c>
      <c r="E34" s="1" t="s">
        <v>3</v>
      </c>
      <c r="F34" s="13" t="s">
        <v>64</v>
      </c>
      <c r="G34" s="13"/>
      <c r="H34" s="13"/>
      <c r="I34" s="13"/>
      <c r="J34" s="7" t="str">
        <f>$C$9 &amp; knx_setup[[#This Row],[FullName]] &amp; $C$11</f>
        <v>https://github.com/RASBR/assets-public/blob/main/devices/knx/maxinbox8-v3.png?raw=true</v>
      </c>
      <c r="K34" s="5" t="str">
        <f>$C$10 &amp; knx_setup[[#This Row],[Link]] &amp; $C$15 &amp; ")"</f>
        <v>![img](https://github.com/RASBR/assets-public/blob/main/devices/knx/maxinbox8-v3.png?raw=true =48x)</v>
      </c>
      <c r="L34" s="5" t="str">
        <f>"[" &amp; knx_setup[[#This Row],[MD-ImageOnly]] &amp; "](url)"</f>
        <v>[![img](https://github.com/RASBR/assets-public/blob/main/devices/knx/maxinbox8-v3.png?raw=true =48x)](url)</v>
      </c>
      <c r="M34" s="5" t="str">
        <f>"[" &amp;knx_setup[[#This Row],[MD-ImageOnly]] &amp; "](" &amp;knx_setup[[#This Row],[Link]] &amp; ")"</f>
        <v>[![img](https://github.com/RASBR/assets-public/blob/main/devices/knx/maxinbox8-v3.png?raw=true =48x)](https://github.com/RASBR/assets-public/blob/main/devices/knx/maxinbox8-v3.png?raw=true)</v>
      </c>
      <c r="N34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[![img](https://github.com/RASBR/assets-public/blob/main/devices/knx/maxinbox8-v3.png?raw=true =48x)](https://github.com/RASBR/assets-public/blob/main/devices/knx/maxinbox8-v3.png?raw=true) | maxinbox8-v3.png |  |</v>
      </c>
      <c r="O34" s="25" t="str">
        <f>$F$9 &amp; $F$7 &amp; $F$8  &amp;knx_setup[[#This Row],[FullName]] &amp; $F$10 &amp;knx_setup[[#This Row],[FullName]] &amp; $F$15</f>
        <v>&lt;img src="devices/knx/maxinbox8-v3.png" alt="maxinbox8-v3.png"&gt;</v>
      </c>
    </row>
    <row r="35" spans="2:15" ht="22.5" customHeight="1" x14ac:dyDescent="0.25">
      <c r="B35" s="4">
        <v>16</v>
      </c>
      <c r="C35" s="1" t="s">
        <v>15</v>
      </c>
      <c r="D35" s="1" t="s">
        <v>50</v>
      </c>
      <c r="E35" s="1" t="s">
        <v>3</v>
      </c>
      <c r="F35" s="13" t="s">
        <v>64</v>
      </c>
      <c r="G35" s="13"/>
      <c r="H35" s="13"/>
      <c r="I35" s="13"/>
      <c r="J35" s="7" t="str">
        <f>$C$9 &amp; knx_setup[[#This Row],[FullName]] &amp; $C$11</f>
        <v>https://github.com/RASBR/assets-public/blob/main/devices/knx/railquad-8.png?raw=true</v>
      </c>
      <c r="K35" s="5" t="str">
        <f>$C$10 &amp; knx_setup[[#This Row],[Link]] &amp; $C$15 &amp; ")"</f>
        <v>![img](https://github.com/RASBR/assets-public/blob/main/devices/knx/railquad-8.png?raw=true =48x)</v>
      </c>
      <c r="L35" s="5" t="str">
        <f>"[" &amp; knx_setup[[#This Row],[MD-ImageOnly]] &amp; "](url)"</f>
        <v>[![img](https://github.com/RASBR/assets-public/blob/main/devices/knx/railquad-8.png?raw=true =48x)](url)</v>
      </c>
      <c r="M35" s="5" t="str">
        <f>"[" &amp;knx_setup[[#This Row],[MD-ImageOnly]] &amp; "](" &amp;knx_setup[[#This Row],[Link]] &amp; ")"</f>
        <v>[![img](https://github.com/RASBR/assets-public/blob/main/devices/knx/railquad-8.png?raw=true =48x)](https://github.com/RASBR/assets-public/blob/main/devices/knx/railquad-8.png?raw=true)</v>
      </c>
      <c r="N35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[![img](https://github.com/RASBR/assets-public/blob/main/devices/knx/railquad-8.png?raw=true =48x)](https://github.com/RASBR/assets-public/blob/main/devices/knx/railquad-8.png?raw=true) | railquad-8.png |  |</v>
      </c>
      <c r="O35" s="25" t="str">
        <f>$F$9 &amp; $F$7 &amp; $F$8  &amp;knx_setup[[#This Row],[FullName]] &amp; $F$10 &amp;knx_setup[[#This Row],[FullName]] &amp; $F$15</f>
        <v>&lt;img src="devices/knx/railquad-8.png" alt="railquad-8.png"&gt;</v>
      </c>
    </row>
    <row r="36" spans="2:15" ht="22.5" customHeight="1" x14ac:dyDescent="0.25">
      <c r="B36" s="4">
        <v>17</v>
      </c>
      <c r="C36" s="1" t="s">
        <v>16</v>
      </c>
      <c r="D36" s="1" t="s">
        <v>51</v>
      </c>
      <c r="E36" s="1" t="s">
        <v>3</v>
      </c>
      <c r="F36" s="13" t="s">
        <v>64</v>
      </c>
      <c r="G36" s="13"/>
      <c r="H36" s="13"/>
      <c r="I36" s="13"/>
      <c r="J36" s="7" t="str">
        <f>$C$9 &amp; knx_setup[[#This Row],[FullName]] &amp; $C$11</f>
        <v>https://github.com/RASBR/assets-public/blob/main/devices/knx/tmd-square-tmd-2.png?raw=true</v>
      </c>
      <c r="K36" s="5" t="str">
        <f>$C$10 &amp; knx_setup[[#This Row],[Link]] &amp; $C$15 &amp; ")"</f>
        <v>![img](https://github.com/RASBR/assets-public/blob/main/devices/knx/tmd-square-tmd-2.png?raw=true =48x)</v>
      </c>
      <c r="L36" s="5" t="str">
        <f>"[" &amp; knx_setup[[#This Row],[MD-ImageOnly]] &amp; "](url)"</f>
        <v>[![img](https://github.com/RASBR/assets-public/blob/main/devices/knx/tmd-square-tmd-2.png?raw=true =48x)](url)</v>
      </c>
      <c r="M36" s="5" t="str">
        <f>"[" &amp;knx_setup[[#This Row],[MD-ImageOnly]] &amp; "](" &amp;knx_setup[[#This Row],[Link]] &amp; ")"</f>
        <v>[![img](https://github.com/RASBR/assets-public/blob/main/devices/knx/tmd-square-tmd-2.png?raw=true =48x)](https://github.com/RASBR/assets-public/blob/main/devices/knx/tmd-square-tmd-2.png?raw=true)</v>
      </c>
      <c r="N36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[![img](https://github.com/RASBR/assets-public/blob/main/devices/knx/tmd-square-tmd-2.png?raw=true =48x)](https://github.com/RASBR/assets-public/blob/main/devices/knx/tmd-square-tmd-2.png?raw=true) | tmd-square-tmd-2.png |  |</v>
      </c>
      <c r="O36" s="25" t="str">
        <f>$F$9 &amp; $F$7 &amp; $F$8  &amp;knx_setup[[#This Row],[FullName]] &amp; $F$10 &amp;knx_setup[[#This Row],[FullName]] &amp; $F$15</f>
        <v>&lt;img src="devices/knx/tmd-square-tmd-2.png" alt="tmd-square-tmd-2.png"&gt;</v>
      </c>
    </row>
    <row r="37" spans="2:15" ht="22.5" customHeight="1" x14ac:dyDescent="0.25">
      <c r="B37" s="4">
        <v>18</v>
      </c>
      <c r="C37" s="1" t="s">
        <v>17</v>
      </c>
      <c r="D37" s="1" t="s">
        <v>52</v>
      </c>
      <c r="E37" s="1" t="s">
        <v>3</v>
      </c>
      <c r="F37" s="13" t="s">
        <v>64</v>
      </c>
      <c r="G37" s="13"/>
      <c r="H37" s="13"/>
      <c r="I37" s="13"/>
      <c r="J37" s="7" t="str">
        <f>$C$9 &amp; knx_setup[[#This Row],[FullName]] &amp; $C$11</f>
        <v>https://github.com/RASBR/assets-public/blob/main/devices/knx/tmd-square-tmd-4.png?raw=true</v>
      </c>
      <c r="K37" s="5" t="str">
        <f>$C$10 &amp; knx_setup[[#This Row],[Link]] &amp; $C$15 &amp; ")"</f>
        <v>![img](https://github.com/RASBR/assets-public/blob/main/devices/knx/tmd-square-tmd-4.png?raw=true =48x)</v>
      </c>
      <c r="L37" s="5" t="str">
        <f>"[" &amp; knx_setup[[#This Row],[MD-ImageOnly]] &amp; "](url)"</f>
        <v>[![img](https://github.com/RASBR/assets-public/blob/main/devices/knx/tmd-square-tmd-4.png?raw=true =48x)](url)</v>
      </c>
      <c r="M37" s="5" t="str">
        <f>"[" &amp;knx_setup[[#This Row],[MD-ImageOnly]] &amp; "](" &amp;knx_setup[[#This Row],[Link]] &amp; ")"</f>
        <v>[![img](https://github.com/RASBR/assets-public/blob/main/devices/knx/tmd-square-tmd-4.png?raw=true =48x)](https://github.com/RASBR/assets-public/blob/main/devices/knx/tmd-square-tmd-4.png?raw=true)</v>
      </c>
      <c r="N37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[![img](https://github.com/RASBR/assets-public/blob/main/devices/knx/tmd-square-tmd-4.png?raw=true =48x)](https://github.com/RASBR/assets-public/blob/main/devices/knx/tmd-square-tmd-4.png?raw=true) | tmd-square-tmd-4.png |  |</v>
      </c>
      <c r="O37" s="25" t="str">
        <f>$F$9 &amp; $F$7 &amp; $F$8  &amp;knx_setup[[#This Row],[FullName]] &amp; $F$10 &amp;knx_setup[[#This Row],[FullName]] &amp; $F$15</f>
        <v>&lt;img src="devices/knx/tmd-square-tmd-4.png" alt="tmd-square-tmd-4.png"&gt;</v>
      </c>
    </row>
    <row r="38" spans="2:15" ht="22.5" customHeight="1" x14ac:dyDescent="0.25">
      <c r="B38" s="4">
        <v>19</v>
      </c>
      <c r="C38" s="1" t="s">
        <v>18</v>
      </c>
      <c r="D38" s="1" t="s">
        <v>53</v>
      </c>
      <c r="E38" s="1" t="s">
        <v>3</v>
      </c>
      <c r="F38" s="13" t="s">
        <v>64</v>
      </c>
      <c r="G38" s="13"/>
      <c r="H38" s="13"/>
      <c r="I38" s="13"/>
      <c r="J38" s="7" t="str">
        <f>$C$9 &amp; knx_setup[[#This Row],[FullName]] &amp; $C$11</f>
        <v>https://github.com/RASBR/assets-public/blob/main/devices/knx/tmd-square-tmd-6.png?raw=true</v>
      </c>
      <c r="K38" s="5" t="str">
        <f>$C$10 &amp; knx_setup[[#This Row],[Link]] &amp; $C$15 &amp; ")"</f>
        <v>![img](https://github.com/RASBR/assets-public/blob/main/devices/knx/tmd-square-tmd-6.png?raw=true =48x)</v>
      </c>
      <c r="L38" s="5" t="str">
        <f>"[" &amp; knx_setup[[#This Row],[MD-ImageOnly]] &amp; "](url)"</f>
        <v>[![img](https://github.com/RASBR/assets-public/blob/main/devices/knx/tmd-square-tmd-6.png?raw=true =48x)](url)</v>
      </c>
      <c r="M38" s="5" t="str">
        <f>"[" &amp;knx_setup[[#This Row],[MD-ImageOnly]] &amp; "](" &amp;knx_setup[[#This Row],[Link]] &amp; ")"</f>
        <v>[![img](https://github.com/RASBR/assets-public/blob/main/devices/knx/tmd-square-tmd-6.png?raw=true =48x)](https://github.com/RASBR/assets-public/blob/main/devices/knx/tmd-square-tmd-6.png?raw=true)</v>
      </c>
      <c r="N38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[![img](https://github.com/RASBR/assets-public/blob/main/devices/knx/tmd-square-tmd-6.png?raw=true =48x)](https://github.com/RASBR/assets-public/blob/main/devices/knx/tmd-square-tmd-6.png?raw=true) | tmd-square-tmd-6.png |  |</v>
      </c>
      <c r="O38" s="25" t="str">
        <f>$F$9 &amp; $F$7 &amp; $F$8  &amp;knx_setup[[#This Row],[FullName]] &amp; $F$10 &amp;knx_setup[[#This Row],[FullName]] &amp; $F$15</f>
        <v>&lt;img src="devices/knx/tmd-square-tmd-6.png" alt="tmd-square-tmd-6.png"&gt;</v>
      </c>
    </row>
    <row r="39" spans="2:15" ht="22.5" customHeight="1" x14ac:dyDescent="0.25">
      <c r="B39" s="4">
        <v>20</v>
      </c>
      <c r="C39" s="1" t="s">
        <v>19</v>
      </c>
      <c r="D39" s="1" t="s">
        <v>54</v>
      </c>
      <c r="E39" s="1" t="s">
        <v>3</v>
      </c>
      <c r="F39" s="13" t="s">
        <v>64</v>
      </c>
      <c r="G39" s="13"/>
      <c r="H39" s="13"/>
      <c r="I39" s="13"/>
      <c r="J39" s="7" t="str">
        <f>$C$9 &amp; knx_setup[[#This Row],[FullName]] &amp; $C$11</f>
        <v>https://github.com/RASBR/assets-public/blob/main/devices/knx/tmd-square-tmd-display.png?raw=true</v>
      </c>
      <c r="K39" s="5" t="str">
        <f>$C$10 &amp; knx_setup[[#This Row],[Link]] &amp; $C$15 &amp; ")"</f>
        <v>![img](https://github.com/RASBR/assets-public/blob/main/devices/knx/tmd-square-tmd-display.png?raw=true =48x)</v>
      </c>
      <c r="L39" s="5" t="str">
        <f>"[" &amp; knx_setup[[#This Row],[MD-ImageOnly]] &amp; "](url)"</f>
        <v>[![img](https://github.com/RASBR/assets-public/blob/main/devices/knx/tmd-square-tmd-display.png?raw=true =48x)](url)</v>
      </c>
      <c r="M39" s="5" t="str">
        <f>"[" &amp;knx_setup[[#This Row],[MD-ImageOnly]] &amp; "](" &amp;knx_setup[[#This Row],[Link]] &amp; ")"</f>
        <v>[![img](https://github.com/RASBR/assets-public/blob/main/devices/knx/tmd-square-tmd-display.png?raw=true =48x)](https://github.com/RASBR/assets-public/blob/main/devices/knx/tmd-square-tmd-display.png?raw=true)</v>
      </c>
      <c r="N39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[![img](https://github.com/RASBR/assets-public/blob/main/devices/knx/tmd-square-tmd-display.png?raw=true =48x)](https://github.com/RASBR/assets-public/blob/main/devices/knx/tmd-square-tmd-display.png?raw=true) | tmd-square-tmd-display.png |  |</v>
      </c>
      <c r="O39" s="25" t="str">
        <f>$F$9 &amp; $F$7 &amp; $F$8  &amp;knx_setup[[#This Row],[FullName]] &amp; $F$10 &amp;knx_setup[[#This Row],[FullName]] &amp; $F$15</f>
        <v>&lt;img src="devices/knx/tmd-square-tmd-display.png" alt="tmd-square-tmd-display.png"&gt;</v>
      </c>
    </row>
    <row r="40" spans="2:15" ht="22.5" customHeight="1" x14ac:dyDescent="0.25">
      <c r="B40" s="4">
        <v>21</v>
      </c>
      <c r="C40" s="1" t="s">
        <v>20</v>
      </c>
      <c r="D40" s="1" t="s">
        <v>55</v>
      </c>
      <c r="E40" s="1" t="s">
        <v>3</v>
      </c>
      <c r="F40" s="13" t="s">
        <v>64</v>
      </c>
      <c r="G40" s="13"/>
      <c r="H40" s="13"/>
      <c r="I40" s="13"/>
      <c r="J40" s="7" t="str">
        <f>$C$9 &amp; knx_setup[[#This Row],[FullName]] &amp; $C$11</f>
        <v>https://github.com/RASBR/assets-public/blob/main/devices/knx/z35.png?raw=true</v>
      </c>
      <c r="K40" s="5" t="str">
        <f>$C$10 &amp; knx_setup[[#This Row],[Link]] &amp; $C$15 &amp; ")"</f>
        <v>![img](https://github.com/RASBR/assets-public/blob/main/devices/knx/z35.png?raw=true =48x)</v>
      </c>
      <c r="L40" s="5" t="str">
        <f>"[" &amp; knx_setup[[#This Row],[MD-ImageOnly]] &amp; "](url)"</f>
        <v>[![img](https://github.com/RASBR/assets-public/blob/main/devices/knx/z35.png?raw=true =48x)](url)</v>
      </c>
      <c r="M40" s="5" t="str">
        <f>"[" &amp;knx_setup[[#This Row],[MD-ImageOnly]] &amp; "](" &amp;knx_setup[[#This Row],[Link]] &amp; ")"</f>
        <v>[![img](https://github.com/RASBR/assets-public/blob/main/devices/knx/z35.png?raw=true =48x)](https://github.com/RASBR/assets-public/blob/main/devices/knx/z35.png?raw=true)</v>
      </c>
      <c r="N40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[![img](https://github.com/RASBR/assets-public/blob/main/devices/knx/z35.png?raw=true =48x)](https://github.com/RASBR/assets-public/blob/main/devices/knx/z35.png?raw=true) | z35.png |  |</v>
      </c>
      <c r="O40" s="25" t="str">
        <f>$F$9 &amp; $F$7 &amp; $F$8  &amp;knx_setup[[#This Row],[FullName]] &amp; $F$10 &amp;knx_setup[[#This Row],[FullName]] &amp; $F$15</f>
        <v>&lt;img src="devices/knx/z35.png" alt="z35.png"&gt;</v>
      </c>
    </row>
    <row r="41" spans="2:15" ht="22.5" customHeight="1" x14ac:dyDescent="0.25">
      <c r="B41" s="4">
        <v>22</v>
      </c>
      <c r="C41" s="1" t="s">
        <v>21</v>
      </c>
      <c r="D41" s="1" t="s">
        <v>56</v>
      </c>
      <c r="E41" s="1" t="s">
        <v>3</v>
      </c>
      <c r="F41" s="13" t="s">
        <v>64</v>
      </c>
      <c r="G41" s="13"/>
      <c r="H41" s="13"/>
      <c r="I41" s="13"/>
      <c r="J41" s="7" t="str">
        <f>$C$9 &amp; knx_setup[[#This Row],[FullName]] &amp; $C$11</f>
        <v>https://github.com/RASBR/assets-public/blob/main/devices/knx/z41-pro.png?raw=true</v>
      </c>
      <c r="K41" s="5" t="str">
        <f>$C$10 &amp; knx_setup[[#This Row],[Link]] &amp; $C$15 &amp; ")"</f>
        <v>![img](https://github.com/RASBR/assets-public/blob/main/devices/knx/z41-pro.png?raw=true =48x)</v>
      </c>
      <c r="L41" s="5" t="str">
        <f>"[" &amp; knx_setup[[#This Row],[MD-ImageOnly]] &amp; "](url)"</f>
        <v>[![img](https://github.com/RASBR/assets-public/blob/main/devices/knx/z41-pro.png?raw=true =48x)](url)</v>
      </c>
      <c r="M41" s="5" t="str">
        <f>"[" &amp;knx_setup[[#This Row],[MD-ImageOnly]] &amp; "](" &amp;knx_setup[[#This Row],[Link]] &amp; ")"</f>
        <v>[![img](https://github.com/RASBR/assets-public/blob/main/devices/knx/z41-pro.png?raw=true =48x)](https://github.com/RASBR/assets-public/blob/main/devices/knx/z41-pro.png?raw=true)</v>
      </c>
      <c r="N41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[![img](https://github.com/RASBR/assets-public/blob/main/devices/knx/z41-pro.png?raw=true =48x)](https://github.com/RASBR/assets-public/blob/main/devices/knx/z41-pro.png?raw=true) | z41-pro.png |  |</v>
      </c>
      <c r="O41" s="25" t="str">
        <f>$F$9 &amp; $F$7 &amp; $F$8  &amp;knx_setup[[#This Row],[FullName]] &amp; $F$10 &amp;knx_setup[[#This Row],[FullName]] &amp; $F$15</f>
        <v>&lt;img src="devices/knx/z41-pro.png" alt="z41-pro.png"&gt;</v>
      </c>
    </row>
    <row r="42" spans="2:15" ht="22.5" customHeight="1" x14ac:dyDescent="0.25">
      <c r="B42" s="4">
        <v>23</v>
      </c>
      <c r="C42" s="1" t="s">
        <v>22</v>
      </c>
      <c r="D42" s="1" t="s">
        <v>57</v>
      </c>
      <c r="E42" s="1" t="s">
        <v>3</v>
      </c>
      <c r="F42" s="13" t="s">
        <v>64</v>
      </c>
      <c r="G42" s="13"/>
      <c r="H42" s="13"/>
      <c r="I42" s="13"/>
      <c r="J42" s="7" t="str">
        <f>$C$9 &amp; knx_setup[[#This Row],[FullName]] &amp; $C$11</f>
        <v>https://github.com/RASBR/assets-public/blob/main/devices/knx/zennio.png?raw=true</v>
      </c>
      <c r="K42" s="5" t="str">
        <f>$C$10 &amp; knx_setup[[#This Row],[Link]] &amp; $C$15 &amp; ")"</f>
        <v>![img](https://github.com/RASBR/assets-public/blob/main/devices/knx/zennio.png?raw=true =48x)</v>
      </c>
      <c r="L42" s="5" t="str">
        <f>"[" &amp; knx_setup[[#This Row],[MD-ImageOnly]] &amp; "](url)"</f>
        <v>[![img](https://github.com/RASBR/assets-public/blob/main/devices/knx/zennio.png?raw=true =48x)](url)</v>
      </c>
      <c r="M42" s="5" t="str">
        <f>"[" &amp;knx_setup[[#This Row],[MD-ImageOnly]] &amp; "](" &amp;knx_setup[[#This Row],[Link]] &amp; ")"</f>
        <v>[![img](https://github.com/RASBR/assets-public/blob/main/devices/knx/zennio.png?raw=true =48x)](https://github.com/RASBR/assets-public/blob/main/devices/knx/zennio.png?raw=true)</v>
      </c>
      <c r="N42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[![img](https://github.com/RASBR/assets-public/blob/main/devices/knx/zennio.png?raw=true =48x)](https://github.com/RASBR/assets-public/blob/main/devices/knx/zennio.png?raw=true) | zennio.png |  |</v>
      </c>
      <c r="O42" s="25" t="str">
        <f>$F$9 &amp; $F$7 &amp; $F$8  &amp;knx_setup[[#This Row],[FullName]] &amp; $F$10 &amp;knx_setup[[#This Row],[FullName]] &amp; $F$15</f>
        <v>&lt;img src="devices/knx/zennio.png" alt="zennio.png"&gt;</v>
      </c>
    </row>
    <row r="43" spans="2:15" ht="30.75" customHeight="1" x14ac:dyDescent="0.25">
      <c r="B43" s="4">
        <v>24</v>
      </c>
      <c r="C43" s="1" t="s">
        <v>23</v>
      </c>
      <c r="D43" s="1" t="s">
        <v>58</v>
      </c>
      <c r="E43" s="1" t="s">
        <v>3</v>
      </c>
      <c r="F43" s="13" t="s">
        <v>64</v>
      </c>
      <c r="G43" s="13"/>
      <c r="H43" s="13"/>
      <c r="I43" s="13"/>
      <c r="J43" s="7" t="str">
        <f>$C$9 &amp; knx_setup[[#This Row],[FullName]] &amp; $C$11</f>
        <v>https://github.com/RASBR/assets-public/blob/main/devices/knx/zps320hic230.png?raw=true</v>
      </c>
      <c r="K43" s="5" t="str">
        <f>$C$10 &amp; knx_setup[[#This Row],[Link]] &amp; $C$15 &amp; ")"</f>
        <v>![img](https://github.com/RASBR/assets-public/blob/main/devices/knx/zps320hic230.png?raw=true =48x)</v>
      </c>
      <c r="L43" s="5" t="str">
        <f>"[" &amp; knx_setup[[#This Row],[MD-ImageOnly]] &amp; "](url)"</f>
        <v>[![img](https://github.com/RASBR/assets-public/blob/main/devices/knx/zps320hic230.png?raw=true =48x)](url)</v>
      </c>
      <c r="M43" s="5" t="str">
        <f>"[" &amp;knx_setup[[#This Row],[MD-ImageOnly]] &amp; "](" &amp;knx_setup[[#This Row],[Link]] &amp; ")"</f>
        <v>[![img](https://github.com/RASBR/assets-public/blob/main/devices/knx/zps320hic230.png?raw=true =48x)](https://github.com/RASBR/assets-public/blob/main/devices/knx/zps320hic230.png?raw=true)</v>
      </c>
      <c r="N43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[![img](https://github.com/RASBR/assets-public/blob/main/devices/knx/zps320hic230.png?raw=true =48x)](https://github.com/RASBR/assets-public/blob/main/devices/knx/zps320hic230.png?raw=true) | zps320hic230.png |  |</v>
      </c>
      <c r="O43" s="25" t="str">
        <f>$F$9 &amp; $F$7 &amp; $F$8  &amp;knx_setup[[#This Row],[FullName]] &amp; $F$10 &amp;knx_setup[[#This Row],[FullName]] &amp; $F$15</f>
        <v>&lt;img src="devices/knx/zps320hic230.png" alt="zps320hic230.png"&gt;</v>
      </c>
    </row>
  </sheetData>
  <mergeCells count="29">
    <mergeCell ref="C2:E2"/>
    <mergeCell ref="F2:I2"/>
    <mergeCell ref="K2:M2"/>
    <mergeCell ref="F8:I8"/>
    <mergeCell ref="F9:I9"/>
    <mergeCell ref="F10:I10"/>
    <mergeCell ref="F11:I11"/>
    <mergeCell ref="F13:I13"/>
    <mergeCell ref="F3:I3"/>
    <mergeCell ref="F4:I4"/>
    <mergeCell ref="F5:I5"/>
    <mergeCell ref="F6:I6"/>
    <mergeCell ref="F7:I7"/>
    <mergeCell ref="C9:E9"/>
    <mergeCell ref="C10:E10"/>
    <mergeCell ref="C11:E11"/>
    <mergeCell ref="C13:E13"/>
    <mergeCell ref="C14:E14"/>
    <mergeCell ref="C15:E15"/>
    <mergeCell ref="F14:I14"/>
    <mergeCell ref="F15:I15"/>
    <mergeCell ref="K4:M11"/>
    <mergeCell ref="K3:M3"/>
    <mergeCell ref="C3:E3"/>
    <mergeCell ref="C4:E4"/>
    <mergeCell ref="C5:E5"/>
    <mergeCell ref="C6:E6"/>
    <mergeCell ref="C7:E7"/>
    <mergeCell ref="C8:E8"/>
  </mergeCells>
  <phoneticPr fontId="3" type="noConversion"/>
  <hyperlinks>
    <hyperlink ref="C3" r:id="rId1" xr:uid="{90030CDB-93D4-4CA5-A4C5-76B22C79074D}"/>
  </hyperlinks>
  <pageMargins left="0.7" right="0.7" top="0.75" bottom="0.75" header="0.3" footer="0.3"/>
  <pageSetup paperSize="261" orientation="landscape" horizontalDpi="180" verticalDpi="18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BFC8-84C2-4FD7-8438-033D359E1D19}">
  <dimension ref="C2:T30"/>
  <sheetViews>
    <sheetView workbookViewId="0">
      <selection activeCell="Q3" sqref="Q3"/>
    </sheetView>
  </sheetViews>
  <sheetFormatPr defaultRowHeight="15" x14ac:dyDescent="0.25"/>
  <cols>
    <col min="1" max="2" width="9.140625" style="1"/>
    <col min="3" max="3" width="28.85546875" style="4" bestFit="1" customWidth="1"/>
    <col min="4" max="4" width="24.85546875" style="1" bestFit="1" customWidth="1"/>
    <col min="5" max="5" width="12.28515625" style="1" hidden="1" customWidth="1"/>
    <col min="6" max="6" width="19.85546875" style="1" hidden="1" customWidth="1"/>
    <col min="7" max="8" width="9.42578125" style="1" hidden="1" customWidth="1"/>
    <col min="9" max="9" width="10.5703125" style="2" hidden="1" customWidth="1"/>
    <col min="10" max="10" width="23.42578125" style="2" hidden="1" customWidth="1"/>
    <col min="11" max="11" width="18" style="2" hidden="1" customWidth="1"/>
    <col min="12" max="12" width="15.140625" style="9" customWidth="1"/>
    <col min="13" max="13" width="17.85546875" style="1" customWidth="1"/>
    <col min="14" max="14" width="20" style="1" customWidth="1"/>
    <col min="15" max="19" width="21.7109375" style="1" customWidth="1"/>
    <col min="20" max="20" width="26.5703125" style="2" customWidth="1"/>
    <col min="21" max="21" width="9.140625" style="1"/>
    <col min="22" max="22" width="9.28515625" style="1" bestFit="1" customWidth="1"/>
    <col min="23" max="23" width="27.85546875" style="1" customWidth="1"/>
    <col min="24" max="24" width="22.5703125" style="1" customWidth="1"/>
    <col min="25" max="25" width="23.7109375" style="1" customWidth="1"/>
    <col min="26" max="16384" width="9.140625" style="1"/>
  </cols>
  <sheetData>
    <row r="2" spans="3:20" x14ac:dyDescent="0.25">
      <c r="L2" s="9" t="s">
        <v>110</v>
      </c>
      <c r="M2" s="6" t="s">
        <v>34</v>
      </c>
      <c r="N2" s="6" t="s">
        <v>35</v>
      </c>
      <c r="O2" s="6" t="s">
        <v>111</v>
      </c>
      <c r="P2" s="6" t="s">
        <v>117</v>
      </c>
      <c r="Q2" t="s">
        <v>164</v>
      </c>
      <c r="R2" s="6"/>
      <c r="S2" s="2"/>
      <c r="T2" s="1"/>
    </row>
    <row r="3" spans="3:20" ht="54.75" customHeight="1" x14ac:dyDescent="0.25">
      <c r="L3" s="9">
        <v>1</v>
      </c>
      <c r="M3" s="5" t="s">
        <v>170</v>
      </c>
      <c r="N3" s="5" t="s">
        <v>171</v>
      </c>
      <c r="O3" s="5" t="s">
        <v>172</v>
      </c>
      <c r="P3" s="5" t="s">
        <v>173</v>
      </c>
      <c r="Q3" s="5" t="s">
        <v>420</v>
      </c>
      <c r="R3" s="5"/>
      <c r="S3" s="2"/>
      <c r="T3" s="1"/>
    </row>
    <row r="6" spans="3:20" x14ac:dyDescent="0.25">
      <c r="C6" s="4" t="s">
        <v>74</v>
      </c>
      <c r="D6" s="1" t="s">
        <v>109</v>
      </c>
      <c r="E6" s="1" t="s">
        <v>115</v>
      </c>
      <c r="F6" s="1" t="s">
        <v>24</v>
      </c>
      <c r="G6" s="1" t="s">
        <v>0</v>
      </c>
      <c r="H6" s="1" t="s">
        <v>1</v>
      </c>
      <c r="I6" s="1" t="s">
        <v>62</v>
      </c>
      <c r="J6" s="1" t="s">
        <v>59</v>
      </c>
      <c r="K6" s="1" t="s">
        <v>60</v>
      </c>
      <c r="L6" s="9" t="s">
        <v>118</v>
      </c>
      <c r="M6" s="2" t="s">
        <v>73</v>
      </c>
      <c r="N6" s="2" t="s">
        <v>72</v>
      </c>
      <c r="O6" s="2" t="s">
        <v>71</v>
      </c>
      <c r="P6" s="2" t="s">
        <v>102</v>
      </c>
      <c r="Q6" s="2" t="s">
        <v>116</v>
      </c>
      <c r="R6" s="2" t="s">
        <v>161</v>
      </c>
      <c r="T6"/>
    </row>
    <row r="7" spans="3:20" ht="56.25" customHeight="1" x14ac:dyDescent="0.25">
      <c r="C7" s="9" t="e" vm="25">
        <f ca="1">_xlfn.IMAGE(ha_final[[#This Row],[Link]])</f>
        <v>#VALUE!</v>
      </c>
      <c r="D7" s="3" t="str">
        <f>HYPERLINK(ha_final[[#This Row],[Count]],ha_final[[#This Row],[FullName]])</f>
        <v>home-assistant-wordmark-color-on-light.png</v>
      </c>
      <c r="E7" s="2">
        <v>11</v>
      </c>
      <c r="F7" s="1" t="s">
        <v>139</v>
      </c>
      <c r="G7" s="1" t="s">
        <v>140</v>
      </c>
      <c r="H7" s="1" t="s">
        <v>3</v>
      </c>
      <c r="I7" s="1" t="s">
        <v>64</v>
      </c>
      <c r="J7" s="1">
        <v>0</v>
      </c>
      <c r="K7" s="1">
        <v>0</v>
      </c>
      <c r="L7" s="2">
        <v>0</v>
      </c>
      <c r="M7" s="2" t="s">
        <v>294</v>
      </c>
      <c r="N7" s="2" t="s">
        <v>295</v>
      </c>
      <c r="O7" s="2" t="s">
        <v>296</v>
      </c>
      <c r="P7" s="2" t="s">
        <v>297</v>
      </c>
      <c r="Q7" s="2" t="s">
        <v>298</v>
      </c>
      <c r="R7" s="28" t="s">
        <v>399</v>
      </c>
      <c r="T7"/>
    </row>
    <row r="8" spans="3:20" ht="56.25" customHeight="1" x14ac:dyDescent="0.25">
      <c r="C8" s="9" t="e" vm="25">
        <f ca="1">_xlfn.IMAGE(ha_final[[#This Row],[Link]])</f>
        <v>#VALUE!</v>
      </c>
      <c r="D8" s="3" t="str">
        <f>HYPERLINK(ha_final[[#This Row],[Count]],ha_final[[#This Row],[FullName]])</f>
        <v>home-assistant-wordmark-monochrome-on-dark.png</v>
      </c>
      <c r="E8" s="2">
        <v>12</v>
      </c>
      <c r="F8" s="1" t="s">
        <v>141</v>
      </c>
      <c r="G8" s="1" t="s">
        <v>142</v>
      </c>
      <c r="H8" s="1" t="s">
        <v>3</v>
      </c>
      <c r="I8" s="1" t="s">
        <v>64</v>
      </c>
      <c r="J8" s="1">
        <v>1</v>
      </c>
      <c r="K8" s="1">
        <v>0</v>
      </c>
      <c r="L8" s="2">
        <v>0</v>
      </c>
      <c r="M8" s="2" t="s">
        <v>299</v>
      </c>
      <c r="N8" s="2" t="s">
        <v>300</v>
      </c>
      <c r="O8" s="2" t="s">
        <v>301</v>
      </c>
      <c r="P8" s="2" t="s">
        <v>302</v>
      </c>
      <c r="Q8" s="2" t="s">
        <v>303</v>
      </c>
      <c r="R8" s="28" t="s">
        <v>400</v>
      </c>
      <c r="T8"/>
    </row>
    <row r="9" spans="3:20" ht="56.25" customHeight="1" x14ac:dyDescent="0.25">
      <c r="C9" s="9" t="e" vm="25">
        <f ca="1">_xlfn.IMAGE(ha_final[[#This Row],[Link]])</f>
        <v>#VALUE!</v>
      </c>
      <c r="D9" s="3" t="str">
        <f>HYPERLINK(ha_final[[#This Row],[Count]],ha_final[[#This Row],[FullName]])</f>
        <v>home-assistant-social-media-logo-round.png</v>
      </c>
      <c r="E9" s="2">
        <v>8</v>
      </c>
      <c r="F9" s="1" t="s">
        <v>133</v>
      </c>
      <c r="G9" s="1" t="s">
        <v>134</v>
      </c>
      <c r="H9" s="1" t="s">
        <v>3</v>
      </c>
      <c r="I9" s="1" t="s">
        <v>77</v>
      </c>
      <c r="J9" s="1">
        <v>1</v>
      </c>
      <c r="K9" s="1">
        <v>1</v>
      </c>
      <c r="L9" s="2">
        <v>1</v>
      </c>
      <c r="M9" s="2" t="s">
        <v>304</v>
      </c>
      <c r="N9" s="2" t="s">
        <v>305</v>
      </c>
      <c r="O9" s="2" t="s">
        <v>306</v>
      </c>
      <c r="P9" s="2" t="s">
        <v>307</v>
      </c>
      <c r="Q9" s="2" t="s">
        <v>308</v>
      </c>
      <c r="R9" s="28" t="s">
        <v>401</v>
      </c>
      <c r="T9"/>
    </row>
    <row r="10" spans="3:20" ht="56.25" customHeight="1" x14ac:dyDescent="0.25">
      <c r="C10" s="9" t="e" vm="25">
        <f ca="1">_xlfn.IMAGE(ha_final[[#This Row],[Link]])</f>
        <v>#VALUE!</v>
      </c>
      <c r="D10" s="3" t="str">
        <f>HYPERLINK(ha_final[[#This Row],[Count]],ha_final[[#This Row],[FullName]])</f>
        <v>home-assistant-logomark-monochrome-on-light.png</v>
      </c>
      <c r="E10" s="2">
        <v>3</v>
      </c>
      <c r="F10" s="1" t="s">
        <v>123</v>
      </c>
      <c r="G10" s="1" t="s">
        <v>124</v>
      </c>
      <c r="H10" s="1" t="s">
        <v>3</v>
      </c>
      <c r="I10" s="1" t="s">
        <v>77</v>
      </c>
      <c r="J10" s="1">
        <v>2</v>
      </c>
      <c r="K10" s="1">
        <v>0</v>
      </c>
      <c r="L10" s="2">
        <v>0</v>
      </c>
      <c r="M10" s="2" t="s">
        <v>309</v>
      </c>
      <c r="N10" s="2" t="s">
        <v>310</v>
      </c>
      <c r="O10" s="2" t="s">
        <v>311</v>
      </c>
      <c r="P10" s="2" t="s">
        <v>312</v>
      </c>
      <c r="Q10" s="2" t="s">
        <v>313</v>
      </c>
      <c r="R10" s="28" t="s">
        <v>402</v>
      </c>
      <c r="T10"/>
    </row>
    <row r="11" spans="3:20" ht="56.25" customHeight="1" x14ac:dyDescent="0.25">
      <c r="C11" s="9" t="e" vm="25">
        <f ca="1">_xlfn.IMAGE(ha_final[[#This Row],[Link]])</f>
        <v>#VALUE!</v>
      </c>
      <c r="D11" s="3" t="str">
        <f>HYPERLINK(ha_final[[#This Row],[Count]],ha_final[[#This Row],[FullName]])</f>
        <v>home-assistant-logomark-monochrome-on-dark.png</v>
      </c>
      <c r="E11" s="2">
        <v>2</v>
      </c>
      <c r="F11" s="1" t="s">
        <v>121</v>
      </c>
      <c r="G11" s="1" t="s">
        <v>122</v>
      </c>
      <c r="H11" s="1" t="s">
        <v>3</v>
      </c>
      <c r="I11" s="1" t="s">
        <v>64</v>
      </c>
      <c r="J11" s="1">
        <v>2</v>
      </c>
      <c r="K11" s="1">
        <v>1</v>
      </c>
      <c r="L11" s="2">
        <v>2</v>
      </c>
      <c r="M11" s="2" t="s">
        <v>314</v>
      </c>
      <c r="N11" s="2" t="s">
        <v>315</v>
      </c>
      <c r="O11" s="2" t="s">
        <v>316</v>
      </c>
      <c r="P11" s="2" t="s">
        <v>317</v>
      </c>
      <c r="Q11" s="2" t="s">
        <v>318</v>
      </c>
      <c r="R11" s="28" t="s">
        <v>403</v>
      </c>
      <c r="T11"/>
    </row>
    <row r="12" spans="3:20" ht="56.25" customHeight="1" x14ac:dyDescent="0.25">
      <c r="C12" s="9" t="e" vm="25">
        <f ca="1">_xlfn.IMAGE(ha_final[[#This Row],[Link]])</f>
        <v>#VALUE!</v>
      </c>
      <c r="D12" s="3" t="str">
        <f>HYPERLINK(ha_final[[#This Row],[Count]],ha_final[[#This Row],[FullName]])</f>
        <v>home-assistant-wordmark-with-margins-monochrome-on-dark.png</v>
      </c>
      <c r="E12" s="2">
        <v>20</v>
      </c>
      <c r="F12" s="1" t="s">
        <v>157</v>
      </c>
      <c r="G12" s="1" t="s">
        <v>158</v>
      </c>
      <c r="H12" s="1" t="s">
        <v>3</v>
      </c>
      <c r="I12" s="1" t="s">
        <v>61</v>
      </c>
      <c r="J12" s="1">
        <v>3</v>
      </c>
      <c r="K12" s="1">
        <v>3</v>
      </c>
      <c r="L12" s="2">
        <v>10</v>
      </c>
      <c r="M12" s="2" t="s">
        <v>319</v>
      </c>
      <c r="N12" s="2" t="s">
        <v>320</v>
      </c>
      <c r="O12" s="2" t="s">
        <v>321</v>
      </c>
      <c r="P12" s="2" t="s">
        <v>322</v>
      </c>
      <c r="Q12" s="2" t="s">
        <v>323</v>
      </c>
      <c r="R12" s="28" t="s">
        <v>404</v>
      </c>
      <c r="T12"/>
    </row>
    <row r="13" spans="3:20" ht="56.25" customHeight="1" x14ac:dyDescent="0.25">
      <c r="C13" s="9" t="e" vm="25">
        <f ca="1">_xlfn.IMAGE(ha_final[[#This Row],[Link]])</f>
        <v>#VALUE!</v>
      </c>
      <c r="D13" s="3" t="str">
        <f>HYPERLINK(ha_final[[#This Row],[Count]],ha_final[[#This Row],[FullName]])</f>
        <v>home-assistant-wordmark-vertical-monochrome-on-light.png</v>
      </c>
      <c r="E13" s="2">
        <v>17</v>
      </c>
      <c r="F13" s="1" t="s">
        <v>151</v>
      </c>
      <c r="G13" s="1" t="s">
        <v>152</v>
      </c>
      <c r="H13" s="1" t="s">
        <v>3</v>
      </c>
      <c r="I13" s="1" t="s">
        <v>61</v>
      </c>
      <c r="J13" s="1">
        <v>3</v>
      </c>
      <c r="K13" s="1">
        <v>4</v>
      </c>
      <c r="L13" s="2">
        <v>4</v>
      </c>
      <c r="M13" s="2" t="s">
        <v>324</v>
      </c>
      <c r="N13" s="2" t="s">
        <v>325</v>
      </c>
      <c r="O13" s="2" t="s">
        <v>326</v>
      </c>
      <c r="P13" s="2" t="s">
        <v>327</v>
      </c>
      <c r="Q13" s="2" t="s">
        <v>328</v>
      </c>
      <c r="R13" s="28" t="s">
        <v>405</v>
      </c>
      <c r="T13"/>
    </row>
    <row r="14" spans="3:20" ht="56.25" customHeight="1" x14ac:dyDescent="0.25">
      <c r="C14" s="9" t="e" vm="25">
        <f ca="1">_xlfn.IMAGE(ha_final[[#This Row],[Link]])</f>
        <v>#VALUE!</v>
      </c>
      <c r="D14" s="3" t="str">
        <f>HYPERLINK(ha_final[[#This Row],[Count]],ha_final[[#This Row],[FullName]])</f>
        <v>home-assistant-wordmark-with-margins-color-on-dark.png</v>
      </c>
      <c r="E14" s="2">
        <v>18</v>
      </c>
      <c r="F14" s="1" t="s">
        <v>153</v>
      </c>
      <c r="G14" s="1" t="s">
        <v>154</v>
      </c>
      <c r="H14" s="1" t="s">
        <v>3</v>
      </c>
      <c r="I14" s="1" t="s">
        <v>61</v>
      </c>
      <c r="J14" s="1">
        <v>3</v>
      </c>
      <c r="K14" s="1">
        <v>5</v>
      </c>
      <c r="L14" s="2">
        <v>8</v>
      </c>
      <c r="M14" s="2" t="s">
        <v>329</v>
      </c>
      <c r="N14" s="2" t="s">
        <v>330</v>
      </c>
      <c r="O14" s="2" t="s">
        <v>331</v>
      </c>
      <c r="P14" s="2" t="s">
        <v>332</v>
      </c>
      <c r="Q14" s="2" t="s">
        <v>333</v>
      </c>
      <c r="R14" s="28" t="s">
        <v>406</v>
      </c>
      <c r="T14"/>
    </row>
    <row r="15" spans="3:20" ht="56.25" customHeight="1" x14ac:dyDescent="0.25">
      <c r="C15" s="9" t="e" vm="25">
        <f ca="1">_xlfn.IMAGE(ha_final[[#This Row],[Link]])</f>
        <v>#VALUE!</v>
      </c>
      <c r="D15" s="3" t="str">
        <f>HYPERLINK(ha_final[[#This Row],[Count]],ha_final[[#This Row],[FullName]])</f>
        <v>home-assistant-wordmark-with-margins-color-on-light.png</v>
      </c>
      <c r="E15" s="2">
        <v>19</v>
      </c>
      <c r="F15" s="1" t="s">
        <v>155</v>
      </c>
      <c r="G15" s="1" t="s">
        <v>156</v>
      </c>
      <c r="H15" s="1" t="s">
        <v>3</v>
      </c>
      <c r="I15" s="1" t="s">
        <v>61</v>
      </c>
      <c r="J15" s="1">
        <v>3</v>
      </c>
      <c r="K15" s="1">
        <v>6</v>
      </c>
      <c r="L15" s="2">
        <v>10</v>
      </c>
      <c r="M15" s="2" t="s">
        <v>334</v>
      </c>
      <c r="N15" s="2" t="s">
        <v>335</v>
      </c>
      <c r="O15" s="2" t="s">
        <v>336</v>
      </c>
      <c r="P15" s="2" t="s">
        <v>337</v>
      </c>
      <c r="Q15" s="2" t="s">
        <v>338</v>
      </c>
      <c r="R15" s="28" t="s">
        <v>407</v>
      </c>
      <c r="T15"/>
    </row>
    <row r="16" spans="3:20" ht="56.25" customHeight="1" x14ac:dyDescent="0.25">
      <c r="C16" s="9" t="e" vm="25">
        <f ca="1">_xlfn.IMAGE(ha_final[[#This Row],[Link]])</f>
        <v>#VALUE!</v>
      </c>
      <c r="D16" s="3" t="str">
        <f>HYPERLINK(ha_final[[#This Row],[Count]],ha_final[[#This Row],[FullName]])</f>
        <v>home-assistant-social-media-logo-square.png</v>
      </c>
      <c r="E16" s="2">
        <v>9</v>
      </c>
      <c r="F16" s="1" t="s">
        <v>135</v>
      </c>
      <c r="G16" s="1" t="s">
        <v>136</v>
      </c>
      <c r="H16" s="1" t="s">
        <v>3</v>
      </c>
      <c r="I16" s="1" t="s">
        <v>63</v>
      </c>
      <c r="J16" s="1">
        <v>3</v>
      </c>
      <c r="K16" s="1">
        <v>7</v>
      </c>
      <c r="L16" s="2">
        <v>8</v>
      </c>
      <c r="M16" s="2" t="s">
        <v>339</v>
      </c>
      <c r="N16" s="2" t="s">
        <v>340</v>
      </c>
      <c r="O16" s="2" t="s">
        <v>341</v>
      </c>
      <c r="P16" s="2" t="s">
        <v>342</v>
      </c>
      <c r="Q16" s="2" t="s">
        <v>343</v>
      </c>
      <c r="R16" s="28" t="s">
        <v>408</v>
      </c>
      <c r="T16"/>
    </row>
    <row r="17" spans="3:20" ht="56.25" customHeight="1" x14ac:dyDescent="0.25">
      <c r="C17" s="9" t="e" vm="25">
        <f ca="1">_xlfn.IMAGE(ha_final[[#This Row],[Link]])</f>
        <v>#VALUE!</v>
      </c>
      <c r="D17" s="3" t="str">
        <f>HYPERLINK(ha_final[[#This Row],[Count]],ha_final[[#This Row],[FullName]])</f>
        <v>home-assistant-logomark-color-on-light.png</v>
      </c>
      <c r="E17" s="2">
        <v>1</v>
      </c>
      <c r="F17" s="1" t="s">
        <v>119</v>
      </c>
      <c r="G17" s="1" t="s">
        <v>120</v>
      </c>
      <c r="H17" s="1" t="s">
        <v>3</v>
      </c>
      <c r="I17" s="1" t="s">
        <v>63</v>
      </c>
      <c r="J17" s="1">
        <v>3</v>
      </c>
      <c r="K17" s="1">
        <v>8</v>
      </c>
      <c r="L17" s="2">
        <v>0</v>
      </c>
      <c r="M17" s="2" t="s">
        <v>344</v>
      </c>
      <c r="N17" s="2" t="s">
        <v>345</v>
      </c>
      <c r="O17" s="2" t="s">
        <v>346</v>
      </c>
      <c r="P17" s="2" t="s">
        <v>347</v>
      </c>
      <c r="Q17" s="2" t="s">
        <v>348</v>
      </c>
      <c r="R17" s="28" t="s">
        <v>409</v>
      </c>
      <c r="T17"/>
    </row>
    <row r="18" spans="3:20" ht="56.25" customHeight="1" x14ac:dyDescent="0.25">
      <c r="C18" s="9" t="e" vm="25">
        <f ca="1">_xlfn.IMAGE(ha_final[[#This Row],[Link]])</f>
        <v>#VALUE!</v>
      </c>
      <c r="D18" s="3" t="str">
        <f>HYPERLINK(ha_final[[#This Row],[Count]],ha_final[[#This Row],[FullName]])</f>
        <v>home-assistant-wordmark-vertical-color-on-dark.png</v>
      </c>
      <c r="E18" s="2">
        <v>14</v>
      </c>
      <c r="F18" s="1" t="s">
        <v>145</v>
      </c>
      <c r="G18" s="1" t="s">
        <v>146</v>
      </c>
      <c r="H18" s="1" t="s">
        <v>3</v>
      </c>
      <c r="I18" s="1" t="s">
        <v>78</v>
      </c>
      <c r="J18" s="1">
        <v>3</v>
      </c>
      <c r="K18" s="1">
        <v>9</v>
      </c>
      <c r="L18" s="2">
        <v>8</v>
      </c>
      <c r="M18" s="2" t="s">
        <v>349</v>
      </c>
      <c r="N18" s="2" t="s">
        <v>350</v>
      </c>
      <c r="O18" s="2" t="s">
        <v>351</v>
      </c>
      <c r="P18" s="2" t="s">
        <v>352</v>
      </c>
      <c r="Q18" s="2" t="s">
        <v>353</v>
      </c>
      <c r="R18" s="28" t="s">
        <v>410</v>
      </c>
      <c r="T18"/>
    </row>
    <row r="19" spans="3:20" ht="56.25" customHeight="1" x14ac:dyDescent="0.25">
      <c r="C19" s="9" t="e" vm="25">
        <f ca="1">_xlfn.IMAGE(ha_final[[#This Row],[Link]])</f>
        <v>#VALUE!</v>
      </c>
      <c r="D19" s="3" t="str">
        <f>HYPERLINK(ha_final[[#This Row],[Count]],ha_final[[#This Row],[FullName]])</f>
        <v>home-assistant-wordmark-monochrome-on-light.png</v>
      </c>
      <c r="E19" s="2">
        <v>13</v>
      </c>
      <c r="F19" s="1" t="s">
        <v>143</v>
      </c>
      <c r="G19" s="1" t="s">
        <v>144</v>
      </c>
      <c r="H19" s="1" t="s">
        <v>3</v>
      </c>
      <c r="I19" s="1" t="s">
        <v>78</v>
      </c>
      <c r="J19" s="1">
        <v>3</v>
      </c>
      <c r="K19" s="1">
        <v>10</v>
      </c>
      <c r="L19" s="2">
        <v>8</v>
      </c>
      <c r="M19" s="2" t="s">
        <v>354</v>
      </c>
      <c r="N19" s="2" t="s">
        <v>355</v>
      </c>
      <c r="O19" s="2" t="s">
        <v>356</v>
      </c>
      <c r="P19" s="2" t="s">
        <v>357</v>
      </c>
      <c r="Q19" s="2" t="s">
        <v>358</v>
      </c>
      <c r="R19" s="28" t="s">
        <v>411</v>
      </c>
      <c r="T19"/>
    </row>
    <row r="20" spans="3:20" ht="56.25" customHeight="1" x14ac:dyDescent="0.25">
      <c r="C20" s="9" t="e" vm="25">
        <f ca="1">_xlfn.IMAGE(ha_final[[#This Row],[Link]])</f>
        <v>#VALUE!</v>
      </c>
      <c r="D20" s="3" t="str">
        <f>HYPERLINK(ha_final[[#This Row],[Count]],ha_final[[#This Row],[FullName]])</f>
        <v>home-assistant-wordmark-vertical-color-on-light.png</v>
      </c>
      <c r="E20" s="2">
        <v>15</v>
      </c>
      <c r="F20" s="1" t="s">
        <v>147</v>
      </c>
      <c r="G20" s="1" t="s">
        <v>148</v>
      </c>
      <c r="H20" s="1" t="s">
        <v>3</v>
      </c>
      <c r="I20" s="1" t="s">
        <v>78</v>
      </c>
      <c r="J20" s="1">
        <v>3</v>
      </c>
      <c r="K20" s="1">
        <v>11</v>
      </c>
      <c r="L20" s="2">
        <v>4</v>
      </c>
      <c r="M20" s="2" t="s">
        <v>359</v>
      </c>
      <c r="N20" s="2" t="s">
        <v>360</v>
      </c>
      <c r="O20" s="2" t="s">
        <v>361</v>
      </c>
      <c r="P20" s="2" t="s">
        <v>362</v>
      </c>
      <c r="Q20" s="2" t="s">
        <v>363</v>
      </c>
      <c r="R20" s="28" t="s">
        <v>412</v>
      </c>
      <c r="T20"/>
    </row>
    <row r="21" spans="3:20" ht="56.25" customHeight="1" x14ac:dyDescent="0.25">
      <c r="C21" s="9" t="e" vm="25">
        <f ca="1">_xlfn.IMAGE(ha_final[[#This Row],[Link]])</f>
        <v>#VALUE!</v>
      </c>
      <c r="D21" s="3" t="str">
        <f>HYPERLINK(ha_final[[#This Row],[Count]],ha_final[[#This Row],[FullName]])</f>
        <v>home-assistant-wordmark-vertical-monochrome-on-dark.png</v>
      </c>
      <c r="E21" s="2">
        <v>16</v>
      </c>
      <c r="F21" s="1" t="s">
        <v>149</v>
      </c>
      <c r="G21" s="1" t="s">
        <v>150</v>
      </c>
      <c r="H21" s="1" t="s">
        <v>3</v>
      </c>
      <c r="I21" s="1" t="s">
        <v>78</v>
      </c>
      <c r="J21" s="1">
        <v>3</v>
      </c>
      <c r="K21" s="1">
        <v>12</v>
      </c>
      <c r="L21" s="2">
        <v>1</v>
      </c>
      <c r="M21" s="2" t="s">
        <v>364</v>
      </c>
      <c r="N21" s="2" t="s">
        <v>365</v>
      </c>
      <c r="O21" s="2" t="s">
        <v>366</v>
      </c>
      <c r="P21" s="2" t="s">
        <v>367</v>
      </c>
      <c r="Q21" s="2" t="s">
        <v>368</v>
      </c>
      <c r="R21" s="28" t="s">
        <v>413</v>
      </c>
      <c r="T21"/>
    </row>
    <row r="22" spans="3:20" ht="56.25" customHeight="1" x14ac:dyDescent="0.25">
      <c r="C22" s="9" t="e" vm="25">
        <f ca="1">_xlfn.IMAGE(ha_final[[#This Row],[Link]])</f>
        <v>#VALUE!</v>
      </c>
      <c r="D22" s="3" t="str">
        <f>HYPERLINK(ha_final[[#This Row],[Count]],ha_final[[#This Row],[FullName]])</f>
        <v>home-assistant-wordmark-with-margins-monochrome-on-light.png</v>
      </c>
      <c r="E22" s="2">
        <v>21</v>
      </c>
      <c r="F22" s="1" t="s">
        <v>159</v>
      </c>
      <c r="G22" s="1" t="s">
        <v>160</v>
      </c>
      <c r="H22" s="1" t="s">
        <v>3</v>
      </c>
      <c r="I22" s="1" t="s">
        <v>78</v>
      </c>
      <c r="J22" s="1">
        <v>3</v>
      </c>
      <c r="K22" s="1">
        <v>13</v>
      </c>
      <c r="L22" s="2">
        <v>2</v>
      </c>
      <c r="M22" s="2" t="s">
        <v>369</v>
      </c>
      <c r="N22" s="2" t="s">
        <v>370</v>
      </c>
      <c r="O22" s="2" t="s">
        <v>371</v>
      </c>
      <c r="P22" s="2" t="s">
        <v>372</v>
      </c>
      <c r="Q22" s="2" t="s">
        <v>373</v>
      </c>
      <c r="R22" s="28" t="s">
        <v>414</v>
      </c>
      <c r="T22"/>
    </row>
    <row r="23" spans="3:20" ht="56.25" customHeight="1" x14ac:dyDescent="0.25">
      <c r="C23" s="9" t="e" vm="25">
        <f ca="1">_xlfn.IMAGE(ha_final[[#This Row],[Link]])</f>
        <v>#VALUE!</v>
      </c>
      <c r="D23" s="3" t="str">
        <f>HYPERLINK(ha_final[[#This Row],[Count]],ha_final[[#This Row],[FullName]])</f>
        <v>home-assistant-wordmark-color-on-dark.png</v>
      </c>
      <c r="E23" s="2">
        <v>10</v>
      </c>
      <c r="F23" s="1" t="s">
        <v>137</v>
      </c>
      <c r="G23" s="1" t="s">
        <v>138</v>
      </c>
      <c r="H23" s="1" t="s">
        <v>3</v>
      </c>
      <c r="I23" s="1" t="s">
        <v>78</v>
      </c>
      <c r="J23" s="1">
        <v>3</v>
      </c>
      <c r="K23" s="1">
        <v>14</v>
      </c>
      <c r="L23" s="2">
        <v>4</v>
      </c>
      <c r="M23" s="2" t="s">
        <v>374</v>
      </c>
      <c r="N23" s="2" t="s">
        <v>375</v>
      </c>
      <c r="O23" s="2" t="s">
        <v>376</v>
      </c>
      <c r="P23" s="2" t="s">
        <v>377</v>
      </c>
      <c r="Q23" s="2" t="s">
        <v>378</v>
      </c>
      <c r="R23" s="28" t="s">
        <v>415</v>
      </c>
      <c r="T23"/>
    </row>
    <row r="24" spans="3:20" ht="56.25" customHeight="1" x14ac:dyDescent="0.25">
      <c r="C24" s="9" t="e" vm="25">
        <f ca="1">_xlfn.IMAGE(ha_final[[#This Row],[Link]])</f>
        <v>#VALUE!</v>
      </c>
      <c r="D24" s="3" t="str">
        <f>HYPERLINK(ha_final[[#This Row],[Count]],ha_final[[#This Row],[FullName]])</f>
        <v>home-assistant-social-media-logo-dev.png</v>
      </c>
      <c r="E24" s="2">
        <v>7</v>
      </c>
      <c r="F24" s="1" t="s">
        <v>131</v>
      </c>
      <c r="G24" s="1" t="s">
        <v>132</v>
      </c>
      <c r="H24" s="1" t="s">
        <v>3</v>
      </c>
      <c r="I24" s="1" t="s">
        <v>64</v>
      </c>
      <c r="J24" s="1">
        <v>4</v>
      </c>
      <c r="K24" s="1">
        <v>0</v>
      </c>
      <c r="L24" s="2">
        <v>0</v>
      </c>
      <c r="M24" s="2" t="s">
        <v>379</v>
      </c>
      <c r="N24" s="2" t="s">
        <v>380</v>
      </c>
      <c r="O24" s="2" t="s">
        <v>381</v>
      </c>
      <c r="P24" s="2" t="s">
        <v>382</v>
      </c>
      <c r="Q24" s="2" t="s">
        <v>383</v>
      </c>
      <c r="R24" s="28" t="s">
        <v>416</v>
      </c>
      <c r="T24"/>
    </row>
    <row r="25" spans="3:20" ht="56.25" customHeight="1" x14ac:dyDescent="0.25">
      <c r="C25" s="9" t="e" vm="25">
        <f ca="1">_xlfn.IMAGE(ha_final[[#This Row],[Link]])</f>
        <v>#VALUE!</v>
      </c>
      <c r="D25" s="3" t="str">
        <f>HYPERLINK(ha_final[[#This Row],[Count]],ha_final[[#This Row],[FullName]])</f>
        <v>home-assistant-logomark-with-margins-color-on-light.png</v>
      </c>
      <c r="E25" s="2">
        <v>4</v>
      </c>
      <c r="F25" s="1" t="s">
        <v>125</v>
      </c>
      <c r="G25" s="1" t="s">
        <v>126</v>
      </c>
      <c r="H25" s="1" t="s">
        <v>3</v>
      </c>
      <c r="I25" s="1" t="s">
        <v>78</v>
      </c>
      <c r="J25" s="1">
        <v>4</v>
      </c>
      <c r="K25" s="1">
        <v>1</v>
      </c>
      <c r="L25" s="2">
        <v>1</v>
      </c>
      <c r="M25" s="2" t="s">
        <v>384</v>
      </c>
      <c r="N25" s="2" t="s">
        <v>385</v>
      </c>
      <c r="O25" s="2" t="s">
        <v>386</v>
      </c>
      <c r="P25" s="2" t="s">
        <v>387</v>
      </c>
      <c r="Q25" s="2" t="s">
        <v>388</v>
      </c>
      <c r="R25" s="28" t="s">
        <v>417</v>
      </c>
      <c r="T25"/>
    </row>
    <row r="26" spans="3:20" ht="56.25" customHeight="1" x14ac:dyDescent="0.25">
      <c r="C26" s="9" t="e" vm="25">
        <f ca="1">_xlfn.IMAGE(ha_final[[#This Row],[Link]])</f>
        <v>#VALUE!</v>
      </c>
      <c r="D26" s="3" t="str">
        <f>HYPERLINK(ha_final[[#This Row],[Count]],ha_final[[#This Row],[FullName]])</f>
        <v>home-assistant-logomark-with-margins-monochrome-on-dark.png</v>
      </c>
      <c r="E26" s="2">
        <v>5</v>
      </c>
      <c r="F26" s="1" t="s">
        <v>127</v>
      </c>
      <c r="G26" s="1" t="s">
        <v>128</v>
      </c>
      <c r="H26" s="1" t="s">
        <v>3</v>
      </c>
      <c r="I26" s="1" t="s">
        <v>63</v>
      </c>
      <c r="J26" s="1">
        <v>4</v>
      </c>
      <c r="K26" s="1">
        <v>2</v>
      </c>
      <c r="L26" s="2">
        <v>1</v>
      </c>
      <c r="M26" s="2" t="s">
        <v>389</v>
      </c>
      <c r="N26" s="2" t="s">
        <v>390</v>
      </c>
      <c r="O26" s="2" t="s">
        <v>391</v>
      </c>
      <c r="P26" s="2" t="s">
        <v>392</v>
      </c>
      <c r="Q26" s="2" t="s">
        <v>393</v>
      </c>
      <c r="R26" s="28" t="s">
        <v>418</v>
      </c>
      <c r="T26"/>
    </row>
    <row r="27" spans="3:20" ht="56.25" customHeight="1" x14ac:dyDescent="0.25">
      <c r="C27" s="9" t="e" vm="25">
        <f ca="1">_xlfn.IMAGE(ha_final[[#This Row],[Link]])</f>
        <v>#VALUE!</v>
      </c>
      <c r="D27" s="3" t="str">
        <f>HYPERLINK(ha_final[[#This Row],[Count]],ha_final[[#This Row],[FullName]])</f>
        <v>home-assistant-logomark-with-margins-monochrome-on-light.png</v>
      </c>
      <c r="E27" s="2">
        <v>6</v>
      </c>
      <c r="F27" s="1" t="s">
        <v>129</v>
      </c>
      <c r="G27" s="1" t="s">
        <v>130</v>
      </c>
      <c r="H27" s="1" t="s">
        <v>3</v>
      </c>
      <c r="I27" s="1" t="s">
        <v>75</v>
      </c>
      <c r="J27" s="1">
        <v>4</v>
      </c>
      <c r="K27" s="1">
        <v>3</v>
      </c>
      <c r="L27" s="2">
        <v>1</v>
      </c>
      <c r="M27" s="2" t="s">
        <v>394</v>
      </c>
      <c r="N27" s="2" t="s">
        <v>395</v>
      </c>
      <c r="O27" s="2" t="s">
        <v>396</v>
      </c>
      <c r="P27" s="2" t="s">
        <v>397</v>
      </c>
      <c r="Q27" s="2" t="s">
        <v>398</v>
      </c>
      <c r="R27" s="28" t="s">
        <v>419</v>
      </c>
      <c r="T27"/>
    </row>
    <row r="28" spans="3:20" ht="56.25" customHeight="1" x14ac:dyDescent="0.25">
      <c r="T28"/>
    </row>
    <row r="29" spans="3:20" ht="56.25" customHeight="1" x14ac:dyDescent="0.25">
      <c r="T29"/>
    </row>
    <row r="30" spans="3:20" ht="84" customHeight="1" x14ac:dyDescent="0.25">
      <c r="T30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8B972-1713-440E-8884-30BECC9FF925}">
  <dimension ref="B2:O169"/>
  <sheetViews>
    <sheetView tabSelected="1" workbookViewId="0">
      <selection activeCell="J3" sqref="J3"/>
    </sheetView>
  </sheetViews>
  <sheetFormatPr defaultRowHeight="15" x14ac:dyDescent="0.25"/>
  <cols>
    <col min="1" max="1" width="9.140625" style="1"/>
    <col min="2" max="2" width="21.7109375" style="4" customWidth="1"/>
    <col min="3" max="3" width="24.85546875" style="1" bestFit="1" customWidth="1"/>
    <col min="4" max="4" width="12.28515625" style="1" bestFit="1" customWidth="1"/>
    <col min="5" max="5" width="12.28515625" style="1" customWidth="1"/>
    <col min="6" max="6" width="19.85546875" style="1" bestFit="1" customWidth="1"/>
    <col min="7" max="8" width="9.140625" style="1"/>
    <col min="9" max="9" width="13" style="5" customWidth="1"/>
    <col min="10" max="10" width="16.42578125" style="5" customWidth="1"/>
    <col min="11" max="11" width="15.140625" style="5" customWidth="1"/>
    <col min="12" max="12" width="21" style="2" customWidth="1"/>
    <col min="13" max="13" width="26" style="1" customWidth="1"/>
    <col min="14" max="14" width="9.140625" style="5"/>
    <col min="15" max="16384" width="9.140625" style="1"/>
  </cols>
  <sheetData>
    <row r="2" spans="2:13" ht="27.75" customHeight="1" x14ac:dyDescent="0.25">
      <c r="C2" s="26" t="s">
        <v>162</v>
      </c>
      <c r="D2" s="26"/>
      <c r="E2" s="26"/>
      <c r="F2" s="26" t="s">
        <v>163</v>
      </c>
      <c r="G2" s="26"/>
      <c r="H2" s="26"/>
      <c r="I2" s="26"/>
      <c r="K2" s="15" t="s">
        <v>108</v>
      </c>
      <c r="L2" s="15"/>
      <c r="M2" s="15"/>
    </row>
    <row r="3" spans="2:13" ht="27" customHeight="1" x14ac:dyDescent="0.25">
      <c r="B3" s="8" t="s">
        <v>76</v>
      </c>
      <c r="C3" s="17" t="s">
        <v>37</v>
      </c>
      <c r="D3" s="17"/>
      <c r="E3" s="17"/>
      <c r="F3" s="17"/>
      <c r="G3" s="17"/>
      <c r="H3" s="17"/>
      <c r="I3" s="17"/>
      <c r="K3" s="29" t="s">
        <v>422</v>
      </c>
      <c r="L3" s="29"/>
      <c r="M3" s="29"/>
    </row>
    <row r="4" spans="2:13" ht="27" customHeight="1" x14ac:dyDescent="0.25">
      <c r="B4" s="11" t="s">
        <v>31</v>
      </c>
      <c r="C4" s="16" t="s">
        <v>25</v>
      </c>
      <c r="D4" s="16"/>
      <c r="E4" s="16"/>
      <c r="F4" s="16"/>
      <c r="G4" s="16"/>
      <c r="H4" s="16"/>
      <c r="I4" s="16"/>
      <c r="K4" s="14" t="s">
        <v>421</v>
      </c>
      <c r="L4" s="14"/>
      <c r="M4" s="14"/>
    </row>
    <row r="5" spans="2:13" ht="27" customHeight="1" x14ac:dyDescent="0.25">
      <c r="B5" s="11" t="s">
        <v>32</v>
      </c>
      <c r="C5" s="16" t="s">
        <v>26</v>
      </c>
      <c r="D5" s="16"/>
      <c r="E5" s="16"/>
      <c r="F5" s="16"/>
      <c r="G5" s="16"/>
      <c r="H5" s="16"/>
      <c r="I5" s="16"/>
      <c r="K5" s="14"/>
      <c r="L5" s="14"/>
      <c r="M5" s="14"/>
    </row>
    <row r="6" spans="2:13" ht="27" customHeight="1" x14ac:dyDescent="0.25">
      <c r="B6" s="11" t="s">
        <v>65</v>
      </c>
      <c r="C6" s="16" t="s">
        <v>27</v>
      </c>
      <c r="D6" s="16"/>
      <c r="E6" s="16"/>
      <c r="F6" s="16"/>
      <c r="G6" s="16"/>
      <c r="H6" s="16"/>
      <c r="I6" s="16"/>
      <c r="K6" s="14"/>
      <c r="L6" s="14"/>
      <c r="M6" s="14"/>
    </row>
    <row r="7" spans="2:13" ht="27" customHeight="1" x14ac:dyDescent="0.25">
      <c r="B7" s="11" t="s">
        <v>28</v>
      </c>
      <c r="C7" s="16" t="s">
        <v>29</v>
      </c>
      <c r="D7" s="16"/>
      <c r="E7" s="16"/>
      <c r="F7" s="16"/>
      <c r="G7" s="16"/>
      <c r="H7" s="16"/>
      <c r="I7" s="16"/>
      <c r="K7" s="14"/>
      <c r="L7" s="14"/>
      <c r="M7" s="14"/>
    </row>
    <row r="8" spans="2:13" ht="27" customHeight="1" x14ac:dyDescent="0.25">
      <c r="B8" s="11" t="s">
        <v>33</v>
      </c>
      <c r="C8" s="16" t="s">
        <v>30</v>
      </c>
      <c r="D8" s="16"/>
      <c r="E8" s="16"/>
      <c r="F8" s="16"/>
      <c r="G8" s="16"/>
      <c r="H8" s="16"/>
      <c r="I8" s="16"/>
      <c r="K8" s="14"/>
      <c r="L8" s="14"/>
      <c r="M8" s="14"/>
    </row>
    <row r="9" spans="2:13" ht="27" customHeight="1" x14ac:dyDescent="0.25">
      <c r="B9" s="11" t="s">
        <v>70</v>
      </c>
      <c r="C9" s="18" t="str">
        <f>$C$3 &amp; $C$4 &amp; $C$5 &amp; $C$6 &amp; $C$7 &amp; $C$8</f>
        <v>https://github.com/RASBR/assets-public/blob/main/devices/knx/</v>
      </c>
      <c r="D9" s="18"/>
      <c r="E9" s="18"/>
      <c r="F9" s="18" t="str">
        <f xml:space="preserve"> "&lt;img src="""</f>
        <v>&lt;img src="</v>
      </c>
      <c r="G9" s="18"/>
      <c r="H9" s="18"/>
      <c r="I9" s="18"/>
      <c r="K9" s="14"/>
      <c r="L9" s="14"/>
      <c r="M9" s="14"/>
    </row>
    <row r="10" spans="2:13" ht="27" customHeight="1" x14ac:dyDescent="0.25">
      <c r="B10" s="11" t="s">
        <v>106</v>
      </c>
      <c r="C10" s="18" t="str">
        <f>"![img]("</f>
        <v>![img](</v>
      </c>
      <c r="D10" s="18"/>
      <c r="E10" s="18"/>
      <c r="F10" s="18" t="str">
        <f>""" alt="""</f>
        <v>" alt="</v>
      </c>
      <c r="G10" s="18"/>
      <c r="H10" s="18"/>
      <c r="I10" s="18"/>
      <c r="K10" s="14"/>
      <c r="L10" s="14"/>
      <c r="M10" s="14"/>
    </row>
    <row r="11" spans="2:13" ht="27" customHeight="1" x14ac:dyDescent="0.25">
      <c r="B11" s="11" t="s">
        <v>104</v>
      </c>
      <c r="C11" s="18" t="s">
        <v>36</v>
      </c>
      <c r="D11" s="18"/>
      <c r="E11" s="18"/>
      <c r="F11" s="18"/>
      <c r="G11" s="18"/>
      <c r="H11" s="18"/>
      <c r="I11" s="18"/>
      <c r="K11" s="14"/>
      <c r="L11" s="14"/>
      <c r="M11" s="14"/>
    </row>
    <row r="12" spans="2:13" ht="9" customHeight="1" x14ac:dyDescent="0.25">
      <c r="B12" s="12"/>
      <c r="C12" s="10"/>
      <c r="D12" s="10"/>
      <c r="E12" s="10"/>
      <c r="F12" s="22"/>
      <c r="G12" s="22"/>
      <c r="H12" s="22"/>
      <c r="I12" s="22"/>
    </row>
    <row r="13" spans="2:13" ht="27" customHeight="1" x14ac:dyDescent="0.25">
      <c r="B13" s="11" t="s">
        <v>107</v>
      </c>
      <c r="C13" s="23">
        <v>48</v>
      </c>
      <c r="D13" s="23"/>
      <c r="E13" s="23"/>
      <c r="F13" s="23"/>
      <c r="G13" s="23"/>
      <c r="H13" s="23"/>
      <c r="I13" s="23"/>
    </row>
    <row r="14" spans="2:13" ht="27" customHeight="1" x14ac:dyDescent="0.25">
      <c r="B14" s="11" t="s">
        <v>103</v>
      </c>
      <c r="C14" s="23"/>
      <c r="D14" s="23"/>
      <c r="E14" s="23"/>
      <c r="F14" s="23">
        <v>48</v>
      </c>
      <c r="G14" s="23"/>
      <c r="H14" s="23"/>
      <c r="I14" s="23"/>
      <c r="J14" s="1"/>
    </row>
    <row r="15" spans="2:13" ht="27" customHeight="1" x14ac:dyDescent="0.25">
      <c r="B15" s="11" t="s">
        <v>105</v>
      </c>
      <c r="C15" s="24" t="str">
        <f>IF($C$13+$C$14=0,"",IF($C$13=0," =x"&amp; $C$14,IF($C$14=0," ="&amp; $C$13 &amp; "x"," ="&amp; $C$13 &amp; "x" &amp; $C$14)))</f>
        <v xml:space="preserve"> =48x</v>
      </c>
      <c r="D15" s="24"/>
      <c r="E15" s="24"/>
      <c r="F15" s="24" t="str">
        <f>IF($F$13+$F$14=0,"""&gt;",IF($F$13=0,""" height="""&amp; $F$14 &amp; """&gt;",IF($F$14=0,""" width="""&amp; $F$13 &amp; """&gt;",""" width=""" &amp; $F$13 &amp; """ height=""" &amp; $F$14 &amp; """&gt;")))</f>
        <v>" height="48"&gt;</v>
      </c>
      <c r="G15" s="24"/>
      <c r="H15" s="24"/>
      <c r="I15" s="24"/>
    </row>
    <row r="19" spans="2:15" ht="38.25" customHeight="1" x14ac:dyDescent="0.25">
      <c r="B19" s="4" t="s">
        <v>115</v>
      </c>
      <c r="C19" s="1" t="s">
        <v>24</v>
      </c>
      <c r="D19" s="1" t="s">
        <v>0</v>
      </c>
      <c r="E19" s="1" t="s">
        <v>1</v>
      </c>
      <c r="F19" s="1" t="s">
        <v>62</v>
      </c>
      <c r="G19" s="1" t="s">
        <v>59</v>
      </c>
      <c r="H19" s="1" t="s">
        <v>60</v>
      </c>
      <c r="I19" s="1" t="s">
        <v>118</v>
      </c>
      <c r="J19" s="6" t="s">
        <v>73</v>
      </c>
      <c r="K19" s="6" t="s">
        <v>72</v>
      </c>
      <c r="L19" s="6" t="s">
        <v>71</v>
      </c>
      <c r="M19" s="6" t="s">
        <v>102</v>
      </c>
      <c r="N19" s="5" t="s">
        <v>116</v>
      </c>
      <c r="O19" s="1" t="s">
        <v>161</v>
      </c>
    </row>
    <row r="20" spans="2:15" ht="31.5" customHeight="1" x14ac:dyDescent="0.25">
      <c r="B20" s="4">
        <v>1</v>
      </c>
      <c r="C20" s="1" t="s">
        <v>119</v>
      </c>
      <c r="D20" s="19" t="s">
        <v>120</v>
      </c>
      <c r="E20" s="19" t="s">
        <v>3</v>
      </c>
      <c r="F20" s="13" t="s">
        <v>63</v>
      </c>
      <c r="G20" s="13">
        <v>3</v>
      </c>
      <c r="H20" s="13">
        <v>8</v>
      </c>
      <c r="I20" s="20">
        <v>0</v>
      </c>
      <c r="J20" s="7" t="str">
        <f>$C$9 &amp; HA_setup[[#This Row],[FullName]] &amp; $C$11</f>
        <v>https://github.com/RASBR/assets-public/blob/main/devices/knx/home-assistant-logomark-color-on-light.png?raw=true</v>
      </c>
      <c r="K20" s="21" t="str">
        <f>$C$10 &amp; HA_setup[[#This Row],[Link]] &amp; $C$15 &amp; ")"</f>
        <v>![img](https://github.com/RASBR/assets-public/blob/main/devices/knx/home-assistant-logomark-color-on-light.png?raw=true =48x)</v>
      </c>
      <c r="L20" s="21" t="str">
        <f>"[" &amp; HA_setup[[#This Row],[MD-ImageOnly]] &amp; "](url)"</f>
        <v>[![img](https://github.com/RASBR/assets-public/blob/main/devices/knx/home-assistant-logomark-color-on-light.png?raw=true =48x)](url)</v>
      </c>
      <c r="M20" s="21" t="str">
        <f>"[" &amp;HA_setup[[#This Row],[MD-ImageOnly]] &amp; "](" &amp;HA_setup[[#This Row],[Link]] &amp; ")"</f>
        <v>[![img](https://github.com/RASBR/assets-public/blob/main/devices/knx/home-assistant-logomark-color-on-light.png?raw=true =48x)](https://github.com/RASBR/assets-public/blob/main/devices/knx/home-assistant-logomark-color-on-light.png?raw=true)</v>
      </c>
      <c r="N20" s="21" t="str">
        <f>"| " &amp; HA_setup[[#This Row],[MD-ImageLinkToFile]] &amp; " | " &amp; HA_setup[[#This Row],[FullName]] &amp; " | " &amp; HA_setup[[#This Row],[Count]] &amp; " |"</f>
        <v>| [![img](https://github.com/RASBR/assets-public/blob/main/devices/knx/home-assistant-logomark-color-on-light.png?raw=true =48x)](https://github.com/RASBR/assets-public/blob/main/devices/knx/home-assistant-logomark-color-on-light.png?raw=true) | home-assistant-logomark-color-on-light.png | 0 |</v>
      </c>
      <c r="O20" s="25" t="str">
        <f>$F$9 &amp; $F$7 &amp; $F$8  &amp;HA_setup[[#This Row],[FullName]] &amp; $F$10 &amp;HA_setup[[#This Row],[FullName]] &amp; $F$15</f>
        <v>&lt;img src="home-assistant-logomark-color-on-light.png" alt="home-assistant-logomark-color-on-light.png" height="48"&gt;</v>
      </c>
    </row>
    <row r="21" spans="2:15" ht="31.5" customHeight="1" x14ac:dyDescent="0.25">
      <c r="B21" s="4">
        <v>2</v>
      </c>
      <c r="C21" s="1" t="s">
        <v>121</v>
      </c>
      <c r="D21" s="19" t="s">
        <v>122</v>
      </c>
      <c r="E21" s="19" t="s">
        <v>3</v>
      </c>
      <c r="F21" s="13" t="s">
        <v>64</v>
      </c>
      <c r="G21" s="13">
        <v>2</v>
      </c>
      <c r="H21" s="13">
        <v>1</v>
      </c>
      <c r="I21" s="20">
        <v>2</v>
      </c>
      <c r="J21" s="7" t="str">
        <f>$C$9 &amp; HA_setup[[#This Row],[FullName]] &amp; $C$11</f>
        <v>https://github.com/RASBR/assets-public/blob/main/devices/knx/home-assistant-logomark-monochrome-on-dark.png?raw=true</v>
      </c>
      <c r="K21" s="21" t="str">
        <f>$C$10 &amp; HA_setup[[#This Row],[Link]] &amp; $C$15 &amp; ")"</f>
        <v>![img](https://github.com/RASBR/assets-public/blob/main/devices/knx/home-assistant-logomark-monochrome-on-dark.png?raw=true =48x)</v>
      </c>
      <c r="L21" s="21" t="str">
        <f>"[" &amp; HA_setup[[#This Row],[MD-ImageOnly]] &amp; "](url)"</f>
        <v>[![img](https://github.com/RASBR/assets-public/blob/main/devices/knx/home-assistant-logomark-monochrome-on-dark.png?raw=true =48x)](url)</v>
      </c>
      <c r="M21" s="21" t="str">
        <f>"[" &amp;HA_setup[[#This Row],[MD-ImageOnly]] &amp; "](" &amp;HA_setup[[#This Row],[Link]] &amp; ")"</f>
        <v>[![img](https://github.com/RASBR/assets-public/blob/main/devices/knx/home-assistant-logomark-monochrome-on-dark.png?raw=true =48x)](https://github.com/RASBR/assets-public/blob/main/devices/knx/home-assistant-logomark-monochrome-on-dark.png?raw=true)</v>
      </c>
      <c r="N21" s="21" t="str">
        <f>"| " &amp; HA_setup[[#This Row],[MD-ImageLinkToFile]] &amp; " | " &amp; HA_setup[[#This Row],[FullName]] &amp; " | " &amp; HA_setup[[#This Row],[Count]] &amp; " |"</f>
        <v>| [![img](https://github.com/RASBR/assets-public/blob/main/devices/knx/home-assistant-logomark-monochrome-on-dark.png?raw=true =48x)](https://github.com/RASBR/assets-public/blob/main/devices/knx/home-assistant-logomark-monochrome-on-dark.png?raw=true) | home-assistant-logomark-monochrome-on-dark.png | 2 |</v>
      </c>
      <c r="O21" s="25" t="str">
        <f>$F$9 &amp; $F$7 &amp; $F$8  &amp;HA_setup[[#This Row],[FullName]] &amp; $F$10 &amp;HA_setup[[#This Row],[FullName]] &amp; $F$15</f>
        <v>&lt;img src="home-assistant-logomark-monochrome-on-dark.png" alt="home-assistant-logomark-monochrome-on-dark.png" height="48"&gt;</v>
      </c>
    </row>
    <row r="22" spans="2:15" ht="31.5" customHeight="1" x14ac:dyDescent="0.25">
      <c r="B22" s="4">
        <v>3</v>
      </c>
      <c r="C22" s="1" t="s">
        <v>123</v>
      </c>
      <c r="D22" s="19" t="s">
        <v>124</v>
      </c>
      <c r="E22" s="19" t="s">
        <v>3</v>
      </c>
      <c r="F22" s="13" t="s">
        <v>77</v>
      </c>
      <c r="G22" s="13">
        <v>2</v>
      </c>
      <c r="H22" s="13">
        <v>0</v>
      </c>
      <c r="I22" s="20">
        <v>0</v>
      </c>
      <c r="J22" s="7" t="str">
        <f>$C$9 &amp; HA_setup[[#This Row],[FullName]] &amp; $C$11</f>
        <v>https://github.com/RASBR/assets-public/blob/main/devices/knx/home-assistant-logomark-monochrome-on-light.png?raw=true</v>
      </c>
      <c r="K22" s="21" t="str">
        <f>$C$10 &amp; HA_setup[[#This Row],[Link]] &amp; $C$15 &amp; ")"</f>
        <v>![img](https://github.com/RASBR/assets-public/blob/main/devices/knx/home-assistant-logomark-monochrome-on-light.png?raw=true =48x)</v>
      </c>
      <c r="L22" s="21" t="str">
        <f>"[" &amp; HA_setup[[#This Row],[MD-ImageOnly]] &amp; "](url)"</f>
        <v>[![img](https://github.com/RASBR/assets-public/blob/main/devices/knx/home-assistant-logomark-monochrome-on-light.png?raw=true =48x)](url)</v>
      </c>
      <c r="M22" s="21" t="str">
        <f>"[" &amp;HA_setup[[#This Row],[MD-ImageOnly]] &amp; "](" &amp;HA_setup[[#This Row],[Link]] &amp; ")"</f>
        <v>[![img](https://github.com/RASBR/assets-public/blob/main/devices/knx/home-assistant-logomark-monochrome-on-light.png?raw=true =48x)](https://github.com/RASBR/assets-public/blob/main/devices/knx/home-assistant-logomark-monochrome-on-light.png?raw=true)</v>
      </c>
      <c r="N22" s="21" t="str">
        <f>"| " &amp; HA_setup[[#This Row],[MD-ImageLinkToFile]] &amp; " | " &amp; HA_setup[[#This Row],[FullName]] &amp; " | " &amp; HA_setup[[#This Row],[Count]] &amp; " |"</f>
        <v>| [![img](https://github.com/RASBR/assets-public/blob/main/devices/knx/home-assistant-logomark-monochrome-on-light.png?raw=true =48x)](https://github.com/RASBR/assets-public/blob/main/devices/knx/home-assistant-logomark-monochrome-on-light.png?raw=true) | home-assistant-logomark-monochrome-on-light.png | 0 |</v>
      </c>
      <c r="O22" s="25" t="str">
        <f>$F$9 &amp; $F$7 &amp; $F$8  &amp;HA_setup[[#This Row],[FullName]] &amp; $F$10 &amp;HA_setup[[#This Row],[FullName]] &amp; $F$15</f>
        <v>&lt;img src="home-assistant-logomark-monochrome-on-light.png" alt="home-assistant-logomark-monochrome-on-light.png" height="48"&gt;</v>
      </c>
    </row>
    <row r="23" spans="2:15" ht="31.5" customHeight="1" x14ac:dyDescent="0.25">
      <c r="B23" s="4">
        <v>4</v>
      </c>
      <c r="C23" s="1" t="s">
        <v>125</v>
      </c>
      <c r="D23" s="19" t="s">
        <v>126</v>
      </c>
      <c r="E23" s="19" t="s">
        <v>3</v>
      </c>
      <c r="F23" s="13" t="s">
        <v>78</v>
      </c>
      <c r="G23" s="13">
        <v>4</v>
      </c>
      <c r="H23" s="13">
        <v>1</v>
      </c>
      <c r="I23" s="20">
        <v>1</v>
      </c>
      <c r="J23" s="7" t="str">
        <f>$C$9 &amp; HA_setup[[#This Row],[FullName]] &amp; $C$11</f>
        <v>https://github.com/RASBR/assets-public/blob/main/devices/knx/home-assistant-logomark-with-margins-color-on-light.png?raw=true</v>
      </c>
      <c r="K23" s="21" t="str">
        <f>$C$10 &amp; HA_setup[[#This Row],[Link]] &amp; $C$15 &amp; ")"</f>
        <v>![img](https://github.com/RASBR/assets-public/blob/main/devices/knx/home-assistant-logomark-with-margins-color-on-light.png?raw=true =48x)</v>
      </c>
      <c r="L23" s="21" t="str">
        <f>"[" &amp; HA_setup[[#This Row],[MD-ImageOnly]] &amp; "](url)"</f>
        <v>[![img](https://github.com/RASBR/assets-public/blob/main/devices/knx/home-assistant-logomark-with-margins-color-on-light.png?raw=true =48x)](url)</v>
      </c>
      <c r="M23" s="21" t="str">
        <f>"[" &amp;HA_setup[[#This Row],[MD-ImageOnly]] &amp; "](" &amp;HA_setup[[#This Row],[Link]] &amp; ")"</f>
        <v>[![img](https://github.com/RASBR/assets-public/blob/main/devices/knx/home-assistant-logomark-with-margins-color-on-light.png?raw=true =48x)](https://github.com/RASBR/assets-public/blob/main/devices/knx/home-assistant-logomark-with-margins-color-on-light.png?raw=true)</v>
      </c>
      <c r="N23" s="21" t="str">
        <f>"| " &amp; HA_setup[[#This Row],[MD-ImageLinkToFile]] &amp; " | " &amp; HA_setup[[#This Row],[FullName]] &amp; " | " &amp; HA_setup[[#This Row],[Count]] &amp; " |"</f>
        <v>| [![img](https://github.com/RASBR/assets-public/blob/main/devices/knx/home-assistant-logomark-with-margins-color-on-light.png?raw=true =48x)](https://github.com/RASBR/assets-public/blob/main/devices/knx/home-assistant-logomark-with-margins-color-on-light.png?raw=true) | home-assistant-logomark-with-margins-color-on-light.png | 1 |</v>
      </c>
      <c r="O23" s="25" t="str">
        <f>$F$9 &amp; $F$7 &amp; $F$8  &amp;HA_setup[[#This Row],[FullName]] &amp; $F$10 &amp;HA_setup[[#This Row],[FullName]] &amp; $F$15</f>
        <v>&lt;img src="home-assistant-logomark-with-margins-color-on-light.png" alt="home-assistant-logomark-with-margins-color-on-light.png" height="48"&gt;</v>
      </c>
    </row>
    <row r="24" spans="2:15" ht="31.5" customHeight="1" x14ac:dyDescent="0.25">
      <c r="B24" s="4">
        <v>5</v>
      </c>
      <c r="C24" s="1" t="s">
        <v>127</v>
      </c>
      <c r="D24" s="19" t="s">
        <v>128</v>
      </c>
      <c r="E24" s="19" t="s">
        <v>3</v>
      </c>
      <c r="F24" s="13" t="s">
        <v>63</v>
      </c>
      <c r="G24" s="13">
        <v>4</v>
      </c>
      <c r="H24" s="13">
        <v>2</v>
      </c>
      <c r="I24" s="20">
        <v>1</v>
      </c>
      <c r="J24" s="7" t="str">
        <f>$C$9 &amp; HA_setup[[#This Row],[FullName]] &amp; $C$11</f>
        <v>https://github.com/RASBR/assets-public/blob/main/devices/knx/home-assistant-logomark-with-margins-monochrome-on-dark.png?raw=true</v>
      </c>
      <c r="K24" s="21" t="str">
        <f>$C$10 &amp; HA_setup[[#This Row],[Link]] &amp; $C$15 &amp; ")"</f>
        <v>![img](https://github.com/RASBR/assets-public/blob/main/devices/knx/home-assistant-logomark-with-margins-monochrome-on-dark.png?raw=true =48x)</v>
      </c>
      <c r="L24" s="21" t="str">
        <f>"[" &amp; HA_setup[[#This Row],[MD-ImageOnly]] &amp; "](url)"</f>
        <v>[![img](https://github.com/RASBR/assets-public/blob/main/devices/knx/home-assistant-logomark-with-margins-monochrome-on-dark.png?raw=true =48x)](url)</v>
      </c>
      <c r="M24" s="21" t="str">
        <f>"[" &amp;HA_setup[[#This Row],[MD-ImageOnly]] &amp; "](" &amp;HA_setup[[#This Row],[Link]] &amp; ")"</f>
        <v>[![img](https://github.com/RASBR/assets-public/blob/main/devices/knx/home-assistant-logomark-with-margins-monochrome-on-dark.png?raw=true =48x)](https://github.com/RASBR/assets-public/blob/main/devices/knx/home-assistant-logomark-with-margins-monochrome-on-dark.png?raw=true)</v>
      </c>
      <c r="N24" s="21" t="str">
        <f>"| " &amp; HA_setup[[#This Row],[MD-ImageLinkToFile]] &amp; " | " &amp; HA_setup[[#This Row],[FullName]] &amp; " | " &amp; HA_setup[[#This Row],[Count]] &amp; " |"</f>
        <v>| [![img](https://github.com/RASBR/assets-public/blob/main/devices/knx/home-assistant-logomark-with-margins-monochrome-on-dark.png?raw=true =48x)](https://github.com/RASBR/assets-public/blob/main/devices/knx/home-assistant-logomark-with-margins-monochrome-on-dark.png?raw=true) | home-assistant-logomark-with-margins-monochrome-on-dark.png | 1 |</v>
      </c>
      <c r="O24" s="25" t="str">
        <f>$F$9 &amp; $F$7 &amp; $F$8  &amp;HA_setup[[#This Row],[FullName]] &amp; $F$10 &amp;HA_setup[[#This Row],[FullName]] &amp; $F$15</f>
        <v>&lt;img src="home-assistant-logomark-with-margins-monochrome-on-dark.png" alt="home-assistant-logomark-with-margins-monochrome-on-dark.png" height="48"&gt;</v>
      </c>
    </row>
    <row r="25" spans="2:15" ht="31.5" customHeight="1" x14ac:dyDescent="0.25">
      <c r="B25" s="4">
        <v>6</v>
      </c>
      <c r="C25" s="1" t="s">
        <v>129</v>
      </c>
      <c r="D25" s="19" t="s">
        <v>130</v>
      </c>
      <c r="E25" s="19" t="s">
        <v>3</v>
      </c>
      <c r="F25" s="13" t="s">
        <v>75</v>
      </c>
      <c r="G25" s="13">
        <v>4</v>
      </c>
      <c r="H25" s="13">
        <v>3</v>
      </c>
      <c r="I25" s="20">
        <v>1</v>
      </c>
      <c r="J25" s="7" t="str">
        <f>$C$9 &amp; HA_setup[[#This Row],[FullName]] &amp; $C$11</f>
        <v>https://github.com/RASBR/assets-public/blob/main/devices/knx/home-assistant-logomark-with-margins-monochrome-on-light.png?raw=true</v>
      </c>
      <c r="K25" s="21" t="str">
        <f>$C$10 &amp; HA_setup[[#This Row],[Link]] &amp; $C$15 &amp; ")"</f>
        <v>![img](https://github.com/RASBR/assets-public/blob/main/devices/knx/home-assistant-logomark-with-margins-monochrome-on-light.png?raw=true =48x)</v>
      </c>
      <c r="L25" s="21" t="str">
        <f>"[" &amp; HA_setup[[#This Row],[MD-ImageOnly]] &amp; "](url)"</f>
        <v>[![img](https://github.com/RASBR/assets-public/blob/main/devices/knx/home-assistant-logomark-with-margins-monochrome-on-light.png?raw=true =48x)](url)</v>
      </c>
      <c r="M25" s="21" t="str">
        <f>"[" &amp;HA_setup[[#This Row],[MD-ImageOnly]] &amp; "](" &amp;HA_setup[[#This Row],[Link]] &amp; ")"</f>
        <v>[![img](https://github.com/RASBR/assets-public/blob/main/devices/knx/home-assistant-logomark-with-margins-monochrome-on-light.png?raw=true =48x)](https://github.com/RASBR/assets-public/blob/main/devices/knx/home-assistant-logomark-with-margins-monochrome-on-light.png?raw=true)</v>
      </c>
      <c r="N25" s="21" t="str">
        <f>"| " &amp; HA_setup[[#This Row],[MD-ImageLinkToFile]] &amp; " | " &amp; HA_setup[[#This Row],[FullName]] &amp; " | " &amp; HA_setup[[#This Row],[Count]] &amp; " |"</f>
        <v>| [![img](https://github.com/RASBR/assets-public/blob/main/devices/knx/home-assistant-logomark-with-margins-monochrome-on-light.png?raw=true =48x)](https://github.com/RASBR/assets-public/blob/main/devices/knx/home-assistant-logomark-with-margins-monochrome-on-light.png?raw=true) | home-assistant-logomark-with-margins-monochrome-on-light.png | 1 |</v>
      </c>
      <c r="O25" s="25" t="str">
        <f>$F$9 &amp; $F$7 &amp; $F$8  &amp;HA_setup[[#This Row],[FullName]] &amp; $F$10 &amp;HA_setup[[#This Row],[FullName]] &amp; $F$15</f>
        <v>&lt;img src="home-assistant-logomark-with-margins-monochrome-on-light.png" alt="home-assistant-logomark-with-margins-monochrome-on-light.png" height="48"&gt;</v>
      </c>
    </row>
    <row r="26" spans="2:15" ht="31.5" customHeight="1" x14ac:dyDescent="0.25">
      <c r="B26" s="4">
        <v>7</v>
      </c>
      <c r="C26" s="1" t="s">
        <v>131</v>
      </c>
      <c r="D26" s="19" t="s">
        <v>132</v>
      </c>
      <c r="E26" s="19" t="s">
        <v>3</v>
      </c>
      <c r="F26" s="13" t="s">
        <v>64</v>
      </c>
      <c r="G26" s="13">
        <v>4</v>
      </c>
      <c r="H26" s="13">
        <v>0</v>
      </c>
      <c r="I26" s="20">
        <v>0</v>
      </c>
      <c r="J26" s="7" t="str">
        <f>$C$9 &amp; HA_setup[[#This Row],[FullName]] &amp; $C$11</f>
        <v>https://github.com/RASBR/assets-public/blob/main/devices/knx/home-assistant-social-media-logo-dev.png?raw=true</v>
      </c>
      <c r="K26" s="21" t="str">
        <f>$C$10 &amp; HA_setup[[#This Row],[Link]] &amp; $C$15 &amp; ")"</f>
        <v>![img](https://github.com/RASBR/assets-public/blob/main/devices/knx/home-assistant-social-media-logo-dev.png?raw=true =48x)</v>
      </c>
      <c r="L26" s="21" t="str">
        <f>"[" &amp; HA_setup[[#This Row],[MD-ImageOnly]] &amp; "](url)"</f>
        <v>[![img](https://github.com/RASBR/assets-public/blob/main/devices/knx/home-assistant-social-media-logo-dev.png?raw=true =48x)](url)</v>
      </c>
      <c r="M26" s="21" t="str">
        <f>"[" &amp;HA_setup[[#This Row],[MD-ImageOnly]] &amp; "](" &amp;HA_setup[[#This Row],[Link]] &amp; ")"</f>
        <v>[![img](https://github.com/RASBR/assets-public/blob/main/devices/knx/home-assistant-social-media-logo-dev.png?raw=true =48x)](https://github.com/RASBR/assets-public/blob/main/devices/knx/home-assistant-social-media-logo-dev.png?raw=true)</v>
      </c>
      <c r="N26" s="21" t="str">
        <f>"| " &amp; HA_setup[[#This Row],[MD-ImageLinkToFile]] &amp; " | " &amp; HA_setup[[#This Row],[FullName]] &amp; " | " &amp; HA_setup[[#This Row],[Count]] &amp; " |"</f>
        <v>| [![img](https://github.com/RASBR/assets-public/blob/main/devices/knx/home-assistant-social-media-logo-dev.png?raw=true =48x)](https://github.com/RASBR/assets-public/blob/main/devices/knx/home-assistant-social-media-logo-dev.png?raw=true) | home-assistant-social-media-logo-dev.png | 0 |</v>
      </c>
      <c r="O26" s="25" t="str">
        <f>$F$9 &amp; $F$7 &amp; $F$8  &amp;HA_setup[[#This Row],[FullName]] &amp; $F$10 &amp;HA_setup[[#This Row],[FullName]] &amp; $F$15</f>
        <v>&lt;img src="home-assistant-social-media-logo-dev.png" alt="home-assistant-social-media-logo-dev.png" height="48"&gt;</v>
      </c>
    </row>
    <row r="27" spans="2:15" ht="31.5" customHeight="1" x14ac:dyDescent="0.25">
      <c r="B27" s="4">
        <v>8</v>
      </c>
      <c r="C27" s="1" t="s">
        <v>133</v>
      </c>
      <c r="D27" s="19" t="s">
        <v>134</v>
      </c>
      <c r="E27" s="19" t="s">
        <v>3</v>
      </c>
      <c r="F27" s="13" t="s">
        <v>77</v>
      </c>
      <c r="G27" s="13">
        <v>1</v>
      </c>
      <c r="H27" s="13">
        <v>1</v>
      </c>
      <c r="I27" s="20">
        <v>1</v>
      </c>
      <c r="J27" s="7" t="str">
        <f>$C$9 &amp; HA_setup[[#This Row],[FullName]] &amp; $C$11</f>
        <v>https://github.com/RASBR/assets-public/blob/main/devices/knx/home-assistant-social-media-logo-round.png?raw=true</v>
      </c>
      <c r="K27" s="21" t="str">
        <f>$C$10 &amp; HA_setup[[#This Row],[Link]] &amp; $C$15 &amp; ")"</f>
        <v>![img](https://github.com/RASBR/assets-public/blob/main/devices/knx/home-assistant-social-media-logo-round.png?raw=true =48x)</v>
      </c>
      <c r="L27" s="21" t="str">
        <f>"[" &amp; HA_setup[[#This Row],[MD-ImageOnly]] &amp; "](url)"</f>
        <v>[![img](https://github.com/RASBR/assets-public/blob/main/devices/knx/home-assistant-social-media-logo-round.png?raw=true =48x)](url)</v>
      </c>
      <c r="M27" s="21" t="str">
        <f>"[" &amp;HA_setup[[#This Row],[MD-ImageOnly]] &amp; "](" &amp;HA_setup[[#This Row],[Link]] &amp; ")"</f>
        <v>[![img](https://github.com/RASBR/assets-public/blob/main/devices/knx/home-assistant-social-media-logo-round.png?raw=true =48x)](https://github.com/RASBR/assets-public/blob/main/devices/knx/home-assistant-social-media-logo-round.png?raw=true)</v>
      </c>
      <c r="N27" s="21" t="str">
        <f>"| " &amp; HA_setup[[#This Row],[MD-ImageLinkToFile]] &amp; " | " &amp; HA_setup[[#This Row],[FullName]] &amp; " | " &amp; HA_setup[[#This Row],[Count]] &amp; " |"</f>
        <v>| [![img](https://github.com/RASBR/assets-public/blob/main/devices/knx/home-assistant-social-media-logo-round.png?raw=true =48x)](https://github.com/RASBR/assets-public/blob/main/devices/knx/home-assistant-social-media-logo-round.png?raw=true) | home-assistant-social-media-logo-round.png | 1 |</v>
      </c>
      <c r="O27" s="25" t="str">
        <f>$F$9 &amp; $F$7 &amp; $F$8  &amp;HA_setup[[#This Row],[FullName]] &amp; $F$10 &amp;HA_setup[[#This Row],[FullName]] &amp; $F$15</f>
        <v>&lt;img src="home-assistant-social-media-logo-round.png" alt="home-assistant-social-media-logo-round.png" height="48"&gt;</v>
      </c>
    </row>
    <row r="28" spans="2:15" ht="31.5" customHeight="1" x14ac:dyDescent="0.25">
      <c r="B28" s="4">
        <v>9</v>
      </c>
      <c r="C28" s="1" t="s">
        <v>135</v>
      </c>
      <c r="D28" s="19" t="s">
        <v>136</v>
      </c>
      <c r="E28" s="19" t="s">
        <v>3</v>
      </c>
      <c r="F28" s="13" t="s">
        <v>63</v>
      </c>
      <c r="G28" s="13">
        <v>3</v>
      </c>
      <c r="H28" s="13">
        <v>7</v>
      </c>
      <c r="I28" s="20">
        <v>8</v>
      </c>
      <c r="J28" s="7" t="str">
        <f>$C$9 &amp; HA_setup[[#This Row],[FullName]] &amp; $C$11</f>
        <v>https://github.com/RASBR/assets-public/blob/main/devices/knx/home-assistant-social-media-logo-square.png?raw=true</v>
      </c>
      <c r="K28" s="21" t="str">
        <f>$C$10 &amp; HA_setup[[#This Row],[Link]] &amp; $C$15 &amp; ")"</f>
        <v>![img](https://github.com/RASBR/assets-public/blob/main/devices/knx/home-assistant-social-media-logo-square.png?raw=true =48x)</v>
      </c>
      <c r="L28" s="21" t="str">
        <f>"[" &amp; HA_setup[[#This Row],[MD-ImageOnly]] &amp; "](url)"</f>
        <v>[![img](https://github.com/RASBR/assets-public/blob/main/devices/knx/home-assistant-social-media-logo-square.png?raw=true =48x)](url)</v>
      </c>
      <c r="M28" s="21" t="str">
        <f>"[" &amp;HA_setup[[#This Row],[MD-ImageOnly]] &amp; "](" &amp;HA_setup[[#This Row],[Link]] &amp; ")"</f>
        <v>[![img](https://github.com/RASBR/assets-public/blob/main/devices/knx/home-assistant-social-media-logo-square.png?raw=true =48x)](https://github.com/RASBR/assets-public/blob/main/devices/knx/home-assistant-social-media-logo-square.png?raw=true)</v>
      </c>
      <c r="N28" s="21" t="str">
        <f>"| " &amp; HA_setup[[#This Row],[MD-ImageLinkToFile]] &amp; " | " &amp; HA_setup[[#This Row],[FullName]] &amp; " | " &amp; HA_setup[[#This Row],[Count]] &amp; " |"</f>
        <v>| [![img](https://github.com/RASBR/assets-public/blob/main/devices/knx/home-assistant-social-media-logo-square.png?raw=true =48x)](https://github.com/RASBR/assets-public/blob/main/devices/knx/home-assistant-social-media-logo-square.png?raw=true) | home-assistant-social-media-logo-square.png | 8 |</v>
      </c>
      <c r="O28" s="25" t="str">
        <f>$F$9 &amp; $F$7 &amp; $F$8  &amp;HA_setup[[#This Row],[FullName]] &amp; $F$10 &amp;HA_setup[[#This Row],[FullName]] &amp; $F$15</f>
        <v>&lt;img src="home-assistant-social-media-logo-square.png" alt="home-assistant-social-media-logo-square.png" height="48"&gt;</v>
      </c>
    </row>
    <row r="29" spans="2:15" ht="31.5" customHeight="1" x14ac:dyDescent="0.25">
      <c r="B29" s="4">
        <v>10</v>
      </c>
      <c r="C29" s="1" t="s">
        <v>137</v>
      </c>
      <c r="D29" s="19" t="s">
        <v>138</v>
      </c>
      <c r="E29" s="19" t="s">
        <v>3</v>
      </c>
      <c r="F29" s="13" t="s">
        <v>78</v>
      </c>
      <c r="G29" s="13">
        <v>3</v>
      </c>
      <c r="H29" s="13">
        <v>14</v>
      </c>
      <c r="I29" s="20">
        <v>4</v>
      </c>
      <c r="J29" s="7" t="str">
        <f>$C$9 &amp; HA_setup[[#This Row],[FullName]] &amp; $C$11</f>
        <v>https://github.com/RASBR/assets-public/blob/main/devices/knx/home-assistant-wordmark-color-on-dark.png?raw=true</v>
      </c>
      <c r="K29" s="21" t="str">
        <f>$C$10 &amp; HA_setup[[#This Row],[Link]] &amp; $C$15 &amp; ")"</f>
        <v>![img](https://github.com/RASBR/assets-public/blob/main/devices/knx/home-assistant-wordmark-color-on-dark.png?raw=true =48x)</v>
      </c>
      <c r="L29" s="21" t="str">
        <f>"[" &amp; HA_setup[[#This Row],[MD-ImageOnly]] &amp; "](url)"</f>
        <v>[![img](https://github.com/RASBR/assets-public/blob/main/devices/knx/home-assistant-wordmark-color-on-dark.png?raw=true =48x)](url)</v>
      </c>
      <c r="M29" s="21" t="str">
        <f>"[" &amp;HA_setup[[#This Row],[MD-ImageOnly]] &amp; "](" &amp;HA_setup[[#This Row],[Link]] &amp; ")"</f>
        <v>[![img](https://github.com/RASBR/assets-public/blob/main/devices/knx/home-assistant-wordmark-color-on-dark.png?raw=true =48x)](https://github.com/RASBR/assets-public/blob/main/devices/knx/home-assistant-wordmark-color-on-dark.png?raw=true)</v>
      </c>
      <c r="N29" s="21" t="str">
        <f>"| " &amp; HA_setup[[#This Row],[MD-ImageLinkToFile]] &amp; " | " &amp; HA_setup[[#This Row],[FullName]] &amp; " | " &amp; HA_setup[[#This Row],[Count]] &amp; " |"</f>
        <v>| [![img](https://github.com/RASBR/assets-public/blob/main/devices/knx/home-assistant-wordmark-color-on-dark.png?raw=true =48x)](https://github.com/RASBR/assets-public/blob/main/devices/knx/home-assistant-wordmark-color-on-dark.png?raw=true) | home-assistant-wordmark-color-on-dark.png | 4 |</v>
      </c>
      <c r="O29" s="25" t="str">
        <f>$F$9 &amp; $F$7 &amp; $F$8  &amp;HA_setup[[#This Row],[FullName]] &amp; $F$10 &amp;HA_setup[[#This Row],[FullName]] &amp; $F$15</f>
        <v>&lt;img src="home-assistant-wordmark-color-on-dark.png" alt="home-assistant-wordmark-color-on-dark.png" height="48"&gt;</v>
      </c>
    </row>
    <row r="30" spans="2:15" ht="31.5" customHeight="1" x14ac:dyDescent="0.25">
      <c r="B30" s="4">
        <v>11</v>
      </c>
      <c r="C30" s="1" t="s">
        <v>139</v>
      </c>
      <c r="D30" s="19" t="s">
        <v>140</v>
      </c>
      <c r="E30" s="19" t="s">
        <v>3</v>
      </c>
      <c r="F30" s="13" t="s">
        <v>64</v>
      </c>
      <c r="G30" s="13">
        <v>0</v>
      </c>
      <c r="H30" s="13">
        <v>0</v>
      </c>
      <c r="I30" s="20">
        <v>0</v>
      </c>
      <c r="J30" s="7" t="str">
        <f>$C$9 &amp; HA_setup[[#This Row],[FullName]] &amp; $C$11</f>
        <v>https://github.com/RASBR/assets-public/blob/main/devices/knx/home-assistant-wordmark-color-on-light.png?raw=true</v>
      </c>
      <c r="K30" s="21" t="str">
        <f>$C$10 &amp; HA_setup[[#This Row],[Link]] &amp; $C$15 &amp; ")"</f>
        <v>![img](https://github.com/RASBR/assets-public/blob/main/devices/knx/home-assistant-wordmark-color-on-light.png?raw=true =48x)</v>
      </c>
      <c r="L30" s="21" t="str">
        <f>"[" &amp; HA_setup[[#This Row],[MD-ImageOnly]] &amp; "](url)"</f>
        <v>[![img](https://github.com/RASBR/assets-public/blob/main/devices/knx/home-assistant-wordmark-color-on-light.png?raw=true =48x)](url)</v>
      </c>
      <c r="M30" s="21" t="str">
        <f>"[" &amp;HA_setup[[#This Row],[MD-ImageOnly]] &amp; "](" &amp;HA_setup[[#This Row],[Link]] &amp; ")"</f>
        <v>[![img](https://github.com/RASBR/assets-public/blob/main/devices/knx/home-assistant-wordmark-color-on-light.png?raw=true =48x)](https://github.com/RASBR/assets-public/blob/main/devices/knx/home-assistant-wordmark-color-on-light.png?raw=true)</v>
      </c>
      <c r="N30" s="21" t="str">
        <f>"| " &amp; HA_setup[[#This Row],[MD-ImageLinkToFile]] &amp; " | " &amp; HA_setup[[#This Row],[FullName]] &amp; " | " &amp; HA_setup[[#This Row],[Count]] &amp; " |"</f>
        <v>| [![img](https://github.com/RASBR/assets-public/blob/main/devices/knx/home-assistant-wordmark-color-on-light.png?raw=true =48x)](https://github.com/RASBR/assets-public/blob/main/devices/knx/home-assistant-wordmark-color-on-light.png?raw=true) | home-assistant-wordmark-color-on-light.png | 0 |</v>
      </c>
      <c r="O30" s="25" t="str">
        <f>$F$9 &amp; $F$7 &amp; $F$8  &amp;HA_setup[[#This Row],[FullName]] &amp; $F$10 &amp;HA_setup[[#This Row],[FullName]] &amp; $F$15</f>
        <v>&lt;img src="home-assistant-wordmark-color-on-light.png" alt="home-assistant-wordmark-color-on-light.png" height="48"&gt;</v>
      </c>
    </row>
    <row r="31" spans="2:15" ht="31.5" customHeight="1" x14ac:dyDescent="0.25">
      <c r="B31" s="4">
        <v>12</v>
      </c>
      <c r="C31" s="1" t="s">
        <v>141</v>
      </c>
      <c r="D31" s="19" t="s">
        <v>142</v>
      </c>
      <c r="E31" s="19" t="s">
        <v>3</v>
      </c>
      <c r="F31" s="13" t="s">
        <v>64</v>
      </c>
      <c r="G31" s="13">
        <v>1</v>
      </c>
      <c r="H31" s="13">
        <v>0</v>
      </c>
      <c r="I31" s="20">
        <v>0</v>
      </c>
      <c r="J31" s="7" t="str">
        <f>$C$9 &amp; HA_setup[[#This Row],[FullName]] &amp; $C$11</f>
        <v>https://github.com/RASBR/assets-public/blob/main/devices/knx/home-assistant-wordmark-monochrome-on-dark.png?raw=true</v>
      </c>
      <c r="K31" s="21" t="str">
        <f>$C$10 &amp; HA_setup[[#This Row],[Link]] &amp; $C$15 &amp; ")"</f>
        <v>![img](https://github.com/RASBR/assets-public/blob/main/devices/knx/home-assistant-wordmark-monochrome-on-dark.png?raw=true =48x)</v>
      </c>
      <c r="L31" s="21" t="str">
        <f>"[" &amp; HA_setup[[#This Row],[MD-ImageOnly]] &amp; "](url)"</f>
        <v>[![img](https://github.com/RASBR/assets-public/blob/main/devices/knx/home-assistant-wordmark-monochrome-on-dark.png?raw=true =48x)](url)</v>
      </c>
      <c r="M31" s="21" t="str">
        <f>"[" &amp;HA_setup[[#This Row],[MD-ImageOnly]] &amp; "](" &amp;HA_setup[[#This Row],[Link]] &amp; ")"</f>
        <v>[![img](https://github.com/RASBR/assets-public/blob/main/devices/knx/home-assistant-wordmark-monochrome-on-dark.png?raw=true =48x)](https://github.com/RASBR/assets-public/blob/main/devices/knx/home-assistant-wordmark-monochrome-on-dark.png?raw=true)</v>
      </c>
      <c r="N31" s="21" t="str">
        <f>"| " &amp; HA_setup[[#This Row],[MD-ImageLinkToFile]] &amp; " | " &amp; HA_setup[[#This Row],[FullName]] &amp; " | " &amp; HA_setup[[#This Row],[Count]] &amp; " |"</f>
        <v>| [![img](https://github.com/RASBR/assets-public/blob/main/devices/knx/home-assistant-wordmark-monochrome-on-dark.png?raw=true =48x)](https://github.com/RASBR/assets-public/blob/main/devices/knx/home-assistant-wordmark-monochrome-on-dark.png?raw=true) | home-assistant-wordmark-monochrome-on-dark.png | 0 |</v>
      </c>
      <c r="O31" s="25" t="str">
        <f>$F$9 &amp; $F$7 &amp; $F$8  &amp;HA_setup[[#This Row],[FullName]] &amp; $F$10 &amp;HA_setup[[#This Row],[FullName]] &amp; $F$15</f>
        <v>&lt;img src="home-assistant-wordmark-monochrome-on-dark.png" alt="home-assistant-wordmark-monochrome-on-dark.png" height="48"&gt;</v>
      </c>
    </row>
    <row r="32" spans="2:15" ht="31.5" customHeight="1" x14ac:dyDescent="0.25">
      <c r="B32" s="4">
        <v>13</v>
      </c>
      <c r="C32" s="1" t="s">
        <v>143</v>
      </c>
      <c r="D32" s="19" t="s">
        <v>144</v>
      </c>
      <c r="E32" s="19" t="s">
        <v>3</v>
      </c>
      <c r="F32" s="13" t="s">
        <v>78</v>
      </c>
      <c r="G32" s="13">
        <v>3</v>
      </c>
      <c r="H32" s="13">
        <v>10</v>
      </c>
      <c r="I32" s="20">
        <v>8</v>
      </c>
      <c r="J32" s="7" t="str">
        <f>$C$9 &amp; HA_setup[[#This Row],[FullName]] &amp; $C$11</f>
        <v>https://github.com/RASBR/assets-public/blob/main/devices/knx/home-assistant-wordmark-monochrome-on-light.png?raw=true</v>
      </c>
      <c r="K32" s="21" t="str">
        <f>$C$10 &amp; HA_setup[[#This Row],[Link]] &amp; $C$15 &amp; ")"</f>
        <v>![img](https://github.com/RASBR/assets-public/blob/main/devices/knx/home-assistant-wordmark-monochrome-on-light.png?raw=true =48x)</v>
      </c>
      <c r="L32" s="21" t="str">
        <f>"[" &amp; HA_setup[[#This Row],[MD-ImageOnly]] &amp; "](url)"</f>
        <v>[![img](https://github.com/RASBR/assets-public/blob/main/devices/knx/home-assistant-wordmark-monochrome-on-light.png?raw=true =48x)](url)</v>
      </c>
      <c r="M32" s="21" t="str">
        <f>"[" &amp;HA_setup[[#This Row],[MD-ImageOnly]] &amp; "](" &amp;HA_setup[[#This Row],[Link]] &amp; ")"</f>
        <v>[![img](https://github.com/RASBR/assets-public/blob/main/devices/knx/home-assistant-wordmark-monochrome-on-light.png?raw=true =48x)](https://github.com/RASBR/assets-public/blob/main/devices/knx/home-assistant-wordmark-monochrome-on-light.png?raw=true)</v>
      </c>
      <c r="N32" s="21" t="str">
        <f>"| " &amp; HA_setup[[#This Row],[MD-ImageLinkToFile]] &amp; " | " &amp; HA_setup[[#This Row],[FullName]] &amp; " | " &amp; HA_setup[[#This Row],[Count]] &amp; " |"</f>
        <v>| [![img](https://github.com/RASBR/assets-public/blob/main/devices/knx/home-assistant-wordmark-monochrome-on-light.png?raw=true =48x)](https://github.com/RASBR/assets-public/blob/main/devices/knx/home-assistant-wordmark-monochrome-on-light.png?raw=true) | home-assistant-wordmark-monochrome-on-light.png | 8 |</v>
      </c>
      <c r="O32" s="25" t="str">
        <f>$F$9 &amp; $F$7 &amp; $F$8  &amp;HA_setup[[#This Row],[FullName]] &amp; $F$10 &amp;HA_setup[[#This Row],[FullName]] &amp; $F$15</f>
        <v>&lt;img src="home-assistant-wordmark-monochrome-on-light.png" alt="home-assistant-wordmark-monochrome-on-light.png" height="48"&gt;</v>
      </c>
    </row>
    <row r="33" spans="2:15" ht="31.5" customHeight="1" x14ac:dyDescent="0.25">
      <c r="B33" s="4">
        <v>14</v>
      </c>
      <c r="C33" s="1" t="s">
        <v>145</v>
      </c>
      <c r="D33" s="19" t="s">
        <v>146</v>
      </c>
      <c r="E33" s="19" t="s">
        <v>3</v>
      </c>
      <c r="F33" s="13" t="s">
        <v>78</v>
      </c>
      <c r="G33" s="13">
        <v>3</v>
      </c>
      <c r="H33" s="13">
        <v>9</v>
      </c>
      <c r="I33" s="20">
        <v>8</v>
      </c>
      <c r="J33" s="7" t="str">
        <f>$C$9 &amp; HA_setup[[#This Row],[FullName]] &amp; $C$11</f>
        <v>https://github.com/RASBR/assets-public/blob/main/devices/knx/home-assistant-wordmark-vertical-color-on-dark.png?raw=true</v>
      </c>
      <c r="K33" s="21" t="str">
        <f>$C$10 &amp; HA_setup[[#This Row],[Link]] &amp; $C$15 &amp; ")"</f>
        <v>![img](https://github.com/RASBR/assets-public/blob/main/devices/knx/home-assistant-wordmark-vertical-color-on-dark.png?raw=true =48x)</v>
      </c>
      <c r="L33" s="21" t="str">
        <f>"[" &amp; HA_setup[[#This Row],[MD-ImageOnly]] &amp; "](url)"</f>
        <v>[![img](https://github.com/RASBR/assets-public/blob/main/devices/knx/home-assistant-wordmark-vertical-color-on-dark.png?raw=true =48x)](url)</v>
      </c>
      <c r="M33" s="21" t="str">
        <f>"[" &amp;HA_setup[[#This Row],[MD-ImageOnly]] &amp; "](" &amp;HA_setup[[#This Row],[Link]] &amp; ")"</f>
        <v>[![img](https://github.com/RASBR/assets-public/blob/main/devices/knx/home-assistant-wordmark-vertical-color-on-dark.png?raw=true =48x)](https://github.com/RASBR/assets-public/blob/main/devices/knx/home-assistant-wordmark-vertical-color-on-dark.png?raw=true)</v>
      </c>
      <c r="N33" s="21" t="str">
        <f>"| " &amp; HA_setup[[#This Row],[MD-ImageLinkToFile]] &amp; " | " &amp; HA_setup[[#This Row],[FullName]] &amp; " | " &amp; HA_setup[[#This Row],[Count]] &amp; " |"</f>
        <v>| [![img](https://github.com/RASBR/assets-public/blob/main/devices/knx/home-assistant-wordmark-vertical-color-on-dark.png?raw=true =48x)](https://github.com/RASBR/assets-public/blob/main/devices/knx/home-assistant-wordmark-vertical-color-on-dark.png?raw=true) | home-assistant-wordmark-vertical-color-on-dark.png | 8 |</v>
      </c>
      <c r="O33" s="25" t="str">
        <f>$F$9 &amp; $F$7 &amp; $F$8  &amp;HA_setup[[#This Row],[FullName]] &amp; $F$10 &amp;HA_setup[[#This Row],[FullName]] &amp; $F$15</f>
        <v>&lt;img src="home-assistant-wordmark-vertical-color-on-dark.png" alt="home-assistant-wordmark-vertical-color-on-dark.png" height="48"&gt;</v>
      </c>
    </row>
    <row r="34" spans="2:15" ht="31.5" customHeight="1" x14ac:dyDescent="0.25">
      <c r="B34" s="4">
        <v>15</v>
      </c>
      <c r="C34" s="1" t="s">
        <v>147</v>
      </c>
      <c r="D34" s="19" t="s">
        <v>148</v>
      </c>
      <c r="E34" s="19" t="s">
        <v>3</v>
      </c>
      <c r="F34" s="13" t="s">
        <v>78</v>
      </c>
      <c r="G34" s="13">
        <v>3</v>
      </c>
      <c r="H34" s="13">
        <v>11</v>
      </c>
      <c r="I34" s="20">
        <v>4</v>
      </c>
      <c r="J34" s="7" t="str">
        <f>$C$9 &amp; HA_setup[[#This Row],[FullName]] &amp; $C$11</f>
        <v>https://github.com/RASBR/assets-public/blob/main/devices/knx/home-assistant-wordmark-vertical-color-on-light.png?raw=true</v>
      </c>
      <c r="K34" s="21" t="str">
        <f>$C$10 &amp; HA_setup[[#This Row],[Link]] &amp; $C$15 &amp; ")"</f>
        <v>![img](https://github.com/RASBR/assets-public/blob/main/devices/knx/home-assistant-wordmark-vertical-color-on-light.png?raw=true =48x)</v>
      </c>
      <c r="L34" s="21" t="str">
        <f>"[" &amp; HA_setup[[#This Row],[MD-ImageOnly]] &amp; "](url)"</f>
        <v>[![img](https://github.com/RASBR/assets-public/blob/main/devices/knx/home-assistant-wordmark-vertical-color-on-light.png?raw=true =48x)](url)</v>
      </c>
      <c r="M34" s="21" t="str">
        <f>"[" &amp;HA_setup[[#This Row],[MD-ImageOnly]] &amp; "](" &amp;HA_setup[[#This Row],[Link]] &amp; ")"</f>
        <v>[![img](https://github.com/RASBR/assets-public/blob/main/devices/knx/home-assistant-wordmark-vertical-color-on-light.png?raw=true =48x)](https://github.com/RASBR/assets-public/blob/main/devices/knx/home-assistant-wordmark-vertical-color-on-light.png?raw=true)</v>
      </c>
      <c r="N34" s="21" t="str">
        <f>"| " &amp; HA_setup[[#This Row],[MD-ImageLinkToFile]] &amp; " | " &amp; HA_setup[[#This Row],[FullName]] &amp; " | " &amp; HA_setup[[#This Row],[Count]] &amp; " |"</f>
        <v>| [![img](https://github.com/RASBR/assets-public/blob/main/devices/knx/home-assistant-wordmark-vertical-color-on-light.png?raw=true =48x)](https://github.com/RASBR/assets-public/blob/main/devices/knx/home-assistant-wordmark-vertical-color-on-light.png?raw=true) | home-assistant-wordmark-vertical-color-on-light.png | 4 |</v>
      </c>
      <c r="O34" s="25" t="str">
        <f>$F$9 &amp; $F$7 &amp; $F$8  &amp;HA_setup[[#This Row],[FullName]] &amp; $F$10 &amp;HA_setup[[#This Row],[FullName]] &amp; $F$15</f>
        <v>&lt;img src="home-assistant-wordmark-vertical-color-on-light.png" alt="home-assistant-wordmark-vertical-color-on-light.png" height="48"&gt;</v>
      </c>
    </row>
    <row r="35" spans="2:15" ht="31.5" customHeight="1" x14ac:dyDescent="0.25">
      <c r="B35" s="4">
        <v>16</v>
      </c>
      <c r="C35" s="1" t="s">
        <v>149</v>
      </c>
      <c r="D35" s="19" t="s">
        <v>150</v>
      </c>
      <c r="E35" s="19" t="s">
        <v>3</v>
      </c>
      <c r="F35" s="13" t="s">
        <v>78</v>
      </c>
      <c r="G35" s="13">
        <v>3</v>
      </c>
      <c r="H35" s="13">
        <v>12</v>
      </c>
      <c r="I35" s="20">
        <v>1</v>
      </c>
      <c r="J35" s="7" t="str">
        <f>$C$9 &amp; HA_setup[[#This Row],[FullName]] &amp; $C$11</f>
        <v>https://github.com/RASBR/assets-public/blob/main/devices/knx/home-assistant-wordmark-vertical-monochrome-on-dark.png?raw=true</v>
      </c>
      <c r="K35" s="21" t="str">
        <f>$C$10 &amp; HA_setup[[#This Row],[Link]] &amp; $C$15 &amp; ")"</f>
        <v>![img](https://github.com/RASBR/assets-public/blob/main/devices/knx/home-assistant-wordmark-vertical-monochrome-on-dark.png?raw=true =48x)</v>
      </c>
      <c r="L35" s="21" t="str">
        <f>"[" &amp; HA_setup[[#This Row],[MD-ImageOnly]] &amp; "](url)"</f>
        <v>[![img](https://github.com/RASBR/assets-public/blob/main/devices/knx/home-assistant-wordmark-vertical-monochrome-on-dark.png?raw=true =48x)](url)</v>
      </c>
      <c r="M35" s="21" t="str">
        <f>"[" &amp;HA_setup[[#This Row],[MD-ImageOnly]] &amp; "](" &amp;HA_setup[[#This Row],[Link]] &amp; ")"</f>
        <v>[![img](https://github.com/RASBR/assets-public/blob/main/devices/knx/home-assistant-wordmark-vertical-monochrome-on-dark.png?raw=true =48x)](https://github.com/RASBR/assets-public/blob/main/devices/knx/home-assistant-wordmark-vertical-monochrome-on-dark.png?raw=true)</v>
      </c>
      <c r="N35" s="21" t="str">
        <f>"| " &amp; HA_setup[[#This Row],[MD-ImageLinkToFile]] &amp; " | " &amp; HA_setup[[#This Row],[FullName]] &amp; " | " &amp; HA_setup[[#This Row],[Count]] &amp; " |"</f>
        <v>| [![img](https://github.com/RASBR/assets-public/blob/main/devices/knx/home-assistant-wordmark-vertical-monochrome-on-dark.png?raw=true =48x)](https://github.com/RASBR/assets-public/blob/main/devices/knx/home-assistant-wordmark-vertical-monochrome-on-dark.png?raw=true) | home-assistant-wordmark-vertical-monochrome-on-dark.png | 1 |</v>
      </c>
      <c r="O35" s="25" t="str">
        <f>$F$9 &amp; $F$7 &amp; $F$8  &amp;HA_setup[[#This Row],[FullName]] &amp; $F$10 &amp;HA_setup[[#This Row],[FullName]] &amp; $F$15</f>
        <v>&lt;img src="home-assistant-wordmark-vertical-monochrome-on-dark.png" alt="home-assistant-wordmark-vertical-monochrome-on-dark.png" height="48"&gt;</v>
      </c>
    </row>
    <row r="36" spans="2:15" ht="31.5" customHeight="1" x14ac:dyDescent="0.25">
      <c r="B36" s="4">
        <v>17</v>
      </c>
      <c r="C36" s="1" t="s">
        <v>151</v>
      </c>
      <c r="D36" s="19" t="s">
        <v>152</v>
      </c>
      <c r="E36" s="19" t="s">
        <v>3</v>
      </c>
      <c r="F36" s="13" t="s">
        <v>61</v>
      </c>
      <c r="G36" s="13">
        <v>3</v>
      </c>
      <c r="H36" s="13">
        <v>4</v>
      </c>
      <c r="I36" s="20">
        <v>4</v>
      </c>
      <c r="J36" s="7" t="str">
        <f>$C$9 &amp; HA_setup[[#This Row],[FullName]] &amp; $C$11</f>
        <v>https://github.com/RASBR/assets-public/blob/main/devices/knx/home-assistant-wordmark-vertical-monochrome-on-light.png?raw=true</v>
      </c>
      <c r="K36" s="21" t="str">
        <f>$C$10 &amp; HA_setup[[#This Row],[Link]] &amp; $C$15 &amp; ")"</f>
        <v>![img](https://github.com/RASBR/assets-public/blob/main/devices/knx/home-assistant-wordmark-vertical-monochrome-on-light.png?raw=true =48x)</v>
      </c>
      <c r="L36" s="21" t="str">
        <f>"[" &amp; HA_setup[[#This Row],[MD-ImageOnly]] &amp; "](url)"</f>
        <v>[![img](https://github.com/RASBR/assets-public/blob/main/devices/knx/home-assistant-wordmark-vertical-monochrome-on-light.png?raw=true =48x)](url)</v>
      </c>
      <c r="M36" s="21" t="str">
        <f>"[" &amp;HA_setup[[#This Row],[MD-ImageOnly]] &amp; "](" &amp;HA_setup[[#This Row],[Link]] &amp; ")"</f>
        <v>[![img](https://github.com/RASBR/assets-public/blob/main/devices/knx/home-assistant-wordmark-vertical-monochrome-on-light.png?raw=true =48x)](https://github.com/RASBR/assets-public/blob/main/devices/knx/home-assistant-wordmark-vertical-monochrome-on-light.png?raw=true)</v>
      </c>
      <c r="N36" s="21" t="str">
        <f>"| " &amp; HA_setup[[#This Row],[MD-ImageLinkToFile]] &amp; " | " &amp; HA_setup[[#This Row],[FullName]] &amp; " | " &amp; HA_setup[[#This Row],[Count]] &amp; " |"</f>
        <v>| [![img](https://github.com/RASBR/assets-public/blob/main/devices/knx/home-assistant-wordmark-vertical-monochrome-on-light.png?raw=true =48x)](https://github.com/RASBR/assets-public/blob/main/devices/knx/home-assistant-wordmark-vertical-monochrome-on-light.png?raw=true) | home-assistant-wordmark-vertical-monochrome-on-light.png | 4 |</v>
      </c>
      <c r="O36" s="25" t="str">
        <f>$F$9 &amp; $F$7 &amp; $F$8  &amp;HA_setup[[#This Row],[FullName]] &amp; $F$10 &amp;HA_setup[[#This Row],[FullName]] &amp; $F$15</f>
        <v>&lt;img src="home-assistant-wordmark-vertical-monochrome-on-light.png" alt="home-assistant-wordmark-vertical-monochrome-on-light.png" height="48"&gt;</v>
      </c>
    </row>
    <row r="37" spans="2:15" ht="31.5" customHeight="1" x14ac:dyDescent="0.25">
      <c r="B37" s="4">
        <v>18</v>
      </c>
      <c r="C37" s="1" t="s">
        <v>153</v>
      </c>
      <c r="D37" s="19" t="s">
        <v>154</v>
      </c>
      <c r="E37" s="19" t="s">
        <v>3</v>
      </c>
      <c r="F37" s="13" t="s">
        <v>61</v>
      </c>
      <c r="G37" s="13">
        <v>3</v>
      </c>
      <c r="H37" s="13">
        <v>5</v>
      </c>
      <c r="I37" s="20">
        <v>8</v>
      </c>
      <c r="J37" s="7" t="str">
        <f>$C$9 &amp; HA_setup[[#This Row],[FullName]] &amp; $C$11</f>
        <v>https://github.com/RASBR/assets-public/blob/main/devices/knx/home-assistant-wordmark-with-margins-color-on-dark.png?raw=true</v>
      </c>
      <c r="K37" s="21" t="str">
        <f>$C$10 &amp; HA_setup[[#This Row],[Link]] &amp; $C$15 &amp; ")"</f>
        <v>![img](https://github.com/RASBR/assets-public/blob/main/devices/knx/home-assistant-wordmark-with-margins-color-on-dark.png?raw=true =48x)</v>
      </c>
      <c r="L37" s="21" t="str">
        <f>"[" &amp; HA_setup[[#This Row],[MD-ImageOnly]] &amp; "](url)"</f>
        <v>[![img](https://github.com/RASBR/assets-public/blob/main/devices/knx/home-assistant-wordmark-with-margins-color-on-dark.png?raw=true =48x)](url)</v>
      </c>
      <c r="M37" s="21" t="str">
        <f>"[" &amp;HA_setup[[#This Row],[MD-ImageOnly]] &amp; "](" &amp;HA_setup[[#This Row],[Link]] &amp; ")"</f>
        <v>[![img](https://github.com/RASBR/assets-public/blob/main/devices/knx/home-assistant-wordmark-with-margins-color-on-dark.png?raw=true =48x)](https://github.com/RASBR/assets-public/blob/main/devices/knx/home-assistant-wordmark-with-margins-color-on-dark.png?raw=true)</v>
      </c>
      <c r="N37" s="21" t="str">
        <f>"| " &amp; HA_setup[[#This Row],[MD-ImageLinkToFile]] &amp; " | " &amp; HA_setup[[#This Row],[FullName]] &amp; " | " &amp; HA_setup[[#This Row],[Count]] &amp; " |"</f>
        <v>| [![img](https://github.com/RASBR/assets-public/blob/main/devices/knx/home-assistant-wordmark-with-margins-color-on-dark.png?raw=true =48x)](https://github.com/RASBR/assets-public/blob/main/devices/knx/home-assistant-wordmark-with-margins-color-on-dark.png?raw=true) | home-assistant-wordmark-with-margins-color-on-dark.png | 8 |</v>
      </c>
      <c r="O37" s="25" t="str">
        <f>$F$9 &amp; $F$7 &amp; $F$8  &amp;HA_setup[[#This Row],[FullName]] &amp; $F$10 &amp;HA_setup[[#This Row],[FullName]] &amp; $F$15</f>
        <v>&lt;img src="home-assistant-wordmark-with-margins-color-on-dark.png" alt="home-assistant-wordmark-with-margins-color-on-dark.png" height="48"&gt;</v>
      </c>
    </row>
    <row r="38" spans="2:15" ht="31.5" customHeight="1" x14ac:dyDescent="0.25">
      <c r="B38" s="4">
        <v>19</v>
      </c>
      <c r="C38" s="1" t="s">
        <v>155</v>
      </c>
      <c r="D38" s="19" t="s">
        <v>156</v>
      </c>
      <c r="E38" s="19" t="s">
        <v>3</v>
      </c>
      <c r="F38" s="13" t="s">
        <v>61</v>
      </c>
      <c r="G38" s="13">
        <v>3</v>
      </c>
      <c r="H38" s="13">
        <v>6</v>
      </c>
      <c r="I38" s="20">
        <v>10</v>
      </c>
      <c r="J38" s="7" t="str">
        <f>$C$9 &amp; HA_setup[[#This Row],[FullName]] &amp; $C$11</f>
        <v>https://github.com/RASBR/assets-public/blob/main/devices/knx/home-assistant-wordmark-with-margins-color-on-light.png?raw=true</v>
      </c>
      <c r="K38" s="21" t="str">
        <f>$C$10 &amp; HA_setup[[#This Row],[Link]] &amp; $C$15 &amp; ")"</f>
        <v>![img](https://github.com/RASBR/assets-public/blob/main/devices/knx/home-assistant-wordmark-with-margins-color-on-light.png?raw=true =48x)</v>
      </c>
      <c r="L38" s="21" t="str">
        <f>"[" &amp; HA_setup[[#This Row],[MD-ImageOnly]] &amp; "](url)"</f>
        <v>[![img](https://github.com/RASBR/assets-public/blob/main/devices/knx/home-assistant-wordmark-with-margins-color-on-light.png?raw=true =48x)](url)</v>
      </c>
      <c r="M38" s="21" t="str">
        <f>"[" &amp;HA_setup[[#This Row],[MD-ImageOnly]] &amp; "](" &amp;HA_setup[[#This Row],[Link]] &amp; ")"</f>
        <v>[![img](https://github.com/RASBR/assets-public/blob/main/devices/knx/home-assistant-wordmark-with-margins-color-on-light.png?raw=true =48x)](https://github.com/RASBR/assets-public/blob/main/devices/knx/home-assistant-wordmark-with-margins-color-on-light.png?raw=true)</v>
      </c>
      <c r="N38" s="21" t="str">
        <f>"| " &amp; HA_setup[[#This Row],[MD-ImageLinkToFile]] &amp; " | " &amp; HA_setup[[#This Row],[FullName]] &amp; " | " &amp; HA_setup[[#This Row],[Count]] &amp; " |"</f>
        <v>| [![img](https://github.com/RASBR/assets-public/blob/main/devices/knx/home-assistant-wordmark-with-margins-color-on-light.png?raw=true =48x)](https://github.com/RASBR/assets-public/blob/main/devices/knx/home-assistant-wordmark-with-margins-color-on-light.png?raw=true) | home-assistant-wordmark-with-margins-color-on-light.png | 10 |</v>
      </c>
      <c r="O38" s="25" t="str">
        <f>$F$9 &amp; $F$7 &amp; $F$8  &amp;HA_setup[[#This Row],[FullName]] &amp; $F$10 &amp;HA_setup[[#This Row],[FullName]] &amp; $F$15</f>
        <v>&lt;img src="home-assistant-wordmark-with-margins-color-on-light.png" alt="home-assistant-wordmark-with-margins-color-on-light.png" height="48"&gt;</v>
      </c>
    </row>
    <row r="39" spans="2:15" ht="31.5" customHeight="1" x14ac:dyDescent="0.25">
      <c r="B39" s="4">
        <v>20</v>
      </c>
      <c r="C39" s="1" t="s">
        <v>157</v>
      </c>
      <c r="D39" s="19" t="s">
        <v>158</v>
      </c>
      <c r="E39" s="19" t="s">
        <v>3</v>
      </c>
      <c r="F39" s="13" t="s">
        <v>61</v>
      </c>
      <c r="G39" s="13">
        <v>3</v>
      </c>
      <c r="H39" s="13">
        <v>3</v>
      </c>
      <c r="I39" s="20">
        <v>10</v>
      </c>
      <c r="J39" s="7" t="str">
        <f>$C$9 &amp; HA_setup[[#This Row],[FullName]] &amp; $C$11</f>
        <v>https://github.com/RASBR/assets-public/blob/main/devices/knx/home-assistant-wordmark-with-margins-monochrome-on-dark.png?raw=true</v>
      </c>
      <c r="K39" s="21" t="str">
        <f>$C$10 &amp; HA_setup[[#This Row],[Link]] &amp; $C$15 &amp; ")"</f>
        <v>![img](https://github.com/RASBR/assets-public/blob/main/devices/knx/home-assistant-wordmark-with-margins-monochrome-on-dark.png?raw=true =48x)</v>
      </c>
      <c r="L39" s="21" t="str">
        <f>"[" &amp; HA_setup[[#This Row],[MD-ImageOnly]] &amp; "](url)"</f>
        <v>[![img](https://github.com/RASBR/assets-public/blob/main/devices/knx/home-assistant-wordmark-with-margins-monochrome-on-dark.png?raw=true =48x)](url)</v>
      </c>
      <c r="M39" s="21" t="str">
        <f>"[" &amp;HA_setup[[#This Row],[MD-ImageOnly]] &amp; "](" &amp;HA_setup[[#This Row],[Link]] &amp; ")"</f>
        <v>[![img](https://github.com/RASBR/assets-public/blob/main/devices/knx/home-assistant-wordmark-with-margins-monochrome-on-dark.png?raw=true =48x)](https://github.com/RASBR/assets-public/blob/main/devices/knx/home-assistant-wordmark-with-margins-monochrome-on-dark.png?raw=true)</v>
      </c>
      <c r="N39" s="21" t="str">
        <f>"| " &amp; HA_setup[[#This Row],[MD-ImageLinkToFile]] &amp; " | " &amp; HA_setup[[#This Row],[FullName]] &amp; " | " &amp; HA_setup[[#This Row],[Count]] &amp; " |"</f>
        <v>| [![img](https://github.com/RASBR/assets-public/blob/main/devices/knx/home-assistant-wordmark-with-margins-monochrome-on-dark.png?raw=true =48x)](https://github.com/RASBR/assets-public/blob/main/devices/knx/home-assistant-wordmark-with-margins-monochrome-on-dark.png?raw=true) | home-assistant-wordmark-with-margins-monochrome-on-dark.png | 10 |</v>
      </c>
      <c r="O39" s="25" t="str">
        <f>$F$9 &amp; $F$7 &amp; $F$8  &amp;HA_setup[[#This Row],[FullName]] &amp; $F$10 &amp;HA_setup[[#This Row],[FullName]] &amp; $F$15</f>
        <v>&lt;img src="home-assistant-wordmark-with-margins-monochrome-on-dark.png" alt="home-assistant-wordmark-with-margins-monochrome-on-dark.png" height="48"&gt;</v>
      </c>
    </row>
    <row r="40" spans="2:15" ht="31.5" customHeight="1" x14ac:dyDescent="0.25">
      <c r="B40" s="4">
        <v>21</v>
      </c>
      <c r="C40" s="1" t="s">
        <v>159</v>
      </c>
      <c r="D40" s="19" t="s">
        <v>160</v>
      </c>
      <c r="E40" s="19" t="s">
        <v>3</v>
      </c>
      <c r="F40" s="13" t="s">
        <v>78</v>
      </c>
      <c r="G40" s="13">
        <v>3</v>
      </c>
      <c r="H40" s="13">
        <v>13</v>
      </c>
      <c r="I40" s="20">
        <v>2</v>
      </c>
      <c r="J40" s="7" t="str">
        <f>$C$9 &amp; HA_setup[[#This Row],[FullName]] &amp; $C$11</f>
        <v>https://github.com/RASBR/assets-public/blob/main/devices/knx/home-assistant-wordmark-with-margins-monochrome-on-light.png?raw=true</v>
      </c>
      <c r="K40" s="21" t="str">
        <f>$C$10 &amp; HA_setup[[#This Row],[Link]] &amp; $C$15 &amp; ")"</f>
        <v>![img](https://github.com/RASBR/assets-public/blob/main/devices/knx/home-assistant-wordmark-with-margins-monochrome-on-light.png?raw=true =48x)</v>
      </c>
      <c r="L40" s="21" t="str">
        <f>"[" &amp; HA_setup[[#This Row],[MD-ImageOnly]] &amp; "](url)"</f>
        <v>[![img](https://github.com/RASBR/assets-public/blob/main/devices/knx/home-assistant-wordmark-with-margins-monochrome-on-light.png?raw=true =48x)](url)</v>
      </c>
      <c r="M40" s="21" t="str">
        <f>"[" &amp;HA_setup[[#This Row],[MD-ImageOnly]] &amp; "](" &amp;HA_setup[[#This Row],[Link]] &amp; ")"</f>
        <v>[![img](https://github.com/RASBR/assets-public/blob/main/devices/knx/home-assistant-wordmark-with-margins-monochrome-on-light.png?raw=true =48x)](https://github.com/RASBR/assets-public/blob/main/devices/knx/home-assistant-wordmark-with-margins-monochrome-on-light.png?raw=true)</v>
      </c>
      <c r="N40" s="21" t="str">
        <f>"| " &amp; HA_setup[[#This Row],[MD-ImageLinkToFile]] &amp; " | " &amp; HA_setup[[#This Row],[FullName]] &amp; " | " &amp; HA_setup[[#This Row],[Count]] &amp; " |"</f>
        <v>| [![img](https://github.com/RASBR/assets-public/blob/main/devices/knx/home-assistant-wordmark-with-margins-monochrome-on-light.png?raw=true =48x)](https://github.com/RASBR/assets-public/blob/main/devices/knx/home-assistant-wordmark-with-margins-monochrome-on-light.png?raw=true) | home-assistant-wordmark-with-margins-monochrome-on-light.png | 2 |</v>
      </c>
      <c r="O40" s="25" t="str">
        <f>$F$9 &amp; $F$7 &amp; $F$8  &amp;HA_setup[[#This Row],[FullName]] &amp; $F$10 &amp;HA_setup[[#This Row],[FullName]] &amp; $F$15</f>
        <v>&lt;img src="home-assistant-wordmark-with-margins-monochrome-on-light.png" alt="home-assistant-wordmark-with-margins-monochrome-on-light.png" height="48"&gt;</v>
      </c>
    </row>
    <row r="41" spans="2:15" ht="31.5" customHeight="1" x14ac:dyDescent="0.25"/>
    <row r="42" spans="2:15" ht="31.5" customHeight="1" x14ac:dyDescent="0.25"/>
    <row r="43" spans="2:15" ht="31.5" customHeight="1" x14ac:dyDescent="0.25"/>
    <row r="44" spans="2:15" ht="31.5" customHeight="1" x14ac:dyDescent="0.25"/>
    <row r="45" spans="2:15" ht="31.5" customHeight="1" x14ac:dyDescent="0.25"/>
    <row r="46" spans="2:15" ht="31.5" customHeight="1" x14ac:dyDescent="0.25"/>
    <row r="47" spans="2:15" ht="31.5" customHeight="1" x14ac:dyDescent="0.25"/>
    <row r="48" spans="2:15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</sheetData>
  <mergeCells count="29">
    <mergeCell ref="C15:E15"/>
    <mergeCell ref="F15:I15"/>
    <mergeCell ref="K3:M3"/>
    <mergeCell ref="C11:E11"/>
    <mergeCell ref="F11:I11"/>
    <mergeCell ref="C13:E13"/>
    <mergeCell ref="F13:I13"/>
    <mergeCell ref="C14:E14"/>
    <mergeCell ref="F14:I14"/>
    <mergeCell ref="C8:E8"/>
    <mergeCell ref="F8:I8"/>
    <mergeCell ref="C9:E9"/>
    <mergeCell ref="F9:I9"/>
    <mergeCell ref="C10:E10"/>
    <mergeCell ref="F10:I10"/>
    <mergeCell ref="F4:I4"/>
    <mergeCell ref="C5:E5"/>
    <mergeCell ref="F5:I5"/>
    <mergeCell ref="C6:E6"/>
    <mergeCell ref="F6:I6"/>
    <mergeCell ref="C7:E7"/>
    <mergeCell ref="F7:I7"/>
    <mergeCell ref="C2:E2"/>
    <mergeCell ref="F2:I2"/>
    <mergeCell ref="C3:E3"/>
    <mergeCell ref="F3:I3"/>
    <mergeCell ref="C4:E4"/>
    <mergeCell ref="K2:M2"/>
    <mergeCell ref="K4:M11"/>
  </mergeCells>
  <hyperlinks>
    <hyperlink ref="C3" r:id="rId1" xr:uid="{D35A234C-4EEC-4487-A187-276612160D86}"/>
  </hyperlinks>
  <pageMargins left="0.7" right="0.7" top="0.75" bottom="0.75" header="0.3" footer="0.3"/>
  <pageSetup paperSize="261" orientation="landscape" horizontalDpi="180" verticalDpi="18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33A2F-DA28-4F87-92E4-AB6C7BF8508F}">
  <sheetPr codeName="Sheet2"/>
  <dimension ref="A1"/>
  <sheetViews>
    <sheetView workbookViewId="0">
      <selection activeCell="E25" sqref="E25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8 9 1 8 3 5 - 5 2 3 6 - 4 1 5 f - a 2 f f - 6 8 3 7 7 d 7 f 4 0 d a "   x m l n s = " h t t p : / / s c h e m a s . m i c r o s o f t . c o m / D a t a M a s h u p " > A A A A A A Q H A A B Q S w M E F A A C A A g A j V 5 P W r g / e Y G m A A A A 9 w A A A B I A H A B D b 2 5 m a W c v U G F j a 2 F n Z S 5 4 b W w g o h g A K K A U A A A A A A A A A A A A A A A A A A A A A A A A A A A A h Y + 7 D o I w G E Z f h X S n F 5 R 4 y U 8 Z X C U x I R r X p l R o h G J o s b y b g 4 / k K 0 i i q J v j d 3 K G 8 z 1 u d 0 i H p g 6 u q r O 6 N Q l i m K J A G d k W 2 p Q J 6 t 0 p X K K U w 0 7 I s y h V M M r G r g d b J K h y 7 r I m x H u P / Q y 3 X U k i S h k 5 Z t t c V q o R 6 C P r / 3 K o j X X C S I U 4 H F 4 x P M J s z v A i X s W Y A Z k o Z N p 8 j W g M x h T I D 4 R N X 7 u + U 1 y Z c J 8 D m S a Q 9 w n + B F B L A w Q U A A I A C A C N X k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V 5 P W g 7 j D w v 8 A w A A i x k A A B M A H A B G b 3 J t d W x h c y 9 T Z W N 0 a W 9 u M S 5 t I K I Y A C i g F A A A A A A A A A A A A A A A A A A A A A A A A A A A A O 1 X b W v j O B D + X u h / E C o c L j i G l O M + 3 N 4 e Z J N s W 9 h e 9 5 r A f W j D 4 t h q 7 K s t B U v u J j j + 7 z u S H V u y n b R s C w e H S 0 H R S H r m m R e N N Z x 4 I m Q U z Y p x + O H 0 5 P S E B 2 5 C f H S G n + h m w I l I 1 x h 9 R B E R p y c I / m Y s T T w C k s 8 s 8 k n i j B k V h A p u 4 f n v D y 6 H A 7 w c B u t 0 G Y X e g 0 + e Q 4 / w B 8 D D 5 3 a B c o a / s O 8 k 8 V w O q u Z k I 6 S O u b u M i D N P X M o f W R K P W Z T G l F u F R j v L 8 H Q D q j g w x b Y 6 5 C g Q G 4 n t m i A B g j y v F X w O I 0 G k J X f s O 7 + o 8 W c k A n O l 0 G q z s B F x v Q D d V 5 o W c A 4 7 a 7 r C i C U t + b / r Q 3 K y 0 m w d + T 4 o u K Y + 2 d Q 8 Q K g k h Z l W i 7 C N c H H C R k P 1 f 0 3 F b 7 8 6 c 7 C 1 R r 4 j L P H V o d J b w 1 p B u b Z 3 o 0 n D z i p 0 X I Z Q / v z L j Y k c d U / j i S s I c j 2 I I f i p E s T M D x 9 D T e A l B A Y 1 H w m R h M t U E C 5 n R a a g r 6 4 I c K 5 z j 9 k z E L o V A a y W N J t x q t l 3 m K o b 0 W a e N w M w T r l g s R G B y v n d Z C T 5 N I p K 7 C I 1 5 G R R Q 8 / W U S j K A 2 i 5 R R M S h X E I g d Q s k V s q T Q a X m r j a B M e K 3 T I Z P 2 2 n o L D C s z L s 4 N x G f 6 d M k J n Y A v C Y P 0 P y J y k k B M o U k D P c Q z o X X b 5 u e b l Y q L 1 8 2 B w 7 6 8 S l I O v E l Q t 6 9 E w C 8 j q b h P H B y 3 v g 7 j Z 1 G w F C f / y J 8 D x I 4 y V 3 / C U + c m O O X B i T B T h A S 4 b j C T d j i W i z B 2 F X I i t n 7 B P 5 V q 4 5 I + 4 R 6 o d 0 B U 4 5 P Q l p F 2 6 7 W j + G 1 I 2 6 q / V 0 4 5 H I G a d J A j f 9 H 5 Y 8 L R l 7 s s 4 z 5 a 2 P 8 v S 3 o t Y v 8 v u y H i w q a 8 a B S 1 e y R E L t O V i o 5 a J e r J U h M r p 1 3 c p l m i r 5 h S l / p e c M H o a O p t d s T U / H W g H Q t a J F + C 2 R W C U s X U M t 7 I y F H q x X l 6 j S s e V H Y b j P 9 u G b v g X 7 K p T V q C / k O E x K 5 9 X O r 1 2 N v 4 T 0 S Y 4 3 k 8 F 1 7 K 7 I L Y 2 2 + r y 5 L u d z B v e M l F J F 9 4 5 4 Q L d 5 n 1 5 5 m 4 b / R W Z U R C + L w D e 4 K q n V N s Z G h a z y f 1 5 J i q F c 1 F y p o q 4 e P 2 M W L 0 N K r P s z 0 9 0 L 8 C S C i q c 9 i + w W W h m I o 2 h q z 6 v R q j C + i F n u f A n 5 Z q I n w 2 F c f Z f E P L O i x / M j u J d X 8 F D x Y 3 I z O Q R 6 e T W 4 m 4 4 m N 9 M B 7 O m g W a D B 0 P 3 C G H Y / M Y z U U N m u M a 8 + X 3 i H l K P Q D s l s g 2 H M U i r Q D q N f 9 r b B L 1 C L d 4 P i b 2 c M g / b O e 0 P V w l j G m e P D 3 S Y 5 / o n X g m m 1 3 Y y Z W T G b q G b V v B q 9 S 7 M R s J g M Q B R y 4 c K T t u 8 3 + n 6 j 7 z f 6 f q P v N 9 6 7 3 w j c N 7 Q b g d t 3 G + / U b U A c X m g 2 q k j 1 v U b f a / S 9 R t 9 r / E 9 7 j Z / 6 5 L b f C V p 5 M s q K U V M 6 C 0 r D x X r w m 5 1 Q k + C H H 1 B L A Q I t A B Q A A g A I A I 1 e T 1 q 4 P 3 m B p g A A A P c A A A A S A A A A A A A A A A A A A A A A A A A A A A B D b 2 5 m a W c v U G F j a 2 F n Z S 5 4 b W x Q S w E C L Q A U A A I A C A C N X k 9 a D 8 r p q 6 Q A A A D p A A A A E w A A A A A A A A A A A A A A A A D y A A A A W 0 N v b n R l b n R f V H l w Z X N d L n h t b F B L A Q I t A B Q A A g A I A I 1 e T 1 o O 4 w 8 L / A M A A I s Z A A A T A A A A A A A A A A A A A A A A A O M B A A B G b 3 J t d W x h c y 9 T Z W N 0 a W 9 u M S 5 t U E s F B g A A A A A D A A M A w g A A A C w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N c A A A A A A A A A V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2 Y 5 b U p M T H l 6 c 1 R M W n J Q K 0 N r T l V 1 W E E y d H V l Q U F B Q U F B Q U F B Q U F B Q U R Y c 3 h p R k J 1 c m Z S S 2 9 m a H Y v e E p U L 3 h E b W h 2 Y l d V d F l Y T n p h W E 4 w W V c 1 M E F B Q U J B Q U F B I i A v P j w v U 3 R h Y m x l R W 5 0 c m l l c z 4 8 L 0 l 0 Z W 0 + P E l 0 Z W 0 + P E l 0 Z W 1 M b 2 N h d G l v b j 4 8 S X R l b V R 5 c G U + R m 9 y b X V s Y T w v S X R l b V R 5 c G U + P E l 0 Z W 1 Q Y X R o P l N l Y 3 R p b 2 4 x L 2 t u e C 1 z Z X R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x Z m Q x M D M x L T M 1 N 2 M t N D Z k M y 1 i O W I z L W J i Z W F h M T N l M D Q y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2 5 4 X 3 N l d H V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1 L T A y L T E 1 V D A 4 O j U y O j I 1 L j U w M D M 0 N z B a I i A v P j x F b n R y e S B U e X B l P S J G a W x s Q 2 9 s d W 1 u V H l w Z X M i I F Z h b H V l P S J z Q X d B R 0 J n P T 0 i I C 8 + P E V u d H J 5 I F R 5 c G U 9 I k Z p b G x F c n J v c k N v Z G U i I F Z h b H V l P S J z V W 5 r b m 9 3 b i I g L z 4 8 R W 5 0 c n k g V H l w Z T 0 i R m l s b E N v b H V t b k 5 h b W V z I i B W Y W x 1 Z T 0 i c 1 s m c X V v d D t J b m R l e C Z x d W 9 0 O y w m c X V v d D t G d W x s T m F t Z S Z x d W 9 0 O y w m c X V v d D t O Y W 1 l J n F 1 b 3 Q 7 L C Z x d W 9 0 O 0 V 4 d G V u c 2 l v b i Z x d W 9 0 O 1 0 i I C 8 + P E V u d H J 5 I F R 5 c G U 9 I k Z p b G x D b 3 V u d C I g V m F s d W U 9 I m w y N C I g L z 4 8 R W 5 0 c n k g V H l w Z T 0 i U m V j b 3 Z l c n l U Y X J n Z X R S b 3 c i I F Z h b H V l P S J s M y I g L z 4 8 R W 5 0 c n k g V H l w Z T 0 i U m V j b 3 Z l c n l U Y X J n Z X R D b 2 x 1 b W 4 i I F Z h b H V l P S J s M i I g L z 4 8 R W 5 0 c n k g V H l w Z T 0 i U m V j b 3 Z l c n l U Y X J n Z X R T a G V l d C I g V m F s d W U 9 I n N L T l g t U 2 V 0 d X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n g t c 2 V 0 d X A v Q X V 0 b 1 J l b W 9 2 Z W R D b 2 x 1 b W 5 z M S 5 7 S W 5 k Z X g s M H 0 m c X V v d D s s J n F 1 b 3 Q 7 U 2 V j d G l v b j E v a 2 5 4 L X N l d H V w L 0 F 1 d G 9 S Z W 1 v d m V k Q 2 9 s d W 1 u c z E u e 0 Z 1 b G x O Y W 1 l L D F 9 J n F 1 b 3 Q 7 L C Z x d W 9 0 O 1 N l Y 3 R p b 2 4 x L 2 t u e C 1 z Z X R 1 c C 9 B d X R v U m V t b 3 Z l Z E N v b H V t b n M x L n t O Y W 1 l L D J 9 J n F 1 b 3 Q 7 L C Z x d W 9 0 O 1 N l Y 3 R p b 2 4 x L 2 t u e C 1 z Z X R 1 c C 9 B d X R v U m V t b 3 Z l Z E N v b H V t b n M x L n t F e H R l b n N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2 5 4 L X N l d H V w L 0 F 1 d G 9 S Z W 1 v d m V k Q 2 9 s d W 1 u c z E u e 0 l u Z G V 4 L D B 9 J n F 1 b 3 Q 7 L C Z x d W 9 0 O 1 N l Y 3 R p b 2 4 x L 2 t u e C 1 z Z X R 1 c C 9 B d X R v U m V t b 3 Z l Z E N v b H V t b n M x L n t G d W x s T m F t Z S w x f S Z x d W 9 0 O y w m c X V v d D t T Z W N 0 a W 9 u M S 9 r b n g t c 2 V 0 d X A v Q X V 0 b 1 J l b W 9 2 Z W R D b 2 x 1 b W 5 z M S 5 7 T m F t Z S w y f S Z x d W 9 0 O y w m c X V v d D t T Z W N 0 a W 9 u M S 9 r b n g t c 2 V 0 d X A v Q X V 0 b 1 J l b W 9 2 Z W R D b 2 x 1 b W 5 z M S 5 7 R X h 0 Z W 5 z a W 9 u L D N 9 J n F 1 b 3 Q 7 X S w m c X V v d D t S Z W x h d G l v b n N o a X B J b m Z v J n F 1 b 3 Q 7 O l t d f S I g L z 4 8 R W 5 0 c n k g V H l w Z T 0 i U X V l c n l H c m 9 1 c E l E I i B W Y W x 1 Z T 0 i c z R i N j J m N j l m L T J j M m Y t N G N l Y y 1 i N j Z i L T N m Z T B h N D M 1 N G I 5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t u e C 1 z Z X R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n g t c 2 V 0 d X A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e C 1 z Z X R 1 c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e C 1 z Z X R 1 c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4 L X N l d H V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4 L X N l d H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4 L X N l d H V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e C 1 z Z X R 1 c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4 L W d y b 3 V w Z W Q 8 L 0 l 0 Z W 1 Q Y X R o P j w v S X R l b U x v Y 2 F 0 a W 9 u P j x T d G F i b G V F b n R y a W V z P j x F b n R y e S B U e X B l P S J R d W V y e U l E I i B W Y W x 1 Z T 0 i c z l h M z U 2 Y z k 5 L W V k Y z M t N D g 5 N y 1 i N D l l L T J m Z T g 0 N j k 5 Y W Q 4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2 t u e C 1 z b 3 J 0 Z W Q i I C 8 + P E V u d H J 5 I F R 5 c G U 9 I l J l Y 2 9 2 Z X J 5 V G F y Z 2 V 0 Q 2 9 s d W 1 u I i B W Y W x 1 Z T 0 i b D E 3 I i A v P j x F b n R y e S B U e X B l P S J S Z W N v d m V y e V R h c m d l d F J v d y I g V m F s d W U 9 I m w y I i A v P j x F b n R y e S B U e X B l P S J G a W x s V G F y Z 2 V 0 I i B W Y W x 1 Z T 0 i c 2 t u e F 9 n c m 9 1 c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V U M D g 6 N T I 6 M j Y u N T Y w M j E 3 M F o i I C 8 + P E V u d H J 5 I F R 5 c G U 9 I k Z p b G x D b 2 x 1 b W 5 U e X B l c y I g V m F s d W U 9 I n N B Q V l H Q m d Z Q S I g L z 4 8 R W 5 0 c n k g V H l w Z T 0 i R m l s b E N v b H V t b k 5 h b W V z I i B W Y W x 1 Z T 0 i c 1 s m c X V v d D t J b m R l e D E m c X V v d D s s J n F 1 b 3 Q 7 S W 1 h Z 2 V P b m x 5 J n F 1 b 3 Q 7 L C Z x d W 9 0 O 0 l t Y W d l T G l u a y Z x d W 9 0 O y w m c X V v d D t J b W F n Z U x p b m t U b 0 Z p b G U m c X V v d D s s J n F 1 b 3 Q 7 R 0 h y Z W F k b W V N R C Z x d W 9 0 O y w m c X V v d D t N R F R h Y m x l U m V j b 3 J k c y Z x d W 9 0 O 1 0 i I C 8 + P E V u d H J 5 I F R 5 c G U 9 I k Z p b G x T d G F 0 d X M i I F Z h b H V l P S J z Q 2 9 t c G x l d G U i I C 8 + P E V u d H J 5 I F R 5 c G U 9 I l F 1 Z X J 5 R 3 J v d X B J R C I g V m F s d W U 9 I n M 0 Y j Y y Z j Y 5 Z i 0 y Y z J m L T R j Z W M t Y j Y 2 Y i 0 z Z m U w Y T Q z N T R i O T c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e C 1 n c m 9 1 c G V k L 0 F 1 d G 9 S Z W 1 v d m V k Q 2 9 s d W 1 u c z E u e 0 l u Z G V 4 M S w w f S Z x d W 9 0 O y w m c X V v d D t T Z W N 0 a W 9 u M S 9 r b n g t Z 3 J v d X B l Z C 9 B d X R v U m V t b 3 Z l Z E N v b H V t b n M x L n t J b W F n Z U 9 u b H k s M X 0 m c X V v d D s s J n F 1 b 3 Q 7 U 2 V j d G l v b j E v a 2 5 4 L W d y b 3 V w Z W Q v Q X V 0 b 1 J l b W 9 2 Z W R D b 2 x 1 b W 5 z M S 5 7 S W 1 h Z 2 V M a W 5 r L D J 9 J n F 1 b 3 Q 7 L C Z x d W 9 0 O 1 N l Y 3 R p b 2 4 x L 2 t u e C 1 n c m 9 1 c G V k L 0 F 1 d G 9 S Z W 1 v d m V k Q 2 9 s d W 1 u c z E u e 0 l t Y W d l T G l u a 1 R v R m l s Z S w z f S Z x d W 9 0 O y w m c X V v d D t T Z W N 0 a W 9 u M S 9 r b n g t Z 3 J v d X B l Z C 9 B d X R v U m V t b 3 Z l Z E N v b H V t b n M x L n t H S H J l Y W R t Z U 1 E L D R 9 J n F 1 b 3 Q 7 L C Z x d W 9 0 O 1 N l Y 3 R p b 2 4 x L 2 t u e C 1 n c m 9 1 c G V k L 0 F 1 d G 9 S Z W 1 v d m V k Q 2 9 s d W 1 u c z E u e 0 1 E V G F i b G V S Z W N v c m R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t u e C 1 n c m 9 1 c G V k L 0 F 1 d G 9 S Z W 1 v d m V k Q 2 9 s d W 1 u c z E u e 0 l u Z G V 4 M S w w f S Z x d W 9 0 O y w m c X V v d D t T Z W N 0 a W 9 u M S 9 r b n g t Z 3 J v d X B l Z C 9 B d X R v U m V t b 3 Z l Z E N v b H V t b n M x L n t J b W F n Z U 9 u b H k s M X 0 m c X V v d D s s J n F 1 b 3 Q 7 U 2 V j d G l v b j E v a 2 5 4 L W d y b 3 V w Z W Q v Q X V 0 b 1 J l b W 9 2 Z W R D b 2 x 1 b W 5 z M S 5 7 S W 1 h Z 2 V M a W 5 r L D J 9 J n F 1 b 3 Q 7 L C Z x d W 9 0 O 1 N l Y 3 R p b 2 4 x L 2 t u e C 1 n c m 9 1 c G V k L 0 F 1 d G 9 S Z W 1 v d m V k Q 2 9 s d W 1 u c z E u e 0 l t Y W d l T G l u a 1 R v R m l s Z S w z f S Z x d W 9 0 O y w m c X V v d D t T Z W N 0 a W 9 u M S 9 r b n g t Z 3 J v d X B l Z C 9 B d X R v U m V t b 3 Z l Z E N v b H V t b n M x L n t H S H J l Y W R t Z U 1 E L D R 9 J n F 1 b 3 Q 7 L C Z x d W 9 0 O 1 N l Y 3 R p b 2 4 x L 2 t u e C 1 n c m 9 1 c G V k L 0 F 1 d G 9 S Z W 1 v d m V k Q 2 9 s d W 1 u c z E u e 0 1 E V G F i b G V S Z W N v c m R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n g t Z 3 J v d X B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n g t Z 3 J v d X B l Z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e C 1 n c m 9 1 c G V k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4 L W d y b 3 V w Z W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n g t Z 3 J v d X B l Z C 9 T b 3 J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e C 1 z Z X R 1 c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4 L X N l d H V w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4 L W Z p b m F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h k N j c y N 2 U t Z W Y w N C 0 0 O D I 4 L T k w N j Q t M z B k O G I 3 O T g 3 Z T I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b n h f Z m l u Y W w i I C 8 + P E V u d H J 5 I F R 5 c G U 9 I k Z p b G x l Z E N v b X B s Z X R l U m V z d W x 0 V G 9 X b 3 J r c 2 h l Z X Q i I F Z h b H V l P S J s M S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1 V D A 4 O j U y O j I 1 L j U x N D A w M z B a I i A v P j x F b n R y e S B U e X B l P S J G a W x s Q 2 9 s d W 1 u V H l w Z X M i I F Z h b H V l P S J z Q U F B Q U F B Q U R B d 0 F B Q U F B Q U F B Q T 0 i I C 8 + P E V u d H J 5 I F R 5 c G U 9 I k Z p b G x D b 2 x 1 b W 5 O Y W 1 l c y I g V m F s d W U 9 I n N b J n F 1 b 3 Q 7 S W 5 k Z X g m c X V v d D s s J n F 1 b 3 Q 7 R n V s b E 5 h b W U m c X V v d D s s J n F 1 b 3 Q 7 T m F t Z S Z x d W 9 0 O y w m c X V v d D t F e H R l b n N p b 2 4 m c X V v d D s s J n F 1 b 3 Q 7 V H l w Z S Z x d W 9 0 O y w m c X V v d D t P c m R l c j E m c X V v d D s s J n F 1 b 3 Q 7 T 3 J k Z X I y J n F 1 b 3 Q 7 L C Z x d W 9 0 O 0 N v d W 5 0 J n F 1 b 3 Q 7 L C Z x d W 9 0 O 0 x p b m s m c X V v d D s s J n F 1 b 3 Q 7 T U Q t S W 1 h Z 2 V P b m x 5 J n F 1 b 3 Q 7 L C Z x d W 9 0 O 0 1 E L U l t Y W d l T G l u a y Z x d W 9 0 O y w m c X V v d D t N R C 1 J b W F n Z U x p b m t U b 0 Z p b G U m c X V v d D s s J n F 1 b 3 Q 7 T U Q t V G F i b G V S Z W N v c m Q m c X V v d D s s J n F 1 b 3 Q 7 R 0 g t U k V B R E 1 F L U 1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e C 1 m a W 5 h b C 9 B d X R v U m V t b 3 Z l Z E N v b H V t b n M x L n t J b m R l e C w w f S Z x d W 9 0 O y w m c X V v d D t T Z W N 0 a W 9 u M S 9 r b n g t Z m l u Y W w v Q X V 0 b 1 J l b W 9 2 Z W R D b 2 x 1 b W 5 z M S 5 7 R n V s b E 5 h b W U s M X 0 m c X V v d D s s J n F 1 b 3 Q 7 U 2 V j d G l v b j E v a 2 5 4 L W Z p b m F s L 0 F 1 d G 9 S Z W 1 v d m V k Q 2 9 s d W 1 u c z E u e 0 5 h b W U s M n 0 m c X V v d D s s J n F 1 b 3 Q 7 U 2 V j d G l v b j E v a 2 5 4 L W Z p b m F s L 0 F 1 d G 9 S Z W 1 v d m V k Q 2 9 s d W 1 u c z E u e 0 V 4 d G V u c 2 l v b i w z f S Z x d W 9 0 O y w m c X V v d D t T Z W N 0 a W 9 u M S 9 r b n g t Z m l u Y W w v Q X V 0 b 1 J l b W 9 2 Z W R D b 2 x 1 b W 5 z M S 5 7 V H l w Z S w 0 f S Z x d W 9 0 O y w m c X V v d D t T Z W N 0 a W 9 u M S 9 r b n g t Z m l u Y W w v Q X V 0 b 1 J l b W 9 2 Z W R D b 2 x 1 b W 5 z M S 5 7 T 3 J k Z X I x L D V 9 J n F 1 b 3 Q 7 L C Z x d W 9 0 O 1 N l Y 3 R p b 2 4 x L 2 t u e C 1 m a W 5 h b C 9 B d X R v U m V t b 3 Z l Z E N v b H V t b n M x L n t P c m R l c j I s N n 0 m c X V v d D s s J n F 1 b 3 Q 7 U 2 V j d G l v b j E v a 2 5 4 L W Z p b m F s L 0 F 1 d G 9 S Z W 1 v d m V k Q 2 9 s d W 1 u c z E u e 0 N v d W 5 0 L D d 9 J n F 1 b 3 Q 7 L C Z x d W 9 0 O 1 N l Y 3 R p b 2 4 x L 2 t u e C 1 m a W 5 h b C 9 B d X R v U m V t b 3 Z l Z E N v b H V t b n M x L n t M a W 5 r L D h 9 J n F 1 b 3 Q 7 L C Z x d W 9 0 O 1 N l Y 3 R p b 2 4 x L 2 t u e C 1 m a W 5 h b C 9 B d X R v U m V t b 3 Z l Z E N v b H V t b n M x L n t N R C 1 J b W F n Z U 9 u b H k s O X 0 m c X V v d D s s J n F 1 b 3 Q 7 U 2 V j d G l v b j E v a 2 5 4 L W Z p b m F s L 0 F 1 d G 9 S Z W 1 v d m V k Q 2 9 s d W 1 u c z E u e 0 1 E L U l t Y W d l T G l u a y w x M H 0 m c X V v d D s s J n F 1 b 3 Q 7 U 2 V j d G l v b j E v a 2 5 4 L W Z p b m F s L 0 F 1 d G 9 S Z W 1 v d m V k Q 2 9 s d W 1 u c z E u e 0 1 E L U l t Y W d l T G l u a 1 R v R m l s Z S w x M X 0 m c X V v d D s s J n F 1 b 3 Q 7 U 2 V j d G l v b j E v a 2 5 4 L W Z p b m F s L 0 F 1 d G 9 S Z W 1 v d m V k Q 2 9 s d W 1 u c z E u e 0 1 E L V R h Y m x l U m V j b 3 J k L D E y f S Z x d W 9 0 O y w m c X V v d D t T Z W N 0 a W 9 u M S 9 r b n g t Z m l u Y W w v Q X V 0 b 1 J l b W 9 2 Z W R D b 2 x 1 b W 5 z M S 5 7 R 0 g t U k V B R E 1 F L U 1 E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a 2 5 4 L W Z p b m F s L 0 F 1 d G 9 S Z W 1 v d m V k Q 2 9 s d W 1 u c z E u e 0 l u Z G V 4 L D B 9 J n F 1 b 3 Q 7 L C Z x d W 9 0 O 1 N l Y 3 R p b 2 4 x L 2 t u e C 1 m a W 5 h b C 9 B d X R v U m V t b 3 Z l Z E N v b H V t b n M x L n t G d W x s T m F t Z S w x f S Z x d W 9 0 O y w m c X V v d D t T Z W N 0 a W 9 u M S 9 r b n g t Z m l u Y W w v Q X V 0 b 1 J l b W 9 2 Z W R D b 2 x 1 b W 5 z M S 5 7 T m F t Z S w y f S Z x d W 9 0 O y w m c X V v d D t T Z W N 0 a W 9 u M S 9 r b n g t Z m l u Y W w v Q X V 0 b 1 J l b W 9 2 Z W R D b 2 x 1 b W 5 z M S 5 7 R X h 0 Z W 5 z a W 9 u L D N 9 J n F 1 b 3 Q 7 L C Z x d W 9 0 O 1 N l Y 3 R p b 2 4 x L 2 t u e C 1 m a W 5 h b C 9 B d X R v U m V t b 3 Z l Z E N v b H V t b n M x L n t U e X B l L D R 9 J n F 1 b 3 Q 7 L C Z x d W 9 0 O 1 N l Y 3 R p b 2 4 x L 2 t u e C 1 m a W 5 h b C 9 B d X R v U m V t b 3 Z l Z E N v b H V t b n M x L n t P c m R l c j E s N X 0 m c X V v d D s s J n F 1 b 3 Q 7 U 2 V j d G l v b j E v a 2 5 4 L W Z p b m F s L 0 F 1 d G 9 S Z W 1 v d m V k Q 2 9 s d W 1 u c z E u e 0 9 y Z G V y M i w 2 f S Z x d W 9 0 O y w m c X V v d D t T Z W N 0 a W 9 u M S 9 r b n g t Z m l u Y W w v Q X V 0 b 1 J l b W 9 2 Z W R D b 2 x 1 b W 5 z M S 5 7 Q 2 9 1 b n Q s N 3 0 m c X V v d D s s J n F 1 b 3 Q 7 U 2 V j d G l v b j E v a 2 5 4 L W Z p b m F s L 0 F 1 d G 9 S Z W 1 v d m V k Q 2 9 s d W 1 u c z E u e 0 x p b m s s O H 0 m c X V v d D s s J n F 1 b 3 Q 7 U 2 V j d G l v b j E v a 2 5 4 L W Z p b m F s L 0 F 1 d G 9 S Z W 1 v d m V k Q 2 9 s d W 1 u c z E u e 0 1 E L U l t Y W d l T 2 5 s e S w 5 f S Z x d W 9 0 O y w m c X V v d D t T Z W N 0 a W 9 u M S 9 r b n g t Z m l u Y W w v Q X V 0 b 1 J l b W 9 2 Z W R D b 2 x 1 b W 5 z M S 5 7 T U Q t S W 1 h Z 2 V M a W 5 r L D E w f S Z x d W 9 0 O y w m c X V v d D t T Z W N 0 a W 9 u M S 9 r b n g t Z m l u Y W w v Q X V 0 b 1 J l b W 9 2 Z W R D b 2 x 1 b W 5 z M S 5 7 T U Q t S W 1 h Z 2 V M a W 5 r V G 9 G a W x l L D E x f S Z x d W 9 0 O y w m c X V v d D t T Z W N 0 a W 9 u M S 9 r b n g t Z m l u Y W w v Q X V 0 b 1 J l b W 9 2 Z W R D b 2 x 1 b W 5 z M S 5 7 T U Q t V G F i b G V S Z W N v c m Q s M T J 9 J n F 1 b 3 Q 7 L C Z x d W 9 0 O 1 N l Y 3 R p b 2 4 x L 2 t u e C 1 m a W 5 h b C 9 B d X R v U m V t b 3 Z l Z E N v b H V t b n M x L n t H S C 1 S R U F E T U U t T U Q s M T N 9 J n F 1 b 3 Q 7 X S w m c X V v d D t S Z W x h d G l v b n N o a X B J b m Z v J n F 1 b 3 Q 7 O l t d f S I g L z 4 8 R W 5 0 c n k g V H l w Z T 0 i U X V l c n l H c m 9 1 c E l E I i B W Y W x 1 Z T 0 i c z R i N j J m N j l m L T J j M m Y t N G N l Y y 1 i N j Z i L T N m Z T B h N D M 1 N G I 5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t u e C 1 m a W 5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n g t Z m l u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n g t Z m l u Y W w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e C 1 n c m 9 1 c G V k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e C 1 n c m 9 1 c G V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4 L X N l d H V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S 1 z Z X R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m O W F h N D Z k L T d h Z G Q t N D c 1 Z C 0 5 O D h h L W Q 1 N j d j Y j A 5 Y j R m Y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E F f c 2 V 0 d X A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I t M T V U M D g 6 N T I 6 M j Y u N T Y w M j E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3 Q U d C Z z 0 9 I i A v P j x F b n R y e S B U e X B l P S J G a W x s Q 2 9 1 b n Q i I F Z h b H V l P S J s M j E i I C 8 + P E V u d H J 5 I F R 5 c G U 9 I k Z p b G x D b 2 x 1 b W 5 O Y W 1 l c y I g V m F s d W U 9 I n N b J n F 1 b 3 Q 7 S W 5 k Z X g m c X V v d D s s J n F 1 b 3 Q 7 R n V s b E 5 h b W U m c X V v d D s s J n F 1 b 3 Q 7 T m F t Z S Z x d W 9 0 O y w m c X V v d D t F e H R l b n N p b 2 4 m c X V v d D t d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Q S 1 z Z X R 1 c C 9 B d X R v U m V t b 3 Z l Z E N v b H V t b n M x L n t J b m R l e C w w f S Z x d W 9 0 O y w m c X V v d D t T Z W N 0 a W 9 u M S 9 I Q S 1 z Z X R 1 c C 9 B d X R v U m V t b 3 Z l Z E N v b H V t b n M x L n t G d W x s T m F t Z S w x f S Z x d W 9 0 O y w m c X V v d D t T Z W N 0 a W 9 u M S 9 I Q S 1 z Z X R 1 c C 9 B d X R v U m V t b 3 Z l Z E N v b H V t b n M x L n t O Y W 1 l L D J 9 J n F 1 b 3 Q 7 L C Z x d W 9 0 O 1 N l Y 3 R p b 2 4 x L 0 h B L X N l d H V w L 0 F 1 d G 9 S Z W 1 v d m V k Q 2 9 s d W 1 u c z E u e 0 V 4 d G V u c 2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Q S 1 z Z X R 1 c C 9 B d X R v U m V t b 3 Z l Z E N v b H V t b n M x L n t J b m R l e C w w f S Z x d W 9 0 O y w m c X V v d D t T Z W N 0 a W 9 u M S 9 I Q S 1 z Z X R 1 c C 9 B d X R v U m V t b 3 Z l Z E N v b H V t b n M x L n t G d W x s T m F t Z S w x f S Z x d W 9 0 O y w m c X V v d D t T Z W N 0 a W 9 u M S 9 I Q S 1 z Z X R 1 c C 9 B d X R v U m V t b 3 Z l Z E N v b H V t b n M x L n t O Y W 1 l L D J 9 J n F 1 b 3 Q 7 L C Z x d W 9 0 O 1 N l Y 3 R p b 2 4 x L 0 h B L X N l d H V w L 0 F 1 d G 9 S Z W 1 v d m V k Q 2 9 s d W 1 u c z E u e 0 V 4 d G V u c 2 l v b i w z f S Z x d W 9 0 O 1 0 s J n F 1 b 3 Q 7 U m V s Y X R p b 2 5 z a G l w S W 5 m b y Z x d W 9 0 O z p b X X 0 i I C 8 + P E V u d H J 5 I F R 5 c G U 9 I l F 1 Z X J 5 R 3 J v d X B J R C I g V m F s d W U 9 I n M 4 N T E 4 Y j N k N y 1 l Y T A 2 L T Q 0 Z G Y t Y W E x Z i 0 4 N m Z m Z j E y N T N m Z j E i I C 8 + P C 9 T d G F i b G V F b n R y a W V z P j w v S X R l b T 4 8 S X R l b T 4 8 S X R l b U x v Y 2 F 0 a W 9 u P j x J d G V t V H l w Z T 5 G b 3 J t d W x h P C 9 J d G V t V H l w Z T 4 8 S X R l b V B h d G g + U 2 V j d G l v b j E v S E E t c 2 V 0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E t c 2 V 0 d X A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B L X N l d H V w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E t c 2 V 0 d X A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B L X N l d H V w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E t c 2 V 0 d X A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B L X N l d H V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E t c 2 V 0 d X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S 1 z Z X R 1 c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S 1 z Z X R 1 c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E t c 2 V 0 d X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L W d y b 3 V w Z W Q 8 L 0 l 0 Z W 1 Q Y X R o P j w v S X R l b U x v Y 2 F 0 a W 9 u P j x T d G F i b G V F b n R y a W V z P j x F b n R y e S B U e X B l P S J R d W V y e U l E I i B W Y W x 1 Z T 0 i c z d l O G F m N m Q 2 L W F m Z D E t N D g 5 M y 1 i O D k z L T R h Z W I 1 Z G Y y N W U 4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h h X 2 d y b 3 V w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V Q w O D o 1 M j o y N S 4 0 N j k x N D g x W i I g L z 4 8 R W 5 0 c n k g V H l w Z T 0 i R m l s b E N v b H V t b l R 5 c G V z I i B W Y W x 1 Z T 0 i c 0 F B W U d C Z 0 F H I i A v P j x F b n R y e S B U e X B l P S J G a W x s Q 2 9 s d W 1 u T m F t Z X M i I F Z h b H V l P S J z W y Z x d W 9 0 O 0 l u Z G V 4 M S Z x d W 9 0 O y w m c X V v d D t J b W F n Z U 9 u b H k m c X V v d D s s J n F 1 b 3 Q 7 S W 1 h Z 2 V M a W 5 r J n F 1 b 3 Q 7 L C Z x d W 9 0 O 0 l t Y W d l T G l u a 1 R v R m l s Z S Z x d W 9 0 O y w m c X V v d D t N R F R h Y m x l U m V j b 3 J k c y Z x d W 9 0 O y w m c X V v d D t H S H J l Y W R t Z U 1 E J n F 1 b 3 Q 7 X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h L W d y b 3 V w Z W Q v Q X V 0 b 1 J l b W 9 2 Z W R D b 2 x 1 b W 5 z M S 5 7 S W 5 k Z X g x L D B 9 J n F 1 b 3 Q 7 L C Z x d W 9 0 O 1 N l Y 3 R p b 2 4 x L 2 h h L W d y b 3 V w Z W Q v Q X V 0 b 1 J l b W 9 2 Z W R D b 2 x 1 b W 5 z M S 5 7 S W 1 h Z 2 V P b m x 5 L D F 9 J n F 1 b 3 Q 7 L C Z x d W 9 0 O 1 N l Y 3 R p b 2 4 x L 2 h h L W d y b 3 V w Z W Q v Q X V 0 b 1 J l b W 9 2 Z W R D b 2 x 1 b W 5 z M S 5 7 S W 1 h Z 2 V M a W 5 r L D J 9 J n F 1 b 3 Q 7 L C Z x d W 9 0 O 1 N l Y 3 R p b 2 4 x L 2 h h L W d y b 3 V w Z W Q v Q X V 0 b 1 J l b W 9 2 Z W R D b 2 x 1 b W 5 z M S 5 7 S W 1 h Z 2 V M a W 5 r V G 9 G a W x l L D N 9 J n F 1 b 3 Q 7 L C Z x d W 9 0 O 1 N l Y 3 R p b 2 4 x L 2 h h L W d y b 3 V w Z W Q v Q X V 0 b 1 J l b W 9 2 Z W R D b 2 x 1 b W 5 z M S 5 7 T U R U Y W J s Z V J l Y 2 9 y Z H M s N H 0 m c X V v d D s s J n F 1 b 3 Q 7 U 2 V j d G l v b j E v a G E t Z 3 J v d X B l Z C 9 B d X R v U m V t b 3 Z l Z E N v b H V t b n M x L n t H S H J l Y W R t Z U 1 E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h h L W d y b 3 V w Z W Q v Q X V 0 b 1 J l b W 9 2 Z W R D b 2 x 1 b W 5 z M S 5 7 S W 5 k Z X g x L D B 9 J n F 1 b 3 Q 7 L C Z x d W 9 0 O 1 N l Y 3 R p b 2 4 x L 2 h h L W d y b 3 V w Z W Q v Q X V 0 b 1 J l b W 9 2 Z W R D b 2 x 1 b W 5 z M S 5 7 S W 1 h Z 2 V P b m x 5 L D F 9 J n F 1 b 3 Q 7 L C Z x d W 9 0 O 1 N l Y 3 R p b 2 4 x L 2 h h L W d y b 3 V w Z W Q v Q X V 0 b 1 J l b W 9 2 Z W R D b 2 x 1 b W 5 z M S 5 7 S W 1 h Z 2 V M a W 5 r L D J 9 J n F 1 b 3 Q 7 L C Z x d W 9 0 O 1 N l Y 3 R p b 2 4 x L 2 h h L W d y b 3 V w Z W Q v Q X V 0 b 1 J l b W 9 2 Z W R D b 2 x 1 b W 5 z M S 5 7 S W 1 h Z 2 V M a W 5 r V G 9 G a W x l L D N 9 J n F 1 b 3 Q 7 L C Z x d W 9 0 O 1 N l Y 3 R p b 2 4 x L 2 h h L W d y b 3 V w Z W Q v Q X V 0 b 1 J l b W 9 2 Z W R D b 2 x 1 b W 5 z M S 5 7 T U R U Y W J s Z V J l Y 2 9 y Z H M s N H 0 m c X V v d D s s J n F 1 b 3 Q 7 U 2 V j d G l v b j E v a G E t Z 3 J v d X B l Z C 9 B d X R v U m V t b 3 Z l Z E N v b H V t b n M x L n t H S H J l Y W R t Z U 1 E L D V 9 J n F 1 b 3 Q 7 X S w m c X V v d D t S Z W x h d G l v b n N o a X B J b m Z v J n F 1 b 3 Q 7 O l t d f S I g L z 4 8 R W 5 0 c n k g V H l w Z T 0 i U X V l c n l H c m 9 1 c E l E I i B W Y W x 1 Z T 0 i c z g 1 M T h i M 2 Q 3 L W V h M D Y t N D R k Z i 1 h Y T F m L T g 2 Z m Z m M T I 1 M 2 Z m M S I g L z 4 8 L 1 N 0 Y W J s Z U V u d H J p Z X M + P C 9 J d G V t P j x J d G V t P j x J d G V t T G 9 j Y X R p b 2 4 + P E l 0 Z W 1 U e X B l P k Z v c m 1 1 b G E 8 L 0 l 0 Z W 1 U e X B l P j x J d G V t U G F 0 a D 5 T Z W N 0 a W 9 u M S 9 o Y S 1 n c m 9 1 c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L W d y b 3 V w Z W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S 1 n c m 9 1 c G V k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E t Z 3 J v d X B l Z C 9 T b 3 J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L W d y b 3 V w Z W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S 1 n c m 9 1 c G V k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L W d y b 3 V w Z W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S 1 m a W 5 h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h O G F l M j Z j L T k 2 Z W Y t N D M z N S 0 4 O G I y L T Y z Z T Y 1 N z I y N j E 1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G F f Z m l u Y W w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V Q w O D o 1 M j o y N S 4 0 O T Q z M z c z W i I g L z 4 8 R W 5 0 c n k g V H l w Z T 0 i R m l s b E N v b H V t b l R 5 c G V z I i B W Y W x 1 Z T 0 i c 0 F B Q U F B Q U F E Q X d B Q U F B Q U F B Q U E 9 I i A v P j x F b n R y e S B U e X B l P S J G a W x s Q 2 9 s d W 1 u T m F t Z X M i I F Z h b H V l P S J z W y Z x d W 9 0 O 0 l u Z G V 4 J n F 1 b 3 Q 7 L C Z x d W 9 0 O 0 Z 1 b G x O Y W 1 l J n F 1 b 3 Q 7 L C Z x d W 9 0 O 0 5 h b W U m c X V v d D s s J n F 1 b 3 Q 7 R X h 0 Z W 5 z a W 9 u J n F 1 b 3 Q 7 L C Z x d W 9 0 O 1 R 5 c G U m c X V v d D s s J n F 1 b 3 Q 7 T 3 J k Z X I x J n F 1 b 3 Q 7 L C Z x d W 9 0 O 0 9 y Z G V y M i Z x d W 9 0 O y w m c X V v d D t D b 3 V u d C Z x d W 9 0 O y w m c X V v d D t M a W 5 r J n F 1 b 3 Q 7 L C Z x d W 9 0 O 0 1 E L U l t Y W d l T 2 5 s e S Z x d W 9 0 O y w m c X V v d D t N R C 1 J b W F n Z U x p b m s m c X V v d D s s J n F 1 b 3 Q 7 T U Q t S W 1 h Z 2 V M a W 5 r V G 9 G a W x l J n F 1 b 3 Q 7 L C Z x d W 9 0 O 0 1 E L V R h Y m x l U m V j b 3 J k J n F 1 b 3 Q 7 L C Z x d W 9 0 O 0 d I L V J F Q U R N R S 1 N R C Z x d W 9 0 O 1 0 i I C 8 + P E V u d H J 5 I F R 5 c G U 9 I k Z p b G x T d G F 0 d X M i I F Z h b H V l P S J z Q 2 9 t c G x l d G U i I C 8 + P E V u d H J 5 I F R 5 c G U 9 I k Z p b G x D b 3 V u d C I g V m F s d W U 9 I m w y M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h L W Z p b m F s L 0 F 1 d G 9 S Z W 1 v d m V k Q 2 9 s d W 1 u c z E u e 0 l u Z G V 4 L D B 9 J n F 1 b 3 Q 7 L C Z x d W 9 0 O 1 N l Y 3 R p b 2 4 x L 2 h h L W Z p b m F s L 0 F 1 d G 9 S Z W 1 v d m V k Q 2 9 s d W 1 u c z E u e 0 Z 1 b G x O Y W 1 l L D F 9 J n F 1 b 3 Q 7 L C Z x d W 9 0 O 1 N l Y 3 R p b 2 4 x L 2 h h L W Z p b m F s L 0 F 1 d G 9 S Z W 1 v d m V k Q 2 9 s d W 1 u c z E u e 0 5 h b W U s M n 0 m c X V v d D s s J n F 1 b 3 Q 7 U 2 V j d G l v b j E v a G E t Z m l u Y W w v Q X V 0 b 1 J l b W 9 2 Z W R D b 2 x 1 b W 5 z M S 5 7 R X h 0 Z W 5 z a W 9 u L D N 9 J n F 1 b 3 Q 7 L C Z x d W 9 0 O 1 N l Y 3 R p b 2 4 x L 2 h h L W Z p b m F s L 0 F 1 d G 9 S Z W 1 v d m V k Q 2 9 s d W 1 u c z E u e 1 R 5 c G U s N H 0 m c X V v d D s s J n F 1 b 3 Q 7 U 2 V j d G l v b j E v a G E t Z m l u Y W w v Q X V 0 b 1 J l b W 9 2 Z W R D b 2 x 1 b W 5 z M S 5 7 T 3 J k Z X I x L D V 9 J n F 1 b 3 Q 7 L C Z x d W 9 0 O 1 N l Y 3 R p b 2 4 x L 2 h h L W Z p b m F s L 0 F 1 d G 9 S Z W 1 v d m V k Q 2 9 s d W 1 u c z E u e 0 9 y Z G V y M i w 2 f S Z x d W 9 0 O y w m c X V v d D t T Z W N 0 a W 9 u M S 9 o Y S 1 m a W 5 h b C 9 B d X R v U m V t b 3 Z l Z E N v b H V t b n M x L n t D b 3 V u d C w 3 f S Z x d W 9 0 O y w m c X V v d D t T Z W N 0 a W 9 u M S 9 o Y S 1 m a W 5 h b C 9 B d X R v U m V t b 3 Z l Z E N v b H V t b n M x L n t M a W 5 r L D h 9 J n F 1 b 3 Q 7 L C Z x d W 9 0 O 1 N l Y 3 R p b 2 4 x L 2 h h L W Z p b m F s L 0 F 1 d G 9 S Z W 1 v d m V k Q 2 9 s d W 1 u c z E u e 0 1 E L U l t Y W d l T 2 5 s e S w 5 f S Z x d W 9 0 O y w m c X V v d D t T Z W N 0 a W 9 u M S 9 o Y S 1 m a W 5 h b C 9 B d X R v U m V t b 3 Z l Z E N v b H V t b n M x L n t N R C 1 J b W F n Z U x p b m s s M T B 9 J n F 1 b 3 Q 7 L C Z x d W 9 0 O 1 N l Y 3 R p b 2 4 x L 2 h h L W Z p b m F s L 0 F 1 d G 9 S Z W 1 v d m V k Q 2 9 s d W 1 u c z E u e 0 1 E L U l t Y W d l T G l u a 1 R v R m l s Z S w x M X 0 m c X V v d D s s J n F 1 b 3 Q 7 U 2 V j d G l v b j E v a G E t Z m l u Y W w v Q X V 0 b 1 J l b W 9 2 Z W R D b 2 x 1 b W 5 z M S 5 7 T U Q t V G F i b G V S Z W N v c m Q s M T J 9 J n F 1 b 3 Q 7 L C Z x d W 9 0 O 1 N l Y 3 R p b 2 4 x L 2 h h L W Z p b m F s L 0 F 1 d G 9 S Z W 1 v d m V k Q 2 9 s d W 1 u c z E u e 0 d I L V J F Q U R N R S 1 N R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h h L W Z p b m F s L 0 F 1 d G 9 S Z W 1 v d m V k Q 2 9 s d W 1 u c z E u e 0 l u Z G V 4 L D B 9 J n F 1 b 3 Q 7 L C Z x d W 9 0 O 1 N l Y 3 R p b 2 4 x L 2 h h L W Z p b m F s L 0 F 1 d G 9 S Z W 1 v d m V k Q 2 9 s d W 1 u c z E u e 0 Z 1 b G x O Y W 1 l L D F 9 J n F 1 b 3 Q 7 L C Z x d W 9 0 O 1 N l Y 3 R p b 2 4 x L 2 h h L W Z p b m F s L 0 F 1 d G 9 S Z W 1 v d m V k Q 2 9 s d W 1 u c z E u e 0 5 h b W U s M n 0 m c X V v d D s s J n F 1 b 3 Q 7 U 2 V j d G l v b j E v a G E t Z m l u Y W w v Q X V 0 b 1 J l b W 9 2 Z W R D b 2 x 1 b W 5 z M S 5 7 R X h 0 Z W 5 z a W 9 u L D N 9 J n F 1 b 3 Q 7 L C Z x d W 9 0 O 1 N l Y 3 R p b 2 4 x L 2 h h L W Z p b m F s L 0 F 1 d G 9 S Z W 1 v d m V k Q 2 9 s d W 1 u c z E u e 1 R 5 c G U s N H 0 m c X V v d D s s J n F 1 b 3 Q 7 U 2 V j d G l v b j E v a G E t Z m l u Y W w v Q X V 0 b 1 J l b W 9 2 Z W R D b 2 x 1 b W 5 z M S 5 7 T 3 J k Z X I x L D V 9 J n F 1 b 3 Q 7 L C Z x d W 9 0 O 1 N l Y 3 R p b 2 4 x L 2 h h L W Z p b m F s L 0 F 1 d G 9 S Z W 1 v d m V k Q 2 9 s d W 1 u c z E u e 0 9 y Z G V y M i w 2 f S Z x d W 9 0 O y w m c X V v d D t T Z W N 0 a W 9 u M S 9 o Y S 1 m a W 5 h b C 9 B d X R v U m V t b 3 Z l Z E N v b H V t b n M x L n t D b 3 V u d C w 3 f S Z x d W 9 0 O y w m c X V v d D t T Z W N 0 a W 9 u M S 9 o Y S 1 m a W 5 h b C 9 B d X R v U m V t b 3 Z l Z E N v b H V t b n M x L n t M a W 5 r L D h 9 J n F 1 b 3 Q 7 L C Z x d W 9 0 O 1 N l Y 3 R p b 2 4 x L 2 h h L W Z p b m F s L 0 F 1 d G 9 S Z W 1 v d m V k Q 2 9 s d W 1 u c z E u e 0 1 E L U l t Y W d l T 2 5 s e S w 5 f S Z x d W 9 0 O y w m c X V v d D t T Z W N 0 a W 9 u M S 9 o Y S 1 m a W 5 h b C 9 B d X R v U m V t b 3 Z l Z E N v b H V t b n M x L n t N R C 1 J b W F n Z U x p b m s s M T B 9 J n F 1 b 3 Q 7 L C Z x d W 9 0 O 1 N l Y 3 R p b 2 4 x L 2 h h L W Z p b m F s L 0 F 1 d G 9 S Z W 1 v d m V k Q 2 9 s d W 1 u c z E u e 0 1 E L U l t Y W d l T G l u a 1 R v R m l s Z S w x M X 0 m c X V v d D s s J n F 1 b 3 Q 7 U 2 V j d G l v b j E v a G E t Z m l u Y W w v Q X V 0 b 1 J l b W 9 2 Z W R D b 2 x 1 b W 5 z M S 5 7 T U Q t V G F i b G V S Z W N v c m Q s M T J 9 J n F 1 b 3 Q 7 L C Z x d W 9 0 O 1 N l Y 3 R p b 2 4 x L 2 h h L W Z p b m F s L 0 F 1 d G 9 S Z W 1 v d m V k Q 2 9 s d W 1 u c z E u e 0 d I L V J F Q U R N R S 1 N R C w x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R d W V y e U d y b 3 V w S U Q i I F Z h b H V l P S J z O D U x O G I z Z D c t Z W E w N i 0 0 N G R m L W F h M W Y t O D Z m Z m Y x M j U z Z m Y x I i A v P j w v U 3 R h Y m x l R W 5 0 c m l l c z 4 8 L 0 l 0 Z W 0 + P E l 0 Z W 0 + P E l 0 Z W 1 M b 2 N h d G l v b j 4 8 S X R l b V R 5 c G U + R m 9 y b X V s Y T w v S X R l b V R 5 c G U + P E l 0 Z W 1 Q Y X R o P l N l Y 3 R p b 2 4 x L 2 h h L W Z p b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L W Z p b m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E t Z m l u Y W w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B L X N l d H V w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S 1 z Z X R 1 c C 9 M b 3 d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e C 1 z Z X R 1 c C 9 M b 3 d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e C 1 z Z X R 1 c C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E t Z 3 J v d X B l Z C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3 y H D P r O X l B v M t N L / a 7 Y M Y A A A A A A g A A A A A A E G Y A A A A B A A A g A A A A l F J n O b 7 7 k r F 3 y H N Z 4 m F F Q g J h N U 5 / u 7 G N s b A p f e d 7 f k U A A A A A D o A A A A A C A A A g A A A A 2 2 8 F U H x U V O b t v m F t 1 / 3 I 2 H + x h 0 L D M V a / n 4 n T U Y H o H X F Q A A A A V m x f r 8 p H d l A 9 b 9 6 n Z B M k 0 H H Q / f k f R h M a w Z v m V l D l E I 8 K p g E / e 0 E A N 7 + 4 7 j + c n 2 R E L 0 S 2 k z N O X F 5 l 3 6 w 0 I 3 k O 0 7 E V C O z Z O q 0 o e C 2 t V F V x i 1 B A A A A A / V k 1 / b H 0 6 k L R 4 + 2 b l q 7 a Q U Y e C e k O 4 r T T V X J g Q / H r p a K y J i 1 t j v G j Y O 2 N B y y / t 8 k l a N t w U 6 D k f 1 E l N U O 8 I / 4 h 8 w = = < / D a t a M a s h u p > 
</file>

<file path=customXml/itemProps1.xml><?xml version="1.0" encoding="utf-8"?>
<ds:datastoreItem xmlns:ds="http://schemas.openxmlformats.org/officeDocument/2006/customXml" ds:itemID="{623B5838-FF82-4C14-8647-52CAE5BB42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knx-final</vt:lpstr>
      <vt:lpstr>KNX-Setup</vt:lpstr>
      <vt:lpstr>HA-final</vt:lpstr>
      <vt:lpstr>HA-Setup</vt:lpstr>
      <vt:lpstr>Shelly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 Sober</dc:creator>
  <cp:lastModifiedBy>Rami Sober</cp:lastModifiedBy>
  <dcterms:created xsi:type="dcterms:W3CDTF">2025-02-13T10:20:32Z</dcterms:created>
  <dcterms:modified xsi:type="dcterms:W3CDTF">2025-02-15T09:12:28Z</dcterms:modified>
</cp:coreProperties>
</file>