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202300"/>
  <mc:AlternateContent xmlns:mc="http://schemas.openxmlformats.org/markup-compatibility/2006">
    <mc:Choice Requires="x15">
      <x15ac:absPath xmlns:x15ac="http://schemas.microsoft.com/office/spreadsheetml/2010/11/ac" url="T:\assets\assets-public\"/>
    </mc:Choice>
  </mc:AlternateContent>
  <xr:revisionPtr revIDLastSave="0" documentId="13_ncr:1_{9ABFDF46-4FB5-461B-A4E0-54BEFC1D6AEC}" xr6:coauthVersionLast="47" xr6:coauthVersionMax="47" xr10:uidLastSave="{00000000-0000-0000-0000-000000000000}"/>
  <bookViews>
    <workbookView xWindow="-120" yWindow="-120" windowWidth="29040" windowHeight="15720" xr2:uid="{E08D606C-6E7E-4051-9F51-388A7B4C4713}"/>
  </bookViews>
  <sheets>
    <sheet name="knx-sorted" sheetId="5" r:id="rId1"/>
    <sheet name="KNX-Setup" sheetId="4" r:id="rId2"/>
    <sheet name="Sheet4" sheetId="7" r:id="rId3"/>
    <sheet name="Shelly" sheetId="3" r:id="rId4"/>
  </sheets>
  <definedNames>
    <definedName name="ExternalData_2" localSheetId="1" hidden="1">'KNX-Setup'!$B$19:$D$42</definedName>
    <definedName name="ExternalData_3" localSheetId="0" hidden="1">'knx-sorted'!$E$6:$O$29</definedName>
    <definedName name="ExternalData_4" localSheetId="0" hidden="1">'knx-sorted'!$Q$2:$T$3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4" l="1"/>
  <c r="E23" i="4"/>
  <c r="E40" i="4"/>
  <c r="E41" i="4"/>
  <c r="E42" i="4"/>
  <c r="E39" i="4"/>
  <c r="E22" i="4"/>
  <c r="E31" i="4"/>
  <c r="E38" i="4"/>
  <c r="E20" i="4"/>
  <c r="E21" i="4"/>
  <c r="E34" i="4"/>
  <c r="E33" i="4"/>
  <c r="E35" i="4"/>
  <c r="E36" i="4"/>
  <c r="E28" i="4"/>
  <c r="E29" i="4"/>
  <c r="E30" i="4"/>
  <c r="E27" i="4"/>
  <c r="E26" i="4"/>
  <c r="E25" i="4"/>
  <c r="E24" i="4"/>
  <c r="E37" i="4"/>
  <c r="F32" i="4"/>
  <c r="F23" i="4"/>
  <c r="F40" i="4"/>
  <c r="F41" i="4"/>
  <c r="F42" i="4"/>
  <c r="F39" i="4"/>
  <c r="F22" i="4"/>
  <c r="F31" i="4"/>
  <c r="F38" i="4"/>
  <c r="F20" i="4"/>
  <c r="F21" i="4"/>
  <c r="F34" i="4"/>
  <c r="F33" i="4"/>
  <c r="F35" i="4"/>
  <c r="F36" i="4"/>
  <c r="F28" i="4"/>
  <c r="F29" i="4"/>
  <c r="F30" i="4"/>
  <c r="F27" i="4"/>
  <c r="F26" i="4"/>
  <c r="F25" i="4"/>
  <c r="F24" i="4"/>
  <c r="F37" i="4"/>
  <c r="G32" i="4"/>
  <c r="G23" i="4"/>
  <c r="G40" i="4"/>
  <c r="G41" i="4"/>
  <c r="G42" i="4"/>
  <c r="G39" i="4"/>
  <c r="G22" i="4"/>
  <c r="G31" i="4"/>
  <c r="G38" i="4"/>
  <c r="G20" i="4"/>
  <c r="G21" i="4"/>
  <c r="G34" i="4"/>
  <c r="G33" i="4"/>
  <c r="G35" i="4"/>
  <c r="G36" i="4"/>
  <c r="G28" i="4"/>
  <c r="G29" i="4"/>
  <c r="G30" i="4"/>
  <c r="G27" i="4"/>
  <c r="G26" i="4"/>
  <c r="G25" i="4"/>
  <c r="G24" i="4"/>
  <c r="G37" i="4"/>
  <c r="H32" i="4"/>
  <c r="I32" i="4" s="1"/>
  <c r="H23" i="4"/>
  <c r="I23" i="4" s="1"/>
  <c r="H40" i="4"/>
  <c r="I40" i="4" s="1"/>
  <c r="H41" i="4"/>
  <c r="I41" i="4" s="1"/>
  <c r="H42" i="4"/>
  <c r="I42" i="4" s="1"/>
  <c r="H39" i="4"/>
  <c r="I39" i="4" s="1"/>
  <c r="H22" i="4"/>
  <c r="I22" i="4" s="1"/>
  <c r="H31" i="4"/>
  <c r="I31" i="4" s="1"/>
  <c r="H38" i="4"/>
  <c r="I38" i="4" s="1"/>
  <c r="H20" i="4"/>
  <c r="H21" i="4"/>
  <c r="H34" i="4"/>
  <c r="H33" i="4"/>
  <c r="H35" i="4"/>
  <c r="H36" i="4"/>
  <c r="H28" i="4"/>
  <c r="H29" i="4"/>
  <c r="H30" i="4"/>
  <c r="H27" i="4"/>
  <c r="H26" i="4"/>
  <c r="H25" i="4"/>
  <c r="H24" i="4"/>
  <c r="H37" i="4"/>
  <c r="I20" i="4"/>
  <c r="I21" i="4"/>
  <c r="I34" i="4"/>
  <c r="I33" i="4"/>
  <c r="I35" i="4"/>
  <c r="I36" i="4"/>
  <c r="I28" i="4"/>
  <c r="I29" i="4"/>
  <c r="I30" i="4"/>
  <c r="J30" i="4" s="1"/>
  <c r="I27" i="4"/>
  <c r="I26" i="4"/>
  <c r="I25" i="4"/>
  <c r="I24" i="4"/>
  <c r="I37" i="4"/>
  <c r="J20" i="4"/>
  <c r="J21" i="4"/>
  <c r="J34" i="4"/>
  <c r="J33" i="4"/>
  <c r="J35" i="4"/>
  <c r="J36" i="4"/>
  <c r="J28" i="4"/>
  <c r="J29" i="4"/>
  <c r="J27" i="4"/>
  <c r="J26" i="4"/>
  <c r="J25" i="4"/>
  <c r="J24" i="4"/>
  <c r="J37" i="4"/>
  <c r="K20" i="4"/>
  <c r="K21" i="4"/>
  <c r="K34" i="4"/>
  <c r="K33" i="4"/>
  <c r="K35" i="4"/>
  <c r="K36" i="4"/>
  <c r="K28" i="4"/>
  <c r="K29" i="4"/>
  <c r="K30" i="4"/>
  <c r="K27" i="4"/>
  <c r="K26" i="4"/>
  <c r="K25" i="4"/>
  <c r="K24" i="4"/>
  <c r="K37" i="4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C15" i="4"/>
  <c r="C10" i="4"/>
  <c r="C9" i="4"/>
  <c r="K32" i="4" l="1"/>
  <c r="J32" i="4"/>
  <c r="K23" i="4"/>
  <c r="J23" i="4"/>
  <c r="K40" i="4"/>
  <c r="J40" i="4"/>
  <c r="K41" i="4"/>
  <c r="J41" i="4"/>
  <c r="K42" i="4"/>
  <c r="J42" i="4"/>
  <c r="K39" i="4"/>
  <c r="J39" i="4"/>
  <c r="K22" i="4"/>
  <c r="J22" i="4"/>
  <c r="K31" i="4"/>
  <c r="J31" i="4"/>
  <c r="K38" i="4"/>
  <c r="J3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96649E-61CD-4501-82C0-D0A439796494}" keepAlive="1" name="Query - knx-grouped" description="Connection to the 'knx-grouped' query in the workbook." type="5" refreshedVersion="8" background="1" saveData="1">
    <dbPr connection="Provider=Microsoft.Mashup.OleDb.1;Data Source=$Workbook$;Location=knx-grouped;Extended Properties=&quot;&quot;" command="SELECT * FROM [knx-grouped]"/>
  </connection>
  <connection id="2" xr16:uid="{9BE043DC-B277-412D-8939-D229155C0DED}" keepAlive="1" name="Query - knx-setup" description="Connection to the 'knx-setup' query in the workbook." type="5" refreshedVersion="8" background="1" saveData="1">
    <dbPr connection="Provider=Microsoft.Mashup.OleDb.1;Data Source=$Workbook$;Location=knx-setup;Extended Properties=&quot;&quot;" command="SELECT * FROM [knx-setup]"/>
  </connection>
  <connection id="3" xr16:uid="{4CC16496-4406-45A8-8AC3-AA96B59AA634}" keepAlive="1" name="Query - knx-sorted" description="Connection to the 'knx-sorted' query in the workbook." type="5" refreshedVersion="8" background="1" saveData="1">
    <dbPr connection="Provider=Microsoft.Mashup.OleDb.1;Data Source=$Workbook$;Location=knx-sorted;Extended Properties=&quot;&quot;" command="SELECT * FROM [knx-sorted]"/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<sst xmlns="http://schemas.openxmlformats.org/spreadsheetml/2006/main" count="352" uniqueCount="189">
  <si>
    <t>Name</t>
  </si>
  <si>
    <t>Extension</t>
  </si>
  <si>
    <t>bin-44.png</t>
  </si>
  <si>
    <t>.png</t>
  </si>
  <si>
    <t>crestron-ci-knx.png</t>
  </si>
  <si>
    <t>gvs-4ch-ir-emitter.png</t>
  </si>
  <si>
    <t>gvs-ir-learner-2.png</t>
  </si>
  <si>
    <t>gvs-knx-binip-4f-1-430x430.png</t>
  </si>
  <si>
    <t>ip-1home-bridge.png</t>
  </si>
  <si>
    <t>klic-dd-v3.png</t>
  </si>
  <si>
    <t>klic-di-v2.png</t>
  </si>
  <si>
    <t>knx.png</t>
  </si>
  <si>
    <t>maxinbox-16-v3.png</t>
  </si>
  <si>
    <t>maxinbox24.png</t>
  </si>
  <si>
    <t>maxinbox8-v3.png</t>
  </si>
  <si>
    <t>railquad-8.png</t>
  </si>
  <si>
    <t>tmd-square-tmd-2.png</t>
  </si>
  <si>
    <t>tmd-square-tmd-4.png</t>
  </si>
  <si>
    <t>tmd-square-tmd-6.png</t>
  </si>
  <si>
    <t>tmd-square-tmd-display.png</t>
  </si>
  <si>
    <t>z35.png</t>
  </si>
  <si>
    <t>z41-pro.png</t>
  </si>
  <si>
    <t>zennio.png</t>
  </si>
  <si>
    <t>zps320hic230.png</t>
  </si>
  <si>
    <t>FullName</t>
  </si>
  <si>
    <t>RASBR/</t>
  </si>
  <si>
    <t>assets-public/</t>
  </si>
  <si>
    <t>blob/main/</t>
  </si>
  <si>
    <t>devices</t>
  </si>
  <si>
    <t>devices/</t>
  </si>
  <si>
    <t>knx/</t>
  </si>
  <si>
    <t>user</t>
  </si>
  <si>
    <t>repo</t>
  </si>
  <si>
    <t>folder</t>
  </si>
  <si>
    <t>ImageOnly</t>
  </si>
  <si>
    <t>ImageLink</t>
  </si>
  <si>
    <t>?raw=true</t>
  </si>
  <si>
    <t>https://github.com/</t>
  </si>
  <si>
    <t>bin-44</t>
  </si>
  <si>
    <t>crestron-ci-knx</t>
  </si>
  <si>
    <t>gvs-4ch-ir-emitter</t>
  </si>
  <si>
    <t>gvs-ir-learner-2</t>
  </si>
  <si>
    <t>gvs-knx-binip-4f-1-430x430</t>
  </si>
  <si>
    <t>ip-1home-bridge</t>
  </si>
  <si>
    <t>klic-dd-v3</t>
  </si>
  <si>
    <t>klic-di-v2</t>
  </si>
  <si>
    <t>knx</t>
  </si>
  <si>
    <t>maxinbox-16-v3</t>
  </si>
  <si>
    <t>maxinbox24</t>
  </si>
  <si>
    <t>maxinbox8-v3</t>
  </si>
  <si>
    <t>railquad-8</t>
  </si>
  <si>
    <t>tmd-square-tmd-2</t>
  </si>
  <si>
    <t>tmd-square-tmd-4</t>
  </si>
  <si>
    <t>tmd-square-tmd-6</t>
  </si>
  <si>
    <t>tmd-square-tmd-display</t>
  </si>
  <si>
    <t>z35</t>
  </si>
  <si>
    <t>z41-pro</t>
  </si>
  <si>
    <t>zennio</t>
  </si>
  <si>
    <t>zps320hic230</t>
  </si>
  <si>
    <t>Order1</t>
  </si>
  <si>
    <t>Order2</t>
  </si>
  <si>
    <t>keypad</t>
  </si>
  <si>
    <t>Type</t>
  </si>
  <si>
    <t>wall-insert</t>
  </si>
  <si>
    <t>gvs</t>
  </si>
  <si>
    <t>logo</t>
  </si>
  <si>
    <t>touchscreen</t>
  </si>
  <si>
    <t>blob-main</t>
  </si>
  <si>
    <t>gvs-logo.png</t>
  </si>
  <si>
    <t>gvs-logo</t>
  </si>
  <si>
    <t>logo-1home.png</t>
  </si>
  <si>
    <t>logo-1home</t>
  </si>
  <si>
    <t>Remarks</t>
  </si>
  <si>
    <t>link-prefix</t>
  </si>
  <si>
    <t>MD-ImageLink</t>
  </si>
  <si>
    <t>MD-ImageOnly</t>
  </si>
  <si>
    <t>Link</t>
  </si>
  <si>
    <t>Image</t>
  </si>
  <si>
    <t>usb-programming</t>
  </si>
  <si>
    <t>dinrail-power-supply</t>
  </si>
  <si>
    <t>Website</t>
  </si>
  <si>
    <t>ip-gateway</t>
  </si>
  <si>
    <t>dinrail</t>
  </si>
  <si>
    <t>https://github.com/RASBR/assets-public/blob/main/devices/knx/knx.png?raw=true</t>
  </si>
  <si>
    <t>https://github.com/RASBR/assets-public/blob/main/devices/knx/logo-1home.png?raw=true</t>
  </si>
  <si>
    <t>https://github.com/RASBR/assets-public/blob/main/devices/knx/ip-1home-bridge.png?raw=true</t>
  </si>
  <si>
    <t>https://github.com/RASBR/assets-public/blob/main/devices/knx/zennio.png?raw=true</t>
  </si>
  <si>
    <t>https://github.com/RASBR/assets-public/blob/main/devices/knx/z41-pro.png?raw=true</t>
  </si>
  <si>
    <t>https://github.com/RASBR/assets-public/blob/main/devices/knx/z35.png?raw=true</t>
  </si>
  <si>
    <t>https://github.com/RASBR/assets-public/blob/main/devices/knx/tmd-square-tmd-display.png?raw=true</t>
  </si>
  <si>
    <t>https://github.com/RASBR/assets-public/blob/main/devices/knx/tmd-square-tmd-2.png?raw=true</t>
  </si>
  <si>
    <t>https://github.com/RASBR/assets-public/blob/main/devices/knx/tmd-square-tmd-4.png?raw=true</t>
  </si>
  <si>
    <t>https://github.com/RASBR/assets-public/blob/main/devices/knx/tmd-square-tmd-6.png?raw=true</t>
  </si>
  <si>
    <t>https://github.com/RASBR/assets-public/blob/main/devices/knx/zps320hic230.png?raw=true</t>
  </si>
  <si>
    <t>https://github.com/RASBR/assets-public/blob/main/devices/knx/maxinbox24.png?raw=true</t>
  </si>
  <si>
    <t>https://github.com/RASBR/assets-public/blob/main/devices/knx/maxinbox-16-v3.png?raw=true</t>
  </si>
  <si>
    <t>https://github.com/RASBR/assets-public/blob/main/devices/knx/maxinbox8-v3.png?raw=true</t>
  </si>
  <si>
    <t>https://github.com/RASBR/assets-public/blob/main/devices/knx/railquad-8.png?raw=true</t>
  </si>
  <si>
    <t>https://github.com/RASBR/assets-public/blob/main/devices/knx/klic-di-v2.png?raw=true</t>
  </si>
  <si>
    <t>https://github.com/RASBR/assets-public/blob/main/devices/knx/klic-dd-v3.png?raw=true</t>
  </si>
  <si>
    <t>https://github.com/RASBR/assets-public/blob/main/devices/knx/bin-44.png?raw=true</t>
  </si>
  <si>
    <t>https://github.com/RASBR/assets-public/blob/main/devices/knx/gvs-logo.png?raw=true</t>
  </si>
  <si>
    <t>https://github.com/RASBR/assets-public/blob/main/devices/knx/crestron-ci-knx.png?raw=true</t>
  </si>
  <si>
    <t>https://github.com/RASBR/assets-public/blob/main/devices/knx/gvs-4ch-ir-emitter.png?raw=true</t>
  </si>
  <si>
    <t>https://github.com/RASBR/assets-public/blob/main/devices/knx/gvs-knx-binip-4f-1-430x430.png?raw=true</t>
  </si>
  <si>
    <t>https://github.com/RASBR/assets-public/blob/main/devices/knx/gvs-ir-learner-2.png?raw=true</t>
  </si>
  <si>
    <t>MD-ImageLinkToFile</t>
  </si>
  <si>
    <r>
      <t xml:space="preserve">Height - </t>
    </r>
    <r>
      <rPr>
        <i/>
        <sz val="10"/>
        <color theme="1"/>
        <rFont val="Aptos Narrow"/>
        <family val="2"/>
        <scheme val="minor"/>
      </rPr>
      <t>Leave empty or 0 to disregard</t>
    </r>
  </si>
  <si>
    <t>Raw</t>
  </si>
  <si>
    <t>Size</t>
  </si>
  <si>
    <t>MD image prefix</t>
  </si>
  <si>
    <r>
      <t>Width -</t>
    </r>
    <r>
      <rPr>
        <i/>
        <sz val="11"/>
        <color theme="1"/>
        <rFont val="Aptos Narrow"/>
        <family val="2"/>
        <scheme val="minor"/>
      </rPr>
      <t xml:space="preserve"> </t>
    </r>
    <r>
      <rPr>
        <i/>
        <sz val="10"/>
        <color theme="1"/>
        <rFont val="Aptos Narrow"/>
        <family val="2"/>
        <scheme val="minor"/>
      </rPr>
      <t>Leave empty or 0 to disregard</t>
    </r>
  </si>
  <si>
    <t>Usage instruction:</t>
  </si>
  <si>
    <r>
      <t xml:space="preserve">1- Make sure the WHITE cells to the left arfe filled correctly.
2- Every time the content of the folder changes, </t>
    </r>
    <r>
      <rPr>
        <i/>
        <sz val="11"/>
        <color theme="1"/>
        <rFont val="Aptos Narrow"/>
        <family val="2"/>
        <scheme val="minor"/>
      </rPr>
      <t>i.e. The order of the below list changes</t>
    </r>
    <r>
      <rPr>
        <sz val="11"/>
        <color theme="1"/>
        <rFont val="Aptos Narrow"/>
        <family val="2"/>
        <scheme val="minor"/>
      </rPr>
      <t xml:space="preserve">, you have to re-enter the </t>
    </r>
    <r>
      <rPr>
        <b/>
        <sz val="11"/>
        <color theme="1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Order1</t>
    </r>
    <r>
      <rPr>
        <sz val="11"/>
        <color theme="1"/>
        <rFont val="Aptos Narrow"/>
        <family val="2"/>
        <scheme val="minor"/>
      </rPr>
      <t xml:space="preserve">, and </t>
    </r>
    <r>
      <rPr>
        <b/>
        <sz val="11"/>
        <color theme="1"/>
        <rFont val="Aptos Narrow"/>
        <family val="2"/>
        <scheme val="minor"/>
      </rPr>
      <t>Order2</t>
    </r>
    <r>
      <rPr>
        <sz val="11"/>
        <color theme="1"/>
        <rFont val="Aptos Narrow"/>
        <family val="2"/>
        <scheme val="minor"/>
      </rPr>
      <t xml:space="preserve"> fields.
3- The below query is </t>
    </r>
    <r>
      <rPr>
        <b/>
        <sz val="11"/>
        <color theme="1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included in the</t>
    </r>
    <r>
      <rPr>
        <b/>
        <i/>
        <sz val="11"/>
        <color theme="1"/>
        <rFont val="Aptos Narrow"/>
        <family val="2"/>
        <scheme val="minor"/>
      </rPr>
      <t xml:space="preserve"> Refresh All</t>
    </r>
    <r>
      <rPr>
        <sz val="11"/>
        <color theme="1"/>
        <rFont val="Aptos Narrow"/>
        <family val="2"/>
        <scheme val="minor"/>
      </rPr>
      <t xml:space="preserve"> action.
4-</t>
    </r>
  </si>
  <si>
    <t>FileName</t>
  </si>
  <si>
    <t>Index1</t>
  </si>
  <si>
    <t>ImageLinkToFile</t>
  </si>
  <si>
    <t>![img](https://github.com/RASBR/assets-public/blob/main/devices/knx/bin-44.png?raw=true =32x32)</t>
  </si>
  <si>
    <t>[![img](https://github.com/RASBR/assets-public/blob/main/devices/knx/bin-44.png?raw=true =32x32)](url)</t>
  </si>
  <si>
    <t>![img](https://github.com/RASBR/assets-public/blob/main/devices/knx/crestron-ci-knx.png?raw=true =32x32)</t>
  </si>
  <si>
    <t>[![img](https://github.com/RASBR/assets-public/blob/main/devices/knx/crestron-ci-knx.png?raw=true =32x32)](url)</t>
  </si>
  <si>
    <t>![img](https://github.com/RASBR/assets-public/blob/main/devices/knx/gvs-4ch-ir-emitter.png?raw=true =32x32)</t>
  </si>
  <si>
    <t>[![img](https://github.com/RASBR/assets-public/blob/main/devices/knx/gvs-4ch-ir-emitter.png?raw=true =32x32)](url)</t>
  </si>
  <si>
    <t>![img](https://github.com/RASBR/assets-public/blob/main/devices/knx/gvs-ir-learner-2.png?raw=true =32x32)</t>
  </si>
  <si>
    <t>[![img](https://github.com/RASBR/assets-public/blob/main/devices/knx/gvs-ir-learner-2.png?raw=true =32x32)](url)</t>
  </si>
  <si>
    <t>![img](https://github.com/RASBR/assets-public/blob/main/devices/knx/gvs-knx-binip-4f-1-430x430.png?raw=true =32x32)</t>
  </si>
  <si>
    <t>[![img](https://github.com/RASBR/assets-public/blob/main/devices/knx/gvs-knx-binip-4f-1-430x430.png?raw=true =32x32)](url)</t>
  </si>
  <si>
    <t>![img](https://github.com/RASBR/assets-public/blob/main/devices/knx/gvs-logo.png?raw=true =32x32)</t>
  </si>
  <si>
    <t>[![img](https://github.com/RASBR/assets-public/blob/main/devices/knx/gvs-logo.png?raw=true =32x32)](url)</t>
  </si>
  <si>
    <t>![img](https://github.com/RASBR/assets-public/blob/main/devices/knx/ip-1home-bridge.png?raw=true =32x32)</t>
  </si>
  <si>
    <t>[![img](https://github.com/RASBR/assets-public/blob/main/devices/knx/ip-1home-bridge.png?raw=true =32x32)](url)</t>
  </si>
  <si>
    <t>![img](https://github.com/RASBR/assets-public/blob/main/devices/knx/klic-dd-v3.png?raw=true =32x32)</t>
  </si>
  <si>
    <t>[![img](https://github.com/RASBR/assets-public/blob/main/devices/knx/klic-dd-v3.png?raw=true =32x32)](url)</t>
  </si>
  <si>
    <t>![img](https://github.com/RASBR/assets-public/blob/main/devices/knx/klic-di-v2.png?raw=true =32x32)</t>
  </si>
  <si>
    <t>[![img](https://github.com/RASBR/assets-public/blob/main/devices/knx/klic-di-v2.png?raw=true =32x32)](url)</t>
  </si>
  <si>
    <t>![img](https://github.com/RASBR/assets-public/blob/main/devices/knx/knx.png?raw=true =32x32)</t>
  </si>
  <si>
    <t>[![img](https://github.com/RASBR/assets-public/blob/main/devices/knx/knx.png?raw=true =32x32)](url)</t>
  </si>
  <si>
    <t>![img](https://github.com/RASBR/assets-public/blob/main/devices/knx/logo-1home.png?raw=true =32x32)</t>
  </si>
  <si>
    <t>[![img](https://github.com/RASBR/assets-public/blob/main/devices/knx/logo-1home.png?raw=true =32x32)](url)</t>
  </si>
  <si>
    <t>![img](https://github.com/RASBR/assets-public/blob/main/devices/knx/maxinbox-16-v3.png?raw=true =32x32)</t>
  </si>
  <si>
    <t>[![img](https://github.com/RASBR/assets-public/blob/main/devices/knx/maxinbox-16-v3.png?raw=true =32x32)](url)</t>
  </si>
  <si>
    <t>![img](https://github.com/RASBR/assets-public/blob/main/devices/knx/maxinbox24.png?raw=true =32x32)</t>
  </si>
  <si>
    <t>[![img](https://github.com/RASBR/assets-public/blob/main/devices/knx/maxinbox24.png?raw=true =32x32)](url)</t>
  </si>
  <si>
    <t>![img](https://github.com/RASBR/assets-public/blob/main/devices/knx/maxinbox8-v3.png?raw=true =32x32)</t>
  </si>
  <si>
    <t>[![img](https://github.com/RASBR/assets-public/blob/main/devices/knx/maxinbox8-v3.png?raw=true =32x32)](url)</t>
  </si>
  <si>
    <t>![img](https://github.com/RASBR/assets-public/blob/main/devices/knx/railquad-8.png?raw=true =32x32)</t>
  </si>
  <si>
    <t>[![img](https://github.com/RASBR/assets-public/blob/main/devices/knx/railquad-8.png?raw=true =32x32)](url)</t>
  </si>
  <si>
    <t>![img](https://github.com/RASBR/assets-public/blob/main/devices/knx/tmd-square-tmd-2.png?raw=true =32x32)</t>
  </si>
  <si>
    <t>[![img](https://github.com/RASBR/assets-public/blob/main/devices/knx/tmd-square-tmd-2.png?raw=true =32x32)](url)</t>
  </si>
  <si>
    <t>![img](https://github.com/RASBR/assets-public/blob/main/devices/knx/tmd-square-tmd-4.png?raw=true =32x32)</t>
  </si>
  <si>
    <t>[![img](https://github.com/RASBR/assets-public/blob/main/devices/knx/tmd-square-tmd-4.png?raw=true =32x32)](url)</t>
  </si>
  <si>
    <t>![img](https://github.com/RASBR/assets-public/blob/main/devices/knx/tmd-square-tmd-6.png?raw=true =32x32)</t>
  </si>
  <si>
    <t>[![img](https://github.com/RASBR/assets-public/blob/main/devices/knx/tmd-square-tmd-6.png?raw=true =32x32)](url)</t>
  </si>
  <si>
    <t>![img](https://github.com/RASBR/assets-public/blob/main/devices/knx/tmd-square-tmd-display.png?raw=true =32x32)</t>
  </si>
  <si>
    <t>[![img](https://github.com/RASBR/assets-public/blob/main/devices/knx/tmd-square-tmd-display.png?raw=true =32x32)](url)</t>
  </si>
  <si>
    <t>![img](https://github.com/RASBR/assets-public/blob/main/devices/knx/z35.png?raw=true =32x32)</t>
  </si>
  <si>
    <t>[![img](https://github.com/RASBR/assets-public/blob/main/devices/knx/z35.png?raw=true =32x32)](url)</t>
  </si>
  <si>
    <t>![img](https://github.com/RASBR/assets-public/blob/main/devices/knx/z41-pro.png?raw=true =32x32)</t>
  </si>
  <si>
    <t>[![img](https://github.com/RASBR/assets-public/blob/main/devices/knx/z41-pro.png?raw=true =32x32)](url)</t>
  </si>
  <si>
    <t>![img](https://github.com/RASBR/assets-public/blob/main/devices/knx/zennio.png?raw=true =32x32)</t>
  </si>
  <si>
    <t>[![img](https://github.com/RASBR/assets-public/blob/main/devices/knx/zennio.png?raw=true =32x32)](url)</t>
  </si>
  <si>
    <t>![img](https://github.com/RASBR/assets-public/blob/main/devices/knx/zps320hic230.png?raw=true =32x32)</t>
  </si>
  <si>
    <t>[![img](https://github.com/RASBR/assets-public/blob/main/devices/knx/zps320hic230.png?raw=true =32x32)](url)</t>
  </si>
  <si>
    <t>[![img](https://github.com/RASBR/assets-public/blob/main/devices/knx/bin-44.png?raw=true =32x32)](https://github.com/RASBR/assets-public/blob/main/devices/knx/bin-44.png?raw=true)</t>
  </si>
  <si>
    <t>[![img](https://github.com/RASBR/assets-public/blob/main/devices/knx/crestron-ci-knx.png?raw=true =32x32)](https://github.com/RASBR/assets-public/blob/main/devices/knx/crestron-ci-knx.png?raw=true)</t>
  </si>
  <si>
    <t>[![img](https://github.com/RASBR/assets-public/blob/main/devices/knx/gvs-4ch-ir-emitter.png?raw=true =32x32)](https://github.com/RASBR/assets-public/blob/main/devices/knx/gvs-4ch-ir-emitter.png?raw=true)</t>
  </si>
  <si>
    <t>[![img](https://github.com/RASBR/assets-public/blob/main/devices/knx/gvs-ir-learner-2.png?raw=true =32x32)](https://github.com/RASBR/assets-public/blob/main/devices/knx/gvs-ir-learner-2.png?raw=true)</t>
  </si>
  <si>
    <t>[![img](https://github.com/RASBR/assets-public/blob/main/devices/knx/gvs-knx-binip-4f-1-430x430.png?raw=true =32x32)](https://github.com/RASBR/assets-public/blob/main/devices/knx/gvs-knx-binip-4f-1-430x430.png?raw=true)</t>
  </si>
  <si>
    <t>[![img](https://github.com/RASBR/assets-public/blob/main/devices/knx/gvs-logo.png?raw=true =32x32)](https://github.com/RASBR/assets-public/blob/main/devices/knx/gvs-logo.png?raw=true)</t>
  </si>
  <si>
    <t>[![img](https://github.com/RASBR/assets-public/blob/main/devices/knx/ip-1home-bridge.png?raw=true =32x32)](https://github.com/RASBR/assets-public/blob/main/devices/knx/ip-1home-bridge.png?raw=true)</t>
  </si>
  <si>
    <t>[![img](https://github.com/RASBR/assets-public/blob/main/devices/knx/klic-dd-v3.png?raw=true =32x32)](https://github.com/RASBR/assets-public/blob/main/devices/knx/klic-dd-v3.png?raw=true)</t>
  </si>
  <si>
    <t>[![img](https://github.com/RASBR/assets-public/blob/main/devices/knx/klic-di-v2.png?raw=true =32x32)](https://github.com/RASBR/assets-public/blob/main/devices/knx/klic-di-v2.png?raw=true)</t>
  </si>
  <si>
    <t>[![img](https://github.com/RASBR/assets-public/blob/main/devices/knx/knx.png?raw=true =32x32)](https://github.com/RASBR/assets-public/blob/main/devices/knx/knx.png?raw=true)</t>
  </si>
  <si>
    <t>[![img](https://github.com/RASBR/assets-public/blob/main/devices/knx/logo-1home.png?raw=true =32x32)](https://github.com/RASBR/assets-public/blob/main/devices/knx/logo-1home.png?raw=true)</t>
  </si>
  <si>
    <t>[![img](https://github.com/RASBR/assets-public/blob/main/devices/knx/maxinbox-16-v3.png?raw=true =32x32)](https://github.com/RASBR/assets-public/blob/main/devices/knx/maxinbox-16-v3.png?raw=true)</t>
  </si>
  <si>
    <t>[![img](https://github.com/RASBR/assets-public/blob/main/devices/knx/maxinbox24.png?raw=true =32x32)](https://github.com/RASBR/assets-public/blob/main/devices/knx/maxinbox24.png?raw=true)</t>
  </si>
  <si>
    <t>[![img](https://github.com/RASBR/assets-public/blob/main/devices/knx/maxinbox8-v3.png?raw=true =32x32)](https://github.com/RASBR/assets-public/blob/main/devices/knx/maxinbox8-v3.png?raw=true)</t>
  </si>
  <si>
    <t>[![img](https://github.com/RASBR/assets-public/blob/main/devices/knx/railquad-8.png?raw=true =32x32)](https://github.com/RASBR/assets-public/blob/main/devices/knx/railquad-8.png?raw=true)</t>
  </si>
  <si>
    <t>[![img](https://github.com/RASBR/assets-public/blob/main/devices/knx/tmd-square-tmd-2.png?raw=true =32x32)](https://github.com/RASBR/assets-public/blob/main/devices/knx/tmd-square-tmd-2.png?raw=true)</t>
  </si>
  <si>
    <t>[![img](https://github.com/RASBR/assets-public/blob/main/devices/knx/tmd-square-tmd-4.png?raw=true =32x32)](https://github.com/RASBR/assets-public/blob/main/devices/knx/tmd-square-tmd-4.png?raw=true)</t>
  </si>
  <si>
    <t>[![img](https://github.com/RASBR/assets-public/blob/main/devices/knx/tmd-square-tmd-6.png?raw=true =32x32)](https://github.com/RASBR/assets-public/blob/main/devices/knx/tmd-square-tmd-6.png?raw=true)</t>
  </si>
  <si>
    <t>[![img](https://github.com/RASBR/assets-public/blob/main/devices/knx/tmd-square-tmd-display.png?raw=true =32x32)](https://github.com/RASBR/assets-public/blob/main/devices/knx/tmd-square-tmd-display.png?raw=true)</t>
  </si>
  <si>
    <t>[![img](https://github.com/RASBR/assets-public/blob/main/devices/knx/z35.png?raw=true =32x32)](https://github.com/RASBR/assets-public/blob/main/devices/knx/z35.png?raw=true)</t>
  </si>
  <si>
    <t>[![img](https://github.com/RASBR/assets-public/blob/main/devices/knx/z41-pro.png?raw=true =32x32)](https://github.com/RASBR/assets-public/blob/main/devices/knx/z41-pro.png?raw=true)</t>
  </si>
  <si>
    <t>[![img](https://github.com/RASBR/assets-public/blob/main/devices/knx/zennio.png?raw=true =32x32)](https://github.com/RASBR/assets-public/blob/main/devices/knx/zennio.png?raw=true)</t>
  </si>
  <si>
    <t>[![img](https://github.com/RASBR/assets-public/blob/main/devices/knx/zps320hic230.png?raw=true =32x32)](https://github.com/RASBR/assets-public/blob/main/devices/knx/zps320hic230.png?raw=true)</t>
  </si>
  <si>
    <t>![img](https://github.com/RASBR/assets-public/blob/main/devices/knx/knx.png?raw=true =32x32) ![img](https://github.com/RASBR/assets-public/blob/main/devices/knx/logo-1home.png?raw=true =32x32) ![img](https://github.com/RASBR/assets-public/blob/main/devices/knx/ip-1home-bridge.png?raw=true =32x32) ![img](https://github.com/RASBR/assets-public/blob/main/devices/knx/crestron-ci-knx.png?raw=true =32x32) ![img](https://github.com/RASBR/assets-public/blob/main/devices/knx/zennio.png?raw=true =32x32) ![img](https://github.com/RASBR/assets-public/blob/main/devices/knx/z41-pro.png?raw=true =32x32) ![img](https://github.com/RASBR/assets-public/blob/main/devices/knx/z35.png?raw=true =32x32) ![img](https://github.com/RASBR/assets-public/blob/main/devices/knx/tmd-square-tmd-display.png?raw=true =32x32) ![img](https://github.com/RASBR/assets-public/blob/main/devices/knx/tmd-square-tmd-2.png?raw=true =32x32) ![img](https://github.com/RASBR/assets-public/blob/main/devices/knx/tmd-square-tmd-4.png?raw=true =32x32) ![img](https://github.com/RASBR/assets-public/blob/main/devices/knx/tmd-square-tmd-6.png?raw=true =32x32) ![img](https://github.com/RASBR/assets-public/blob/main/devices/knx/klic-dd-v3.png?raw=true =32x32) ![img](https://github.com/RASBR/assets-public/blob/main/devices/knx/bin-44.png?raw=true =32x32) ![img](https://github.com/RASBR/assets-public/blob/main/devices/knx/maxinbox24.png?raw=true =32x32) ![img](https://github.com/RASBR/assets-public/blob/main/devices/knx/maxinbox-16-v3.png?raw=true =32x32) ![img](https://github.com/RASBR/assets-public/blob/main/devices/knx/maxinbox8-v3.png?raw=true =32x32) ![img](https://github.com/RASBR/assets-public/blob/main/devices/knx/railquad-8.png?raw=true =32x32) ![img](https://github.com/RASBR/assets-public/blob/main/devices/knx/zps320hic230.png?raw=true =32x32) ![img](https://github.com/RASBR/assets-public/blob/main/devices/knx/klic-di-v2.png?raw=true =32x32) ![img](https://github.com/RASBR/assets-public/blob/main/devices/knx/gvs-logo.png?raw=true =32x32) ![img](https://github.com/RASBR/assets-public/blob/main/devices/knx/gvs-4ch-ir-emitter.png?raw=true =32x32) ![img](https://github.com/RASBR/assets-public/blob/main/devices/knx/gvs-ir-learner-2.png?raw=true =32x32) ![img](https://github.com/RASBR/assets-public/blob/main/devices/knx/gvs-knx-binip-4f-1-430x430.png?raw=true =32x32)</t>
  </si>
  <si>
    <t>[![img](https://github.com/RASBR/assets-public/blob/main/devices/knx/knx.png?raw=true =32x32)](url) [![img](https://github.com/RASBR/assets-public/blob/main/devices/knx/logo-1home.png?raw=true =32x32)](url) [![img](https://github.com/RASBR/assets-public/blob/main/devices/knx/ip-1home-bridge.png?raw=true =32x32)](url) [![img](https://github.com/RASBR/assets-public/blob/main/devices/knx/crestron-ci-knx.png?raw=true =32x32)](url) [![img](https://github.com/RASBR/assets-public/blob/main/devices/knx/zennio.png?raw=true =32x32)](url) [![img](https://github.com/RASBR/assets-public/blob/main/devices/knx/z41-pro.png?raw=true =32x32)](url) [![img](https://github.com/RASBR/assets-public/blob/main/devices/knx/z35.png?raw=true =32x32)](url) [![img](https://github.com/RASBR/assets-public/blob/main/devices/knx/tmd-square-tmd-display.png?raw=true =32x32)](url) [![img](https://github.com/RASBR/assets-public/blob/main/devices/knx/tmd-square-tmd-2.png?raw=true =32x32)](url) [![img](https://github.com/RASBR/assets-public/blob/main/devices/knx/tmd-square-tmd-4.png?raw=true =32x32)](url) [![img](https://github.com/RASBR/assets-public/blob/main/devices/knx/tmd-square-tmd-6.png?raw=true =32x32)](url) [![img](https://github.com/RASBR/assets-public/blob/main/devices/knx/klic-dd-v3.png?raw=true =32x32)](url) [![img](https://github.com/RASBR/assets-public/blob/main/devices/knx/bin-44.png?raw=true =32x32)](url) [![img](https://github.com/RASBR/assets-public/blob/main/devices/knx/maxinbox24.png?raw=true =32x32)](url) [![img](https://github.com/RASBR/assets-public/blob/main/devices/knx/maxinbox-16-v3.png?raw=true =32x32)](url) [![img](https://github.com/RASBR/assets-public/blob/main/devices/knx/maxinbox8-v3.png?raw=true =32x32)](url) [![img](https://github.com/RASBR/assets-public/blob/main/devices/knx/railquad-8.png?raw=true =32x32)](url) [![img](https://github.com/RASBR/assets-public/blob/main/devices/knx/zps320hic230.png?raw=true =32x32)](url) [![img](https://github.com/RASBR/assets-public/blob/main/devices/knx/klic-di-v2.png?raw=true =32x32)](url) [![img](https://github.com/RASBR/assets-public/blob/main/devices/knx/gvs-logo.png?raw=true =32x32)](url) [![img](https://github.com/RASBR/assets-public/blob/main/devices/knx/gvs-4ch-ir-emitter.png?raw=true =32x32)](url) [![img](https://github.com/RASBR/assets-public/blob/main/devices/knx/gvs-ir-learner-2.png?raw=true =32x32)](url) [![img](https://github.com/RASBR/assets-public/blob/main/devices/knx/gvs-knx-binip-4f-1-430x430.png?raw=true =32x32)](url)</t>
  </si>
  <si>
    <t>[![img](https://github.com/RASBR/assets-public/blob/main/devices/knx/knx.png?raw=true =32x32)](https://github.com/RASBR/assets-public/blob/main/devices/knx/knx.png?raw=true) [![img](https://github.com/RASBR/assets-public/blob/main/devices/knx/logo-1home.png?raw=true =32x32)](https://github.com/RASBR/assets-public/blob/main/devices/knx/logo-1home.png?raw=true) [![img](https://github.com/RASBR/assets-public/blob/main/devices/knx/ip-1home-bridge.png?raw=true =32x32)](https://github.com/RASBR/assets-public/blob/main/devices/knx/ip-1home-bridge.png?raw=true) [![img](https://github.com/RASBR/assets-public/blob/main/devices/knx/crestron-ci-knx.png?raw=true =32x32)](https://github.com/RASBR/assets-public/blob/main/devices/knx/crestron-ci-knx.png?raw=true) [![img](https://github.com/RASBR/assets-public/blob/main/devices/knx/zennio.png?raw=true =32x32)](https://github.com/RASBR/assets-public/blob/main/devices/knx/zennio.png?raw=true) [![img](https://github.com/RASBR/assets-public/blob/main/devices/knx/z41-pro.png?raw=true =32x32)](https://github.com/RASBR/assets-public/blob/main/devices/knx/z41-pro.png?raw=true) [![img](https://github.com/RASBR/assets-public/blob/main/devices/knx/z35.png?raw=true =32x32)](https://github.com/RASBR/assets-public/blob/main/devices/knx/z35.png?raw=true) [![img](https://github.com/RASBR/assets-public/blob/main/devices/knx/tmd-square-tmd-display.png?raw=true =32x32)](https://github.com/RASBR/assets-public/blob/main/devices/knx/tmd-square-tmd-display.png?raw=true) [![img](https://github.com/RASBR/assets-public/blob/main/devices/knx/tmd-square-tmd-2.png?raw=true =32x32)](https://github.com/RASBR/assets-public/blob/main/devices/knx/tmd-square-tmd-2.png?raw=true) [![img](https://github.com/RASBR/assets-public/blob/main/devices/knx/tmd-square-tmd-4.png?raw=true =32x32)](https://github.com/RASBR/assets-public/blob/main/devices/knx/tmd-square-tmd-4.png?raw=true) [![img](https://github.com/RASBR/assets-public/blob/main/devices/knx/tmd-square-tmd-6.png?raw=true =32x32)](https://github.com/RASBR/assets-public/blob/main/devices/knx/tmd-square-tmd-6.png?raw=true) [![img](https://github.com/RASBR/assets-public/blob/main/devices/knx/klic-dd-v3.png?raw=true =32x32)](https://github.com/RASBR/assets-public/blob/main/devices/knx/klic-dd-v3.png?raw=true) [![img](https://github.com/RASBR/assets-public/blob/main/devices/knx/bin-44.png?raw=true =32x32)](https://github.com/RASBR/assets-public/blob/main/devices/knx/bin-44.png?raw=true) [![img](https://github.com/RASBR/assets-public/blob/main/devices/knx/maxinbox24.png?raw=true =32x32)](https://github.com/RASBR/assets-public/blob/main/devices/knx/maxinbox24.png?raw=true) [![img](https://github.com/RASBR/assets-public/blob/main/devices/knx/maxinbox-16-v3.png?raw=true =32x32)](https://github.com/RASBR/assets-public/blob/main/devices/knx/maxinbox-16-v3.png?raw=true) [![img](https://github.com/RASBR/assets-public/blob/main/devices/knx/maxinbox8-v3.png?raw=true =32x32)](https://github.com/RASBR/assets-public/blob/main/devices/knx/maxinbox8-v3.png?raw=true) [![img](https://github.com/RASBR/assets-public/blob/main/devices/knx/railquad-8.png?raw=true =32x32)](https://github.com/RASBR/assets-public/blob/main/devices/knx/railquad-8.png?raw=true) [![img](https://github.com/RASBR/assets-public/blob/main/devices/knx/zps320hic230.png?raw=true =32x32)](https://github.com/RASBR/assets-public/blob/main/devices/knx/zps320hic230.png?raw=true) [![img](https://github.com/RASBR/assets-public/blob/main/devices/knx/klic-di-v2.png?raw=true =32x32)](https://github.com/RASBR/assets-public/blob/main/devices/knx/klic-di-v2.png?raw=true) [![img](https://github.com/RASBR/assets-public/blob/main/devices/knx/gvs-logo.png?raw=true =32x32)](https://github.com/RASBR/assets-public/blob/main/devices/knx/gvs-logo.png?raw=true) [![img](https://github.com/RASBR/assets-public/blob/main/devices/knx/gvs-4ch-ir-emitter.png?raw=true =32x32)](https://github.com/RASBR/assets-public/blob/main/devices/knx/gvs-4ch-ir-emitter.png?raw=true) [![img](https://github.com/RASBR/assets-public/blob/main/devices/knx/gvs-ir-learner-2.png?raw=true =32x32)](https://github.com/RASBR/assets-public/blob/main/devices/knx/gvs-ir-learner-2.png?raw=true) [![img](https://github.com/RASBR/assets-public/blob/main/devices/knx/gvs-knx-binip-4f-1-430x430.png?raw=true =32x32)](https://github.com/RASBR/assets-public/blob/main/devices/knx/gvs-knx-binip-4f-1-430x430.png?raw=true)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</si>
</sst>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1" applyNumberForma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1" fillId="0" borderId="0" xfId="1" applyNumberFormat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0" fillId="0" borderId="0" xfId="0" applyNumberFormat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2" borderId="2" xfId="0" applyFill="1" applyBorder="1" applyAlignment="1">
      <alignment horizontal="left" wrapText="1"/>
    </xf>
    <xf numFmtId="0" fontId="2" fillId="3" borderId="2" xfId="0" applyFont="1" applyFill="1" applyBorder="1" applyAlignment="1">
      <alignment wrapText="1"/>
    </xf>
    <xf numFmtId="0" fontId="0" fillId="3" borderId="2" xfId="0" applyFill="1" applyBorder="1" applyAlignment="1">
      <alignment horizontal="left" wrapText="1"/>
    </xf>
    <xf numFmtId="0" fontId="0" fillId="0" borderId="2" xfId="0" applyFill="1" applyBorder="1" applyAlignment="1" applyProtection="1">
      <alignment horizontal="left" wrapText="1"/>
      <protection locked="0"/>
    </xf>
    <xf numFmtId="0" fontId="1" fillId="0" borderId="1" xfId="1" applyFill="1" applyBorder="1" applyAlignment="1" applyProtection="1">
      <alignment horizontal="left" wrapText="1"/>
      <protection locked="0"/>
    </xf>
    <xf numFmtId="0" fontId="2" fillId="0" borderId="1" xfId="0" applyFont="1" applyBorder="1" applyAlignment="1">
      <alignment horizontal="left" wrapText="1"/>
    </xf>
    <xf numFmtId="0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34"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microsoft.com/office/2017/06/relationships/rdRichValue" Target="richData/rdrichvalue.xml"/><Relationship Id="rId5" Type="http://schemas.openxmlformats.org/officeDocument/2006/relationships/theme" Target="theme/theme1.xml"/><Relationship Id="rId15" Type="http://schemas.openxmlformats.org/officeDocument/2006/relationships/customXml" Target="../customXml/item1.xml"/><Relationship Id="rId10" Type="http://schemas.microsoft.com/office/2020/07/relationships/rdRichValueWebImage" Target="richData/rdRichValueWebImage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adjustColumnWidth="0" connectionId="3" xr16:uid="{0F124C53-2A1F-45AB-B009-AB0F33AEC97F}" autoFormatId="16" applyNumberFormats="0" applyBorderFormats="0" applyFontFormats="0" applyPatternFormats="0" applyAlignmentFormats="0" applyWidthHeightFormats="0">
  <queryTableRefresh nextId="18" unboundColumnsLeft="2">
    <queryTableFields count="13">
      <queryTableField id="16" dataBound="0" tableColumnId="14"/>
      <queryTableField id="17" dataBound="0" tableColumnId="15"/>
      <queryTableField id="1" name="FullName" tableColumnId="1"/>
      <queryTableField id="2" name="Name" tableColumnId="2"/>
      <queryTableField id="3" name="Extension" tableColumnId="3"/>
      <queryTableField id="4" name="Type" tableColumnId="4"/>
      <queryTableField id="5" name="Order1" tableColumnId="5"/>
      <queryTableField id="6" name="Order2" tableColumnId="6"/>
      <queryTableField id="7" name="Link" tableColumnId="7"/>
      <queryTableField id="8" name="MD-ImageOnly" tableColumnId="8"/>
      <queryTableField id="9" name="MD-ImageLink" tableColumnId="9"/>
      <queryTableField id="14" name="MD-ImageLinkToFile" tableColumnId="13"/>
      <queryTableField id="10" name="Remarks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1" xr16:uid="{0C365939-FC65-4B28-BB94-CABFC76C9B25}" autoFormatId="16" applyNumberFormats="0" applyBorderFormats="0" applyFontFormats="0" applyPatternFormats="0" applyAlignmentFormats="0" applyWidthHeightFormats="0">
  <queryTableRefresh nextId="5">
    <queryTableFields count="4">
      <queryTableField id="1" name="Index1" tableColumnId="1"/>
      <queryTableField id="2" name="ImageOnly" tableColumnId="2"/>
      <queryTableField id="3" name="ImageLink" tableColumnId="3"/>
      <queryTableField id="4" name="ImageLinkToFil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2" xr16:uid="{176EDD5E-F57E-46B0-AF98-309AA59A5A0D}" autoFormatId="16" applyNumberFormats="0" applyBorderFormats="0" applyFontFormats="0" applyPatternFormats="0" applyAlignmentFormats="0" applyWidthHeightFormats="0">
  <queryTableRefresh nextId="13" unboundColumnsRight="8">
    <queryTableFields count="11">
      <queryTableField id="1" name="FullName" tableColumnId="1"/>
      <queryTableField id="2" name="Name" tableColumnId="2"/>
      <queryTableField id="3" name="Extension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2" dataBound="0" tableColumnId="12"/>
      <queryTableField id="10" dataBound="0" tableColumnId="10"/>
    </queryTableFields>
  </queryTableRefresh>
</queryTable>
</file>

<file path=xl/richData/_rels/rdRichValueWebImage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RASBR/assets-public/blob/main/devices/knx/z35.png?raw=true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hyperlink" Target="https://github.com/RASBR/assets-public/blob/main/devices/knx/gvs-logo.png?raw=true" TargetMode="External"/><Relationship Id="rId21" Type="http://schemas.openxmlformats.org/officeDocument/2006/relationships/hyperlink" Target="https://github.com/RASBR/assets-public/blob/main/devices/knx/tmd-square-tmd-6.png?raw=true" TargetMode="Externa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7" Type="http://schemas.openxmlformats.org/officeDocument/2006/relationships/hyperlink" Target="https://github.com/RASBR/assets-public/blob/main/devices/knx/crestron-ci-knx.png?raw=true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hyperlink" Target="https://github.com/RASBR/assets-public/blob/main/devices/knx/maxinbox-16-v3.png?raw=true" TargetMode="External"/><Relationship Id="rId1" Type="http://schemas.openxmlformats.org/officeDocument/2006/relationships/hyperlink" Target="https://github.com/RASBR/assets-public/blob/main/devices/knx/knx.png?raw=true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github.com/RASBR/assets-public/blob/main/devices/knx/z41-pro.png?raw=true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github.com/RASBR/assets-public/blob/main/devices/knx/klic-di-v2.png?raw=true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github.com/RASBR/assets-public/blob/main/devices/knx/gvs-knx-binip-4f-1-430x430.png?raw=true" TargetMode="External"/><Relationship Id="rId5" Type="http://schemas.openxmlformats.org/officeDocument/2006/relationships/hyperlink" Target="https://github.com/RASBR/assets-public/blob/main/devices/knx/ip-1home-bridge.png?raw=true" TargetMode="External"/><Relationship Id="rId15" Type="http://schemas.openxmlformats.org/officeDocument/2006/relationships/hyperlink" Target="https://github.com/RASBR/assets-public/blob/main/devices/knx/tmd-square-tmd-display.png?raw=true" TargetMode="External"/><Relationship Id="rId23" Type="http://schemas.openxmlformats.org/officeDocument/2006/relationships/hyperlink" Target="https://github.com/RASBR/assets-public/blob/main/devices/knx/klic-dd-v3.png?raw=true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10" Type="http://schemas.openxmlformats.org/officeDocument/2006/relationships/image" Target="../media/image5.png"/><Relationship Id="rId19" Type="http://schemas.openxmlformats.org/officeDocument/2006/relationships/hyperlink" Target="https://github.com/RASBR/assets-public/blob/main/devices/knx/tmd-square-tmd-4.png?raw=true" TargetMode="External"/><Relationship Id="rId31" Type="http://schemas.openxmlformats.org/officeDocument/2006/relationships/hyperlink" Target="https://github.com/RASBR/assets-public/blob/main/devices/knx/maxinbox8-v3.png?raw=true" TargetMode="External"/><Relationship Id="rId44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hyperlink" Target="https://github.com/RASBR/assets-public/blob/main/devices/knx/zennio.png?raw=true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github.com/RASBR/assets-public/blob/main/devices/knx/maxinbox24.png?raw=true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github.com/RASBR/assets-public/blob/main/devices/knx/zps320hic230.png?raw=true" TargetMode="External"/><Relationship Id="rId43" Type="http://schemas.openxmlformats.org/officeDocument/2006/relationships/hyperlink" Target="https://github.com/RASBR/assets-public/blob/main/devices/knx/gvs-ir-learner-2.png?raw=true" TargetMode="External"/><Relationship Id="rId8" Type="http://schemas.openxmlformats.org/officeDocument/2006/relationships/image" Target="../media/image4.png"/><Relationship Id="rId3" Type="http://schemas.openxmlformats.org/officeDocument/2006/relationships/hyperlink" Target="https://github.com/RASBR/assets-public/blob/main/devices/knx/logo-1home.png?raw=true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github.com/RASBR/assets-public/blob/main/devices/knx/tmd-square-tmd-2.png?raw=true" TargetMode="External"/><Relationship Id="rId25" Type="http://schemas.openxmlformats.org/officeDocument/2006/relationships/hyperlink" Target="https://github.com/RASBR/assets-public/blob/main/devices/knx/bin-44.png?raw=true" TargetMode="External"/><Relationship Id="rId33" Type="http://schemas.openxmlformats.org/officeDocument/2006/relationships/hyperlink" Target="https://github.com/RASBR/assets-public/blob/main/devices/knx/railquad-8.png?raw=true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0" Type="http://schemas.openxmlformats.org/officeDocument/2006/relationships/image" Target="../media/image10.png"/><Relationship Id="rId41" Type="http://schemas.openxmlformats.org/officeDocument/2006/relationships/hyperlink" Target="https://github.com/RASBR/assets-public/blob/main/devices/knx/gvs-4ch-ir-emitter.png?raw=true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  <webImageSrd>
    <address r:id="rId15"/>
    <blip r:id="rId16"/>
  </webImageSrd>
  <webImageSrd>
    <address r:id="rId17"/>
    <blip r:id="rId18"/>
  </webImageSrd>
  <webImageSrd>
    <address r:id="rId19"/>
    <blip r:id="rId20"/>
  </webImageSrd>
  <webImageSrd>
    <address r:id="rId21"/>
    <blip r:id="rId22"/>
  </webImageSrd>
  <webImageSrd>
    <address r:id="rId23"/>
    <blip r:id="rId24"/>
  </webImageSrd>
  <webImageSrd>
    <address r:id="rId25"/>
    <blip r:id="rId26"/>
  </webImageSrd>
  <webImageSrd>
    <address r:id="rId27"/>
    <blip r:id="rId28"/>
  </webImageSrd>
  <webImageSrd>
    <address r:id="rId29"/>
    <blip r:id="rId30"/>
  </webImageSrd>
  <webImageSrd>
    <address r:id="rId31"/>
    <blip r:id="rId32"/>
  </webImageSrd>
  <webImageSrd>
    <address r:id="rId33"/>
    <blip r:id="rId34"/>
  </webImageSrd>
  <webImageSrd>
    <address r:id="rId35"/>
    <blip r:id="rId36"/>
  </webImageSrd>
  <webImageSrd>
    <address r:id="rId37"/>
    <blip r:id="rId38"/>
  </webImageSrd>
  <webImageSrd>
    <address r:id="rId39"/>
    <blip r:id="rId40"/>
  </webImageSrd>
  <webImageSrd>
    <address r:id="rId41"/>
    <blip r:id="rId42"/>
  </webImageSrd>
  <webImageSrd>
    <address r:id="rId43"/>
    <blip r:id="rId44"/>
  </webImageSrd>
  <webImageSrd>
    <address r:id="rId45"/>
    <blip r:id="rId46"/>
  </webImageSrd>
</webImagesSrd>
</file>

<file path=xl/richData/rdrichvalue.xml><?xml version="1.0" encoding="utf-8"?>
<rvData xmlns="http://schemas.microsoft.com/office/spreadsheetml/2017/richdata" count="23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  <rv s="0">
    <v>5</v>
    <v>1</v>
    <v>0</v>
    <v>0</v>
  </rv>
  <rv s="0">
    <v>6</v>
    <v>1</v>
    <v>0</v>
    <v>0</v>
  </rv>
  <rv s="0">
    <v>7</v>
    <v>1</v>
    <v>0</v>
    <v>0</v>
  </rv>
  <rv s="0">
    <v>8</v>
    <v>1</v>
    <v>0</v>
    <v>0</v>
  </rv>
  <rv s="0">
    <v>9</v>
    <v>1</v>
    <v>0</v>
    <v>0</v>
  </rv>
  <rv s="0">
    <v>10</v>
    <v>1</v>
    <v>0</v>
    <v>0</v>
  </rv>
  <rv s="0">
    <v>11</v>
    <v>1</v>
    <v>0</v>
    <v>0</v>
  </rv>
  <rv s="0">
    <v>12</v>
    <v>1</v>
    <v>0</v>
    <v>0</v>
  </rv>
  <rv s="0">
    <v>13</v>
    <v>1</v>
    <v>0</v>
    <v>0</v>
  </rv>
  <rv s="0">
    <v>14</v>
    <v>1</v>
    <v>0</v>
    <v>0</v>
  </rv>
  <rv s="0">
    <v>15</v>
    <v>1</v>
    <v>0</v>
    <v>0</v>
  </rv>
  <rv s="0">
    <v>16</v>
    <v>1</v>
    <v>0</v>
    <v>0</v>
  </rv>
  <rv s="0">
    <v>17</v>
    <v>1</v>
    <v>0</v>
    <v>0</v>
  </rv>
  <rv s="0">
    <v>18</v>
    <v>1</v>
    <v>0</v>
    <v>0</v>
  </rv>
  <rv s="0">
    <v>19</v>
    <v>1</v>
    <v>0</v>
    <v>0</v>
  </rv>
  <rv s="0">
    <v>20</v>
    <v>1</v>
    <v>0</v>
    <v>0</v>
  </rv>
  <rv s="0">
    <v>21</v>
    <v>1</v>
    <v>0</v>
    <v>0</v>
  </rv>
  <rv s="0">
    <v>22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1A2E3C-FF51-4379-BBE6-440E4B27CF5A}" name="knx_sorted" displayName="knx_sorted" ref="C6:O29" tableType="queryTable" totalsRowShown="0" headerRowDxfId="31" dataDxfId="30">
  <autoFilter ref="C6:O29" xr:uid="{081A2E3C-FF51-4379-BBE6-440E4B27CF5A}"/>
  <tableColumns count="13">
    <tableColumn id="14" xr3:uid="{48B3EEB1-AC6A-4458-84D7-6462D820183D}" uniqueName="14" name="Image" queryTableFieldId="16" dataDxfId="27">
      <calculatedColumnFormula>_xlfn.IMAGE(knx_sorted[[#This Row],[Link]])</calculatedColumnFormula>
    </tableColumn>
    <tableColumn id="15" xr3:uid="{4165AB06-765B-4929-907A-CFD97D370217}" uniqueName="15" name="FileName" queryTableFieldId="17" dataDxfId="26" dataCellStyle="Hyperlink">
      <calculatedColumnFormula>HYPERLINK(knx_sorted[[#This Row],[Link]],knx_sorted[[#This Row],[FullName]])</calculatedColumnFormula>
    </tableColumn>
    <tableColumn id="1" xr3:uid="{CC8AB14E-587B-4C22-A79D-17C7FFFC06DD}" uniqueName="1" name="FullName" queryTableFieldId="1" dataDxfId="25"/>
    <tableColumn id="2" xr3:uid="{AA068C94-B4EA-45B0-A6B1-0D2866CE27DF}" uniqueName="2" name="Name" queryTableFieldId="2" dataDxfId="24"/>
    <tableColumn id="3" xr3:uid="{DC540039-AB26-4BAF-9C11-803BA3C23BB3}" uniqueName="3" name="Extension" queryTableFieldId="3" dataDxfId="23"/>
    <tableColumn id="4" xr3:uid="{5203C6F9-FFAB-4681-B886-75757F0E8791}" uniqueName="4" name="Type" queryTableFieldId="4" dataDxfId="22"/>
    <tableColumn id="5" xr3:uid="{19C06792-4B99-4733-96E1-2CDAEDA69B68}" uniqueName="5" name="Order1" queryTableFieldId="5" dataDxfId="21"/>
    <tableColumn id="6" xr3:uid="{5203A850-C4E1-4C75-B916-BAAEABACDDBF}" uniqueName="6" name="Order2" queryTableFieldId="6" dataDxfId="20"/>
    <tableColumn id="7" xr3:uid="{0FF876ED-F21C-4C55-BA81-FF2792D21537}" uniqueName="7" name="Link" queryTableFieldId="7" dataDxfId="19"/>
    <tableColumn id="8" xr3:uid="{D603F629-466B-489C-8790-94CE2AC4F64A}" uniqueName="8" name="MD-ImageOnly" queryTableFieldId="8" dataDxfId="18"/>
    <tableColumn id="9" xr3:uid="{08149AAB-3105-479F-9CB9-095FA5C95A38}" uniqueName="9" name="MD-ImageLink" queryTableFieldId="9" dataDxfId="17"/>
    <tableColumn id="13" xr3:uid="{3F65E1AC-EB91-4CEF-99F4-BE1A0CCE9141}" uniqueName="13" name="MD-ImageLinkToFile" queryTableFieldId="14" dataDxfId="16"/>
    <tableColumn id="10" xr3:uid="{7CFD9437-F335-44C6-BF25-A50D39F97591}" uniqueName="10" name="Remarks" queryTableFieldId="10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C12615-27FC-4FB7-A9FA-879ABDD144BD}" name="knx_grouped" displayName="knx_grouped" ref="Q2:T3" tableType="queryTable" totalsRowShown="0" headerRowDxfId="29" dataDxfId="28">
  <autoFilter ref="Q2:T3" xr:uid="{A0C12615-27FC-4FB7-A9FA-879ABDD144BD}"/>
  <tableColumns count="4">
    <tableColumn id="1" xr3:uid="{3AA10E5A-A125-4687-B7B2-4E9D1262F381}" uniqueName="1" name="Index1" queryTableFieldId="1" dataDxfId="14"/>
    <tableColumn id="2" xr3:uid="{A3DE0AA2-471E-4E92-B1A5-D2840AA28067}" uniqueName="2" name="ImageOnly" queryTableFieldId="2" dataDxfId="13"/>
    <tableColumn id="3" xr3:uid="{278D26EA-2E9B-496D-83A1-4F722684D73F}" uniqueName="3" name="ImageLink" queryTableFieldId="3" dataDxfId="12"/>
    <tableColumn id="4" xr3:uid="{3D8869B6-3904-43A2-9C79-B731FAB5A88E}" uniqueName="4" name="ImageLinkToFile" queryTableFieldId="4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7F6E91-C333-40D1-82FB-5FD466DFD337}" name="knx_setup" displayName="knx_setup" ref="B19:L42" tableType="queryTable" totalsRowShown="0" headerRowDxfId="33" dataDxfId="32">
  <autoFilter ref="B19:L42" xr:uid="{477F6E91-C333-40D1-82FB-5FD466DFD337}"/>
  <sortState xmlns:xlrd2="http://schemas.microsoft.com/office/spreadsheetml/2017/richdata2" ref="B20:L42">
    <sortCondition ref="F20:F42"/>
    <sortCondition ref="G20:G42"/>
    <sortCondition ref="E20:E42"/>
    <sortCondition ref="B20:B42"/>
  </sortState>
  <tableColumns count="11">
    <tableColumn id="1" xr3:uid="{74F1D7D5-EF6A-4255-BBDA-F242ECF50C03}" uniqueName="1" name="FullName" queryTableFieldId="1" dataDxfId="10"/>
    <tableColumn id="2" xr3:uid="{B7093623-1FFE-4B6D-8FD9-5D611B023937}" uniqueName="2" name="Name" queryTableFieldId="2" dataDxfId="9"/>
    <tableColumn id="3" xr3:uid="{C99F02F7-4163-4CFB-8C34-5C0DD23B7CA8}" uniqueName="3" name="Extension" queryTableFieldId="3" dataDxfId="8"/>
    <tableColumn id="4" xr3:uid="{352AF6C3-3E22-4E41-98E8-9515C72957B6}" uniqueName="4" name="Type" queryTableFieldId="4" dataDxfId="7">
      <calculatedColumnFormula>_xlfn.XLOOKUP(knx_setup[[#This Row],[FullName]],Sheet4!$D$7:$D$29,Sheet4!E$7:E$29)</calculatedColumnFormula>
    </tableColumn>
    <tableColumn id="5" xr3:uid="{610C1B3C-7F54-4B55-86ED-59F07DE61A7C}" uniqueName="5" name="Order1" queryTableFieldId="5" dataDxfId="6">
      <calculatedColumnFormula>_xlfn.XLOOKUP(knx_setup[[#This Row],[FullName]],Sheet4!$D$7:$D$29,Sheet4!F$7:F$29)</calculatedColumnFormula>
    </tableColumn>
    <tableColumn id="6" xr3:uid="{1D636708-4ABD-48D9-BB0B-9C74F89580DC}" uniqueName="6" name="Order2" queryTableFieldId="6" dataDxfId="5">
      <calculatedColumnFormula>_xlfn.XLOOKUP(knx_setup[[#This Row],[FullName]],Sheet4!$D$7:$D$29,Sheet4!G$7:G$29)</calculatedColumnFormula>
    </tableColumn>
    <tableColumn id="7" xr3:uid="{693E6FC2-9166-40C5-A470-049392B34FC2}" uniqueName="7" name="Link" queryTableFieldId="7" dataDxfId="4" dataCellStyle="Hyperlink">
      <calculatedColumnFormula>$C$9 &amp; knx_setup[[#This Row],[FullName]] &amp; $C$11</calculatedColumnFormula>
    </tableColumn>
    <tableColumn id="8" xr3:uid="{D1D2F130-4D2D-4E5F-A1AA-70BA024B2F30}" uniqueName="8" name="MD-ImageOnly" queryTableFieldId="8" dataDxfId="3">
      <calculatedColumnFormula>$C$10 &amp; knx_setup[[#This Row],[Link]] &amp; $C$15 &amp; ")"</calculatedColumnFormula>
    </tableColumn>
    <tableColumn id="9" xr3:uid="{64EE6266-4B76-416B-98AC-4A4DC9F25B12}" uniqueName="9" name="MD-ImageLink" queryTableFieldId="9" dataDxfId="2">
      <calculatedColumnFormula>"[" &amp; knx_setup[[#This Row],[MD-ImageOnly]] &amp; "](url)"</calculatedColumnFormula>
    </tableColumn>
    <tableColumn id="12" xr3:uid="{0C380ACE-7D0C-41F6-8B6E-CDABD01DB482}" uniqueName="12" name="MD-ImageLinkToFile" queryTableFieldId="12" dataDxfId="1">
      <calculatedColumnFormula>"[" &amp;knx_setup[[#This Row],[MD-ImageOnly]] &amp; "](" &amp;knx_setup[[#This Row],[Link]] &amp; ")"</calculatedColumnFormula>
    </tableColumn>
    <tableColumn id="10" xr3:uid="{903A4B4C-BCEF-438C-B1B5-4774048867EB}" uniqueName="10" name="Remarks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53AA0-9EDC-482B-A064-A595CCD20E2A}">
  <dimension ref="C2:T29"/>
  <sheetViews>
    <sheetView tabSelected="1" topLeftCell="A6" workbookViewId="0">
      <selection activeCell="C6" sqref="C6:O29"/>
    </sheetView>
  </sheetViews>
  <sheetFormatPr defaultRowHeight="15" x14ac:dyDescent="0.25"/>
  <cols>
    <col min="1" max="2" width="9.140625" style="1"/>
    <col min="3" max="3" width="28.85546875" style="6" bestFit="1" customWidth="1"/>
    <col min="4" max="4" width="24.85546875" style="1" bestFit="1" customWidth="1"/>
    <col min="5" max="5" width="12.28515625" style="1" hidden="1" customWidth="1"/>
    <col min="6" max="6" width="19.85546875" style="1" hidden="1" customWidth="1"/>
    <col min="7" max="8" width="9.42578125" style="1" hidden="1" customWidth="1"/>
    <col min="9" max="9" width="10.5703125" style="4" hidden="1" customWidth="1"/>
    <col min="10" max="10" width="23.42578125" style="4" hidden="1" customWidth="1"/>
    <col min="11" max="11" width="18" style="4" hidden="1" customWidth="1"/>
    <col min="12" max="12" width="15.140625" style="4" customWidth="1"/>
    <col min="13" max="13" width="11.140625" style="1" bestFit="1" customWidth="1"/>
    <col min="14" max="14" width="12.7109375" style="1" customWidth="1"/>
    <col min="15" max="15" width="81.140625" style="1" bestFit="1" customWidth="1"/>
    <col min="16" max="16" width="9.140625" style="1"/>
    <col min="17" max="17" width="9.28515625" style="1" bestFit="1" customWidth="1"/>
    <col min="18" max="18" width="27.85546875" style="1" customWidth="1"/>
    <col min="19" max="19" width="22.5703125" style="1" customWidth="1"/>
    <col min="20" max="20" width="23.7109375" style="1" customWidth="1"/>
    <col min="21" max="16384" width="9.140625" style="1"/>
  </cols>
  <sheetData>
    <row r="2" spans="3:20" x14ac:dyDescent="0.25">
      <c r="Q2" s="4" t="s">
        <v>115</v>
      </c>
      <c r="R2" s="10" t="s">
        <v>34</v>
      </c>
      <c r="S2" s="10" t="s">
        <v>35</v>
      </c>
      <c r="T2" s="10" t="s">
        <v>116</v>
      </c>
    </row>
    <row r="3" spans="3:20" ht="54.75" customHeight="1" x14ac:dyDescent="0.25">
      <c r="Q3" s="10">
        <v>1</v>
      </c>
      <c r="R3" s="25" t="s">
        <v>186</v>
      </c>
      <c r="S3" s="25" t="s">
        <v>187</v>
      </c>
      <c r="T3" s="25" t="s">
        <v>188</v>
      </c>
    </row>
    <row r="6" spans="3:20" ht="45" x14ac:dyDescent="0.25">
      <c r="C6" s="6" t="s">
        <v>77</v>
      </c>
      <c r="D6" s="1" t="s">
        <v>114</v>
      </c>
      <c r="E6" s="1" t="s">
        <v>24</v>
      </c>
      <c r="F6" s="1" t="s">
        <v>0</v>
      </c>
      <c r="G6" s="1" t="s">
        <v>1</v>
      </c>
      <c r="H6" s="1" t="s">
        <v>62</v>
      </c>
      <c r="I6" s="1" t="s">
        <v>59</v>
      </c>
      <c r="J6" s="1" t="s">
        <v>60</v>
      </c>
      <c r="K6" s="4" t="s">
        <v>76</v>
      </c>
      <c r="L6" s="4" t="s">
        <v>75</v>
      </c>
      <c r="M6" s="4" t="s">
        <v>74</v>
      </c>
      <c r="N6" s="4" t="s">
        <v>106</v>
      </c>
      <c r="O6" s="1" t="s">
        <v>72</v>
      </c>
    </row>
    <row r="7" spans="3:20" ht="56.25" customHeight="1" x14ac:dyDescent="0.25">
      <c r="C7" s="16" t="e" vm="1">
        <f>_xlfn.IMAGE(knx_sorted[[#This Row],[Link]])</f>
        <v>#VALUE!</v>
      </c>
      <c r="D7" s="5" t="str">
        <f>HYPERLINK(knx_sorted[[#This Row],[Link]],knx_sorted[[#This Row],[FullName]])</f>
        <v>knx.png</v>
      </c>
      <c r="E7" s="2" t="s">
        <v>11</v>
      </c>
      <c r="F7" s="2" t="s">
        <v>46</v>
      </c>
      <c r="G7" s="2" t="s">
        <v>3</v>
      </c>
      <c r="H7" s="2" t="s">
        <v>65</v>
      </c>
      <c r="I7" s="2">
        <v>0</v>
      </c>
      <c r="J7" s="2">
        <v>0</v>
      </c>
      <c r="K7" s="3" t="s">
        <v>83</v>
      </c>
      <c r="L7" s="3" t="s">
        <v>135</v>
      </c>
      <c r="M7" s="3" t="s">
        <v>136</v>
      </c>
      <c r="N7" s="4" t="s">
        <v>172</v>
      </c>
    </row>
    <row r="8" spans="3:20" ht="56.25" customHeight="1" x14ac:dyDescent="0.25">
      <c r="C8" s="16" t="e" vm="2">
        <f>_xlfn.IMAGE(knx_sorted[[#This Row],[Link]])</f>
        <v>#VALUE!</v>
      </c>
      <c r="D8" s="5" t="str">
        <f>HYPERLINK(knx_sorted[[#This Row],[Link]],knx_sorted[[#This Row],[FullName]])</f>
        <v>logo-1home.png</v>
      </c>
      <c r="E8" s="2" t="s">
        <v>70</v>
      </c>
      <c r="F8" s="2" t="s">
        <v>71</v>
      </c>
      <c r="G8" s="2" t="s">
        <v>3</v>
      </c>
      <c r="H8" s="2" t="s">
        <v>65</v>
      </c>
      <c r="I8" s="2">
        <v>1</v>
      </c>
      <c r="J8" s="2">
        <v>0</v>
      </c>
      <c r="K8" s="3" t="s">
        <v>84</v>
      </c>
      <c r="L8" s="3" t="s">
        <v>137</v>
      </c>
      <c r="M8" s="3" t="s">
        <v>138</v>
      </c>
      <c r="N8" s="4" t="s">
        <v>173</v>
      </c>
    </row>
    <row r="9" spans="3:20" ht="56.25" customHeight="1" x14ac:dyDescent="0.25">
      <c r="C9" s="16" t="e" vm="3">
        <f>_xlfn.IMAGE(knx_sorted[[#This Row],[Link]])</f>
        <v>#VALUE!</v>
      </c>
      <c r="D9" s="5" t="str">
        <f>HYPERLINK(knx_sorted[[#This Row],[Link]],knx_sorted[[#This Row],[FullName]])</f>
        <v>ip-1home-bridge.png</v>
      </c>
      <c r="E9" s="2" t="s">
        <v>8</v>
      </c>
      <c r="F9" s="2" t="s">
        <v>43</v>
      </c>
      <c r="G9" s="2" t="s">
        <v>3</v>
      </c>
      <c r="H9" s="2" t="s">
        <v>81</v>
      </c>
      <c r="I9" s="2">
        <v>1</v>
      </c>
      <c r="J9" s="2">
        <v>1</v>
      </c>
      <c r="K9" s="3" t="s">
        <v>85</v>
      </c>
      <c r="L9" s="3" t="s">
        <v>129</v>
      </c>
      <c r="M9" s="3" t="s">
        <v>130</v>
      </c>
      <c r="N9" s="4" t="s">
        <v>169</v>
      </c>
    </row>
    <row r="10" spans="3:20" ht="56.25" customHeight="1" x14ac:dyDescent="0.25">
      <c r="C10" s="16" t="e" vm="4">
        <f>_xlfn.IMAGE(knx_sorted[[#This Row],[Link]])</f>
        <v>#VALUE!</v>
      </c>
      <c r="D10" s="5" t="str">
        <f>HYPERLINK(knx_sorted[[#This Row],[Link]],knx_sorted[[#This Row],[FullName]])</f>
        <v>crestron-ci-knx.png</v>
      </c>
      <c r="E10" s="2" t="s">
        <v>4</v>
      </c>
      <c r="F10" s="2" t="s">
        <v>39</v>
      </c>
      <c r="G10" s="2" t="s">
        <v>3</v>
      </c>
      <c r="H10" s="2" t="s">
        <v>81</v>
      </c>
      <c r="I10" s="2">
        <v>2</v>
      </c>
      <c r="J10" s="2">
        <v>1</v>
      </c>
      <c r="K10" s="3" t="s">
        <v>102</v>
      </c>
      <c r="L10" s="3" t="s">
        <v>119</v>
      </c>
      <c r="M10" s="3" t="s">
        <v>120</v>
      </c>
      <c r="N10" s="4" t="s">
        <v>164</v>
      </c>
    </row>
    <row r="11" spans="3:20" ht="56.25" customHeight="1" x14ac:dyDescent="0.25">
      <c r="C11" s="16" t="e" vm="5">
        <f>_xlfn.IMAGE(knx_sorted[[#This Row],[Link]])</f>
        <v>#VALUE!</v>
      </c>
      <c r="D11" s="5" t="str">
        <f>HYPERLINK(knx_sorted[[#This Row],[Link]],knx_sorted[[#This Row],[FullName]])</f>
        <v>zennio.png</v>
      </c>
      <c r="E11" s="2" t="s">
        <v>22</v>
      </c>
      <c r="F11" s="2" t="s">
        <v>57</v>
      </c>
      <c r="G11" s="2" t="s">
        <v>3</v>
      </c>
      <c r="H11" s="2" t="s">
        <v>65</v>
      </c>
      <c r="I11" s="2">
        <v>3</v>
      </c>
      <c r="J11" s="2">
        <v>0</v>
      </c>
      <c r="K11" s="3" t="s">
        <v>86</v>
      </c>
      <c r="L11" s="3" t="s">
        <v>159</v>
      </c>
      <c r="M11" s="3" t="s">
        <v>160</v>
      </c>
      <c r="N11" s="4" t="s">
        <v>184</v>
      </c>
    </row>
    <row r="12" spans="3:20" ht="56.25" customHeight="1" x14ac:dyDescent="0.25">
      <c r="C12" s="16" t="e" vm="6">
        <f>_xlfn.IMAGE(knx_sorted[[#This Row],[Link]])</f>
        <v>#VALUE!</v>
      </c>
      <c r="D12" s="5" t="str">
        <f>HYPERLINK(knx_sorted[[#This Row],[Link]],knx_sorted[[#This Row],[FullName]])</f>
        <v>z41-pro.png</v>
      </c>
      <c r="E12" s="2" t="s">
        <v>21</v>
      </c>
      <c r="F12" s="2" t="s">
        <v>56</v>
      </c>
      <c r="G12" s="2" t="s">
        <v>3</v>
      </c>
      <c r="H12" s="2" t="s">
        <v>66</v>
      </c>
      <c r="I12" s="2">
        <v>3</v>
      </c>
      <c r="J12" s="2">
        <v>1</v>
      </c>
      <c r="K12" s="3" t="s">
        <v>87</v>
      </c>
      <c r="L12" s="3" t="s">
        <v>157</v>
      </c>
      <c r="M12" s="3" t="s">
        <v>158</v>
      </c>
      <c r="N12" s="4" t="s">
        <v>183</v>
      </c>
    </row>
    <row r="13" spans="3:20" ht="56.25" customHeight="1" x14ac:dyDescent="0.25">
      <c r="C13" s="16" t="e" vm="7">
        <f>_xlfn.IMAGE(knx_sorted[[#This Row],[Link]])</f>
        <v>#VALUE!</v>
      </c>
      <c r="D13" s="5" t="str">
        <f>HYPERLINK(knx_sorted[[#This Row],[Link]],knx_sorted[[#This Row],[FullName]])</f>
        <v>z35.png</v>
      </c>
      <c r="E13" s="2" t="s">
        <v>20</v>
      </c>
      <c r="F13" s="2" t="s">
        <v>55</v>
      </c>
      <c r="G13" s="2" t="s">
        <v>3</v>
      </c>
      <c r="H13" s="2" t="s">
        <v>66</v>
      </c>
      <c r="I13" s="2">
        <v>3</v>
      </c>
      <c r="J13" s="2">
        <v>2</v>
      </c>
      <c r="K13" s="3" t="s">
        <v>88</v>
      </c>
      <c r="L13" s="3" t="s">
        <v>155</v>
      </c>
      <c r="M13" s="3" t="s">
        <v>156</v>
      </c>
      <c r="N13" s="4" t="s">
        <v>182</v>
      </c>
    </row>
    <row r="14" spans="3:20" ht="56.25" customHeight="1" x14ac:dyDescent="0.25">
      <c r="C14" s="16" t="e" vm="8">
        <f>_xlfn.IMAGE(knx_sorted[[#This Row],[Link]])</f>
        <v>#VALUE!</v>
      </c>
      <c r="D14" s="5" t="str">
        <f>HYPERLINK(knx_sorted[[#This Row],[Link]],knx_sorted[[#This Row],[FullName]])</f>
        <v>tmd-square-tmd-display.png</v>
      </c>
      <c r="E14" s="2" t="s">
        <v>19</v>
      </c>
      <c r="F14" s="2" t="s">
        <v>54</v>
      </c>
      <c r="G14" s="2" t="s">
        <v>3</v>
      </c>
      <c r="H14" s="2" t="s">
        <v>61</v>
      </c>
      <c r="I14" s="2">
        <v>3</v>
      </c>
      <c r="J14" s="2">
        <v>3</v>
      </c>
      <c r="K14" s="3" t="s">
        <v>89</v>
      </c>
      <c r="L14" s="3" t="s">
        <v>153</v>
      </c>
      <c r="M14" s="3" t="s">
        <v>154</v>
      </c>
      <c r="N14" s="4" t="s">
        <v>181</v>
      </c>
    </row>
    <row r="15" spans="3:20" ht="56.25" customHeight="1" x14ac:dyDescent="0.25">
      <c r="C15" s="16" t="e" vm="9">
        <f>_xlfn.IMAGE(knx_sorted[[#This Row],[Link]])</f>
        <v>#VALUE!</v>
      </c>
      <c r="D15" s="5" t="str">
        <f>HYPERLINK(knx_sorted[[#This Row],[Link]],knx_sorted[[#This Row],[FullName]])</f>
        <v>tmd-square-tmd-2.png</v>
      </c>
      <c r="E15" s="2" t="s">
        <v>16</v>
      </c>
      <c r="F15" s="2" t="s">
        <v>51</v>
      </c>
      <c r="G15" s="2" t="s">
        <v>3</v>
      </c>
      <c r="H15" s="2" t="s">
        <v>61</v>
      </c>
      <c r="I15" s="2">
        <v>3</v>
      </c>
      <c r="J15" s="2">
        <v>4</v>
      </c>
      <c r="K15" s="3" t="s">
        <v>90</v>
      </c>
      <c r="L15" s="3" t="s">
        <v>147</v>
      </c>
      <c r="M15" s="3" t="s">
        <v>148</v>
      </c>
      <c r="N15" s="4" t="s">
        <v>178</v>
      </c>
    </row>
    <row r="16" spans="3:20" ht="56.25" customHeight="1" x14ac:dyDescent="0.25">
      <c r="C16" s="16" t="e" vm="10">
        <f>_xlfn.IMAGE(knx_sorted[[#This Row],[Link]])</f>
        <v>#VALUE!</v>
      </c>
      <c r="D16" s="5" t="str">
        <f>HYPERLINK(knx_sorted[[#This Row],[Link]],knx_sorted[[#This Row],[FullName]])</f>
        <v>tmd-square-tmd-4.png</v>
      </c>
      <c r="E16" s="2" t="s">
        <v>17</v>
      </c>
      <c r="F16" s="2" t="s">
        <v>52</v>
      </c>
      <c r="G16" s="2" t="s">
        <v>3</v>
      </c>
      <c r="H16" s="2" t="s">
        <v>61</v>
      </c>
      <c r="I16" s="2">
        <v>3</v>
      </c>
      <c r="J16" s="2">
        <v>5</v>
      </c>
      <c r="K16" s="3" t="s">
        <v>91</v>
      </c>
      <c r="L16" s="3" t="s">
        <v>149</v>
      </c>
      <c r="M16" s="3" t="s">
        <v>150</v>
      </c>
      <c r="N16" s="4" t="s">
        <v>179</v>
      </c>
    </row>
    <row r="17" spans="3:14" ht="56.25" customHeight="1" x14ac:dyDescent="0.25">
      <c r="C17" s="16" t="e" vm="11">
        <f>_xlfn.IMAGE(knx_sorted[[#This Row],[Link]])</f>
        <v>#VALUE!</v>
      </c>
      <c r="D17" s="5" t="str">
        <f>HYPERLINK(knx_sorted[[#This Row],[Link]],knx_sorted[[#This Row],[FullName]])</f>
        <v>tmd-square-tmd-6.png</v>
      </c>
      <c r="E17" s="2" t="s">
        <v>18</v>
      </c>
      <c r="F17" s="2" t="s">
        <v>53</v>
      </c>
      <c r="G17" s="2" t="s">
        <v>3</v>
      </c>
      <c r="H17" s="2" t="s">
        <v>61</v>
      </c>
      <c r="I17" s="2">
        <v>3</v>
      </c>
      <c r="J17" s="2">
        <v>6</v>
      </c>
      <c r="K17" s="3" t="s">
        <v>92</v>
      </c>
      <c r="L17" s="3" t="s">
        <v>151</v>
      </c>
      <c r="M17" s="3" t="s">
        <v>152</v>
      </c>
      <c r="N17" s="4" t="s">
        <v>180</v>
      </c>
    </row>
    <row r="18" spans="3:14" ht="56.25" customHeight="1" x14ac:dyDescent="0.25">
      <c r="C18" s="16" t="e" vm="12">
        <f>_xlfn.IMAGE(knx_sorted[[#This Row],[Link]])</f>
        <v>#VALUE!</v>
      </c>
      <c r="D18" s="5" t="str">
        <f>HYPERLINK(knx_sorted[[#This Row],[Link]],knx_sorted[[#This Row],[FullName]])</f>
        <v>klic-dd-v3.png</v>
      </c>
      <c r="E18" s="2" t="s">
        <v>9</v>
      </c>
      <c r="F18" s="2" t="s">
        <v>44</v>
      </c>
      <c r="G18" s="2" t="s">
        <v>3</v>
      </c>
      <c r="H18" s="2" t="s">
        <v>63</v>
      </c>
      <c r="I18" s="2">
        <v>3</v>
      </c>
      <c r="J18" s="2">
        <v>7</v>
      </c>
      <c r="K18" s="3" t="s">
        <v>99</v>
      </c>
      <c r="L18" s="3" t="s">
        <v>131</v>
      </c>
      <c r="M18" s="3" t="s">
        <v>132</v>
      </c>
      <c r="N18" s="4" t="s">
        <v>170</v>
      </c>
    </row>
    <row r="19" spans="3:14" ht="56.25" customHeight="1" x14ac:dyDescent="0.25">
      <c r="C19" s="16" t="e" vm="13">
        <f>_xlfn.IMAGE(knx_sorted[[#This Row],[Link]])</f>
        <v>#VALUE!</v>
      </c>
      <c r="D19" s="5" t="str">
        <f>HYPERLINK(knx_sorted[[#This Row],[Link]],knx_sorted[[#This Row],[FullName]])</f>
        <v>bin-44.png</v>
      </c>
      <c r="E19" s="2" t="s">
        <v>2</v>
      </c>
      <c r="F19" s="2" t="s">
        <v>38</v>
      </c>
      <c r="G19" s="2" t="s">
        <v>3</v>
      </c>
      <c r="H19" s="2" t="s">
        <v>63</v>
      </c>
      <c r="I19" s="2">
        <v>3</v>
      </c>
      <c r="J19" s="2">
        <v>8</v>
      </c>
      <c r="K19" s="3" t="s">
        <v>100</v>
      </c>
      <c r="L19" s="3" t="s">
        <v>117</v>
      </c>
      <c r="M19" s="3" t="s">
        <v>118</v>
      </c>
      <c r="N19" s="4" t="s">
        <v>163</v>
      </c>
    </row>
    <row r="20" spans="3:14" ht="56.25" customHeight="1" x14ac:dyDescent="0.25">
      <c r="C20" s="16" t="e" vm="14">
        <f>_xlfn.IMAGE(knx_sorted[[#This Row],[Link]])</f>
        <v>#VALUE!</v>
      </c>
      <c r="D20" s="5" t="str">
        <f>HYPERLINK(knx_sorted[[#This Row],[Link]],knx_sorted[[#This Row],[FullName]])</f>
        <v>maxinbox24.png</v>
      </c>
      <c r="E20" s="2" t="s">
        <v>13</v>
      </c>
      <c r="F20" s="2" t="s">
        <v>48</v>
      </c>
      <c r="G20" s="2" t="s">
        <v>3</v>
      </c>
      <c r="H20" s="2" t="s">
        <v>82</v>
      </c>
      <c r="I20" s="2">
        <v>3</v>
      </c>
      <c r="J20" s="2">
        <v>9</v>
      </c>
      <c r="K20" s="3" t="s">
        <v>94</v>
      </c>
      <c r="L20" s="3" t="s">
        <v>141</v>
      </c>
      <c r="M20" s="3" t="s">
        <v>142</v>
      </c>
      <c r="N20" s="4" t="s">
        <v>175</v>
      </c>
    </row>
    <row r="21" spans="3:14" ht="56.25" customHeight="1" x14ac:dyDescent="0.25">
      <c r="C21" s="16" t="e" vm="15">
        <f>_xlfn.IMAGE(knx_sorted[[#This Row],[Link]])</f>
        <v>#VALUE!</v>
      </c>
      <c r="D21" s="5" t="str">
        <f>HYPERLINK(knx_sorted[[#This Row],[Link]],knx_sorted[[#This Row],[FullName]])</f>
        <v>maxinbox-16-v3.png</v>
      </c>
      <c r="E21" s="2" t="s">
        <v>12</v>
      </c>
      <c r="F21" s="2" t="s">
        <v>47</v>
      </c>
      <c r="G21" s="2" t="s">
        <v>3</v>
      </c>
      <c r="H21" s="2" t="s">
        <v>79</v>
      </c>
      <c r="I21" s="2">
        <v>3</v>
      </c>
      <c r="J21" s="2">
        <v>10</v>
      </c>
      <c r="K21" s="3" t="s">
        <v>95</v>
      </c>
      <c r="L21" s="3" t="s">
        <v>139</v>
      </c>
      <c r="M21" s="3" t="s">
        <v>140</v>
      </c>
      <c r="N21" s="4" t="s">
        <v>174</v>
      </c>
    </row>
    <row r="22" spans="3:14" ht="56.25" customHeight="1" x14ac:dyDescent="0.25">
      <c r="C22" s="16" t="e" vm="16">
        <f>_xlfn.IMAGE(knx_sorted[[#This Row],[Link]])</f>
        <v>#VALUE!</v>
      </c>
      <c r="D22" s="5" t="str">
        <f>HYPERLINK(knx_sorted[[#This Row],[Link]],knx_sorted[[#This Row],[FullName]])</f>
        <v>maxinbox8-v3.png</v>
      </c>
      <c r="E22" s="2" t="s">
        <v>14</v>
      </c>
      <c r="F22" s="2" t="s">
        <v>49</v>
      </c>
      <c r="G22" s="2" t="s">
        <v>3</v>
      </c>
      <c r="H22" s="2" t="s">
        <v>82</v>
      </c>
      <c r="I22" s="2">
        <v>3</v>
      </c>
      <c r="J22" s="2">
        <v>11</v>
      </c>
      <c r="K22" s="3" t="s">
        <v>96</v>
      </c>
      <c r="L22" s="3" t="s">
        <v>143</v>
      </c>
      <c r="M22" s="3" t="s">
        <v>144</v>
      </c>
      <c r="N22" s="4" t="s">
        <v>176</v>
      </c>
    </row>
    <row r="23" spans="3:14" ht="56.25" customHeight="1" x14ac:dyDescent="0.25">
      <c r="C23" s="16" t="e" vm="17">
        <f>_xlfn.IMAGE(knx_sorted[[#This Row],[Link]])</f>
        <v>#VALUE!</v>
      </c>
      <c r="D23" s="5" t="str">
        <f>HYPERLINK(knx_sorted[[#This Row],[Link]],knx_sorted[[#This Row],[FullName]])</f>
        <v>railquad-8.png</v>
      </c>
      <c r="E23" s="2" t="s">
        <v>15</v>
      </c>
      <c r="F23" s="2" t="s">
        <v>50</v>
      </c>
      <c r="G23" s="2" t="s">
        <v>3</v>
      </c>
      <c r="H23" s="2" t="s">
        <v>82</v>
      </c>
      <c r="I23" s="2">
        <v>3</v>
      </c>
      <c r="J23" s="2">
        <v>12</v>
      </c>
      <c r="K23" s="3" t="s">
        <v>97</v>
      </c>
      <c r="L23" s="3" t="s">
        <v>145</v>
      </c>
      <c r="M23" s="3" t="s">
        <v>146</v>
      </c>
      <c r="N23" s="4" t="s">
        <v>177</v>
      </c>
    </row>
    <row r="24" spans="3:14" ht="56.25" customHeight="1" x14ac:dyDescent="0.25">
      <c r="C24" s="16" t="e" vm="18">
        <f>_xlfn.IMAGE(knx_sorted[[#This Row],[Link]])</f>
        <v>#VALUE!</v>
      </c>
      <c r="D24" s="5" t="str">
        <f>HYPERLINK(knx_sorted[[#This Row],[Link]],knx_sorted[[#This Row],[FullName]])</f>
        <v>zps320hic230.png</v>
      </c>
      <c r="E24" s="2" t="s">
        <v>23</v>
      </c>
      <c r="F24" s="2" t="s">
        <v>58</v>
      </c>
      <c r="G24" s="2" t="s">
        <v>3</v>
      </c>
      <c r="H24" s="2" t="s">
        <v>82</v>
      </c>
      <c r="I24" s="2">
        <v>3</v>
      </c>
      <c r="J24" s="2">
        <v>13</v>
      </c>
      <c r="K24" s="3" t="s">
        <v>93</v>
      </c>
      <c r="L24" s="3" t="s">
        <v>161</v>
      </c>
      <c r="M24" s="3" t="s">
        <v>162</v>
      </c>
      <c r="N24" s="4" t="s">
        <v>185</v>
      </c>
    </row>
    <row r="25" spans="3:14" ht="56.25" customHeight="1" x14ac:dyDescent="0.25">
      <c r="C25" s="16" t="e" vm="19">
        <f>_xlfn.IMAGE(knx_sorted[[#This Row],[Link]])</f>
        <v>#VALUE!</v>
      </c>
      <c r="D25" s="5" t="str">
        <f>HYPERLINK(knx_sorted[[#This Row],[Link]],knx_sorted[[#This Row],[FullName]])</f>
        <v>klic-di-v2.png</v>
      </c>
      <c r="E25" s="2" t="s">
        <v>10</v>
      </c>
      <c r="F25" s="2" t="s">
        <v>45</v>
      </c>
      <c r="G25" s="2" t="s">
        <v>3</v>
      </c>
      <c r="H25" s="2" t="s">
        <v>82</v>
      </c>
      <c r="I25" s="2">
        <v>3</v>
      </c>
      <c r="J25" s="2">
        <v>14</v>
      </c>
      <c r="K25" s="3" t="s">
        <v>98</v>
      </c>
      <c r="L25" s="3" t="s">
        <v>133</v>
      </c>
      <c r="M25" s="3" t="s">
        <v>134</v>
      </c>
      <c r="N25" s="4" t="s">
        <v>171</v>
      </c>
    </row>
    <row r="26" spans="3:14" ht="56.25" customHeight="1" x14ac:dyDescent="0.25">
      <c r="C26" s="16" t="e" vm="20">
        <f>_xlfn.IMAGE(knx_sorted[[#This Row],[Link]])</f>
        <v>#VALUE!</v>
      </c>
      <c r="D26" s="5" t="str">
        <f>HYPERLINK(knx_sorted[[#This Row],[Link]],knx_sorted[[#This Row],[FullName]])</f>
        <v>gvs-logo.png</v>
      </c>
      <c r="E26" s="2" t="s">
        <v>68</v>
      </c>
      <c r="F26" s="2" t="s">
        <v>69</v>
      </c>
      <c r="G26" s="2" t="s">
        <v>3</v>
      </c>
      <c r="H26" s="2" t="s">
        <v>65</v>
      </c>
      <c r="I26" s="2">
        <v>4</v>
      </c>
      <c r="J26" s="2">
        <v>0</v>
      </c>
      <c r="K26" s="3" t="s">
        <v>101</v>
      </c>
      <c r="L26" s="3" t="s">
        <v>127</v>
      </c>
      <c r="M26" s="3" t="s">
        <v>128</v>
      </c>
      <c r="N26" s="4" t="s">
        <v>168</v>
      </c>
    </row>
    <row r="27" spans="3:14" ht="56.25" customHeight="1" x14ac:dyDescent="0.25">
      <c r="C27" s="16" t="e" vm="21">
        <f>_xlfn.IMAGE(knx_sorted[[#This Row],[Link]])</f>
        <v>#VALUE!</v>
      </c>
      <c r="D27" s="5" t="str">
        <f>HYPERLINK(knx_sorted[[#This Row],[Link]],knx_sorted[[#This Row],[FullName]])</f>
        <v>gvs-4ch-ir-emitter.png</v>
      </c>
      <c r="E27" s="2" t="s">
        <v>5</v>
      </c>
      <c r="F27" s="2" t="s">
        <v>40</v>
      </c>
      <c r="G27" s="2" t="s">
        <v>3</v>
      </c>
      <c r="H27" s="2" t="s">
        <v>82</v>
      </c>
      <c r="I27" s="2">
        <v>4</v>
      </c>
      <c r="J27" s="2">
        <v>1</v>
      </c>
      <c r="K27" s="3" t="s">
        <v>103</v>
      </c>
      <c r="L27" s="3" t="s">
        <v>121</v>
      </c>
      <c r="M27" s="3" t="s">
        <v>122</v>
      </c>
      <c r="N27" s="4" t="s">
        <v>165</v>
      </c>
    </row>
    <row r="28" spans="3:14" ht="56.25" customHeight="1" x14ac:dyDescent="0.25">
      <c r="C28" s="16" t="e" vm="22">
        <f>_xlfn.IMAGE(knx_sorted[[#This Row],[Link]])</f>
        <v>#VALUE!</v>
      </c>
      <c r="D28" s="5" t="str">
        <f>HYPERLINK(knx_sorted[[#This Row],[Link]],knx_sorted[[#This Row],[FullName]])</f>
        <v>gvs-ir-learner-2.png</v>
      </c>
      <c r="E28" s="2" t="s">
        <v>6</v>
      </c>
      <c r="F28" s="2" t="s">
        <v>41</v>
      </c>
      <c r="G28" s="2" t="s">
        <v>3</v>
      </c>
      <c r="H28" s="2" t="s">
        <v>63</v>
      </c>
      <c r="I28" s="2">
        <v>4</v>
      </c>
      <c r="J28" s="2">
        <v>2</v>
      </c>
      <c r="K28" s="3" t="s">
        <v>105</v>
      </c>
      <c r="L28" s="3" t="s">
        <v>123</v>
      </c>
      <c r="M28" s="3" t="s">
        <v>124</v>
      </c>
      <c r="N28" s="4" t="s">
        <v>166</v>
      </c>
    </row>
    <row r="29" spans="3:14" ht="56.25" customHeight="1" x14ac:dyDescent="0.25">
      <c r="C29" s="16" t="e" vm="23">
        <f>_xlfn.IMAGE(knx_sorted[[#This Row],[Link]])</f>
        <v>#VALUE!</v>
      </c>
      <c r="D29" s="5" t="str">
        <f>HYPERLINK(knx_sorted[[#This Row],[Link]],knx_sorted[[#This Row],[FullName]])</f>
        <v>gvs-knx-binip-4f-1-430x430.png</v>
      </c>
      <c r="E29" s="2" t="s">
        <v>7</v>
      </c>
      <c r="F29" s="2" t="s">
        <v>42</v>
      </c>
      <c r="G29" s="2" t="s">
        <v>3</v>
      </c>
      <c r="H29" s="2" t="s">
        <v>78</v>
      </c>
      <c r="I29" s="2">
        <v>4</v>
      </c>
      <c r="J29" s="2">
        <v>3</v>
      </c>
      <c r="K29" s="3" t="s">
        <v>104</v>
      </c>
      <c r="L29" s="3" t="s">
        <v>125</v>
      </c>
      <c r="M29" s="3" t="s">
        <v>126</v>
      </c>
      <c r="N29" s="4" t="s">
        <v>167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51A1-A8EA-4E49-8268-EDCBE4D34204}">
  <dimension ref="B3:L42"/>
  <sheetViews>
    <sheetView topLeftCell="A13" workbookViewId="0">
      <selection activeCell="J15" sqref="J15"/>
    </sheetView>
  </sheetViews>
  <sheetFormatPr defaultRowHeight="15" x14ac:dyDescent="0.25"/>
  <cols>
    <col min="1" max="1" width="9.140625" style="1"/>
    <col min="2" max="2" width="28.85546875" style="1" bestFit="1" customWidth="1"/>
    <col min="3" max="3" width="24.85546875" style="1" bestFit="1" customWidth="1"/>
    <col min="4" max="4" width="12.28515625" style="1" bestFit="1" customWidth="1"/>
    <col min="5" max="5" width="19.85546875" style="1" bestFit="1" customWidth="1"/>
    <col min="6" max="7" width="9.140625" style="1"/>
    <col min="8" max="8" width="13" style="7" customWidth="1"/>
    <col min="9" max="9" width="16.42578125" style="7" customWidth="1"/>
    <col min="10" max="10" width="15.140625" style="7" customWidth="1"/>
    <col min="11" max="11" width="18.140625" style="4" customWidth="1"/>
    <col min="12" max="12" width="33.5703125" style="1" customWidth="1"/>
    <col min="13" max="16384" width="9.140625" style="1"/>
  </cols>
  <sheetData>
    <row r="3" spans="2:12" ht="27" customHeight="1" x14ac:dyDescent="0.25">
      <c r="B3" s="17" t="s">
        <v>80</v>
      </c>
      <c r="C3" s="23" t="s">
        <v>37</v>
      </c>
      <c r="D3" s="23"/>
      <c r="E3" s="23"/>
      <c r="F3" s="23"/>
      <c r="G3" s="23"/>
      <c r="H3" s="23"/>
      <c r="J3" s="24" t="s">
        <v>112</v>
      </c>
      <c r="K3" s="24"/>
      <c r="L3" s="24"/>
    </row>
    <row r="4" spans="2:12" ht="27" customHeight="1" x14ac:dyDescent="0.25">
      <c r="B4" s="18" t="s">
        <v>31</v>
      </c>
      <c r="C4" s="22" t="s">
        <v>25</v>
      </c>
      <c r="D4" s="22"/>
      <c r="E4" s="22"/>
      <c r="F4" s="22"/>
      <c r="G4" s="22"/>
      <c r="H4" s="22"/>
      <c r="J4" s="13" t="s">
        <v>113</v>
      </c>
      <c r="K4" s="13"/>
      <c r="L4" s="13"/>
    </row>
    <row r="5" spans="2:12" ht="27" customHeight="1" x14ac:dyDescent="0.25">
      <c r="B5" s="18" t="s">
        <v>32</v>
      </c>
      <c r="C5" s="22" t="s">
        <v>26</v>
      </c>
      <c r="D5" s="22"/>
      <c r="E5" s="22"/>
      <c r="F5" s="22"/>
      <c r="G5" s="22"/>
      <c r="H5" s="22"/>
      <c r="J5" s="13"/>
      <c r="K5" s="13"/>
      <c r="L5" s="13"/>
    </row>
    <row r="6" spans="2:12" ht="27" customHeight="1" x14ac:dyDescent="0.25">
      <c r="B6" s="18" t="s">
        <v>67</v>
      </c>
      <c r="C6" s="22" t="s">
        <v>27</v>
      </c>
      <c r="D6" s="22"/>
      <c r="E6" s="22"/>
      <c r="F6" s="22"/>
      <c r="G6" s="22"/>
      <c r="H6" s="22"/>
      <c r="J6" s="13"/>
      <c r="K6" s="13"/>
      <c r="L6" s="13"/>
    </row>
    <row r="7" spans="2:12" ht="27" customHeight="1" x14ac:dyDescent="0.25">
      <c r="B7" s="18" t="s">
        <v>28</v>
      </c>
      <c r="C7" s="22" t="s">
        <v>29</v>
      </c>
      <c r="D7" s="22"/>
      <c r="E7" s="22"/>
      <c r="F7" s="22"/>
      <c r="G7" s="22"/>
      <c r="H7" s="22"/>
      <c r="J7" s="13"/>
      <c r="K7" s="13"/>
      <c r="L7" s="13"/>
    </row>
    <row r="8" spans="2:12" ht="27" customHeight="1" x14ac:dyDescent="0.25">
      <c r="B8" s="18" t="s">
        <v>33</v>
      </c>
      <c r="C8" s="22" t="s">
        <v>30</v>
      </c>
      <c r="D8" s="22"/>
      <c r="E8" s="22"/>
      <c r="F8" s="22"/>
      <c r="G8" s="22"/>
      <c r="H8" s="22"/>
      <c r="J8" s="13"/>
      <c r="K8" s="13"/>
      <c r="L8" s="13"/>
    </row>
    <row r="9" spans="2:12" ht="27" customHeight="1" x14ac:dyDescent="0.25">
      <c r="B9" s="18" t="s">
        <v>73</v>
      </c>
      <c r="C9" s="19" t="str">
        <f>$C$3 &amp; $C$4 &amp; $C$5 &amp; $C$6 &amp; $C$7 &amp; $C$8</f>
        <v>https://github.com/RASBR/assets-public/blob/main/devices/knx/</v>
      </c>
      <c r="D9" s="19"/>
      <c r="E9" s="19"/>
      <c r="F9" s="19"/>
      <c r="G9" s="19"/>
      <c r="H9" s="19"/>
      <c r="J9" s="13"/>
      <c r="K9" s="13"/>
      <c r="L9" s="13"/>
    </row>
    <row r="10" spans="2:12" ht="27" customHeight="1" x14ac:dyDescent="0.25">
      <c r="B10" s="18" t="s">
        <v>110</v>
      </c>
      <c r="C10" s="19" t="str">
        <f>"![img]("</f>
        <v>![img](</v>
      </c>
      <c r="D10" s="19"/>
      <c r="E10" s="19"/>
      <c r="F10" s="19"/>
      <c r="G10" s="19"/>
      <c r="H10" s="19"/>
      <c r="J10" s="13"/>
      <c r="K10" s="13"/>
      <c r="L10" s="13"/>
    </row>
    <row r="11" spans="2:12" ht="27" customHeight="1" x14ac:dyDescent="0.25">
      <c r="B11" s="18" t="s">
        <v>108</v>
      </c>
      <c r="C11" s="19" t="s">
        <v>36</v>
      </c>
      <c r="D11" s="19"/>
      <c r="E11" s="19"/>
      <c r="F11" s="19"/>
      <c r="G11" s="19"/>
      <c r="H11" s="19"/>
      <c r="J11" s="13"/>
      <c r="K11" s="13"/>
      <c r="L11" s="13"/>
    </row>
    <row r="12" spans="2:12" ht="9" customHeight="1" x14ac:dyDescent="0.25">
      <c r="B12" s="20"/>
      <c r="C12" s="21"/>
      <c r="D12" s="21"/>
      <c r="E12" s="21"/>
      <c r="F12" s="21"/>
      <c r="G12" s="21"/>
      <c r="H12" s="21"/>
    </row>
    <row r="13" spans="2:12" ht="27" customHeight="1" x14ac:dyDescent="0.25">
      <c r="B13" s="18" t="s">
        <v>111</v>
      </c>
      <c r="C13" s="22">
        <v>32</v>
      </c>
      <c r="D13" s="22"/>
      <c r="E13" s="22"/>
      <c r="F13" s="22"/>
      <c r="G13" s="22"/>
      <c r="H13" s="22"/>
    </row>
    <row r="14" spans="2:12" ht="27" customHeight="1" x14ac:dyDescent="0.25">
      <c r="B14" s="18" t="s">
        <v>107</v>
      </c>
      <c r="C14" s="22">
        <v>32</v>
      </c>
      <c r="D14" s="22"/>
      <c r="E14" s="22"/>
      <c r="F14" s="22"/>
      <c r="G14" s="22"/>
      <c r="H14" s="22"/>
      <c r="I14" s="1"/>
    </row>
    <row r="15" spans="2:12" ht="27" customHeight="1" x14ac:dyDescent="0.25">
      <c r="B15" s="18" t="s">
        <v>109</v>
      </c>
      <c r="C15" s="19" t="str">
        <f>IF($C$13+$C$14=0,"",IF($C$13=0," =x"&amp; $C$14,IF($C$14=0," ="&amp; $C$13 &amp; "x"," ="&amp; $C$13 &amp; "x" &amp; $C$14)))</f>
        <v xml:space="preserve"> =32x32</v>
      </c>
      <c r="D15" s="19"/>
      <c r="E15" s="19"/>
      <c r="F15" s="19"/>
      <c r="G15" s="19"/>
      <c r="H15" s="19"/>
    </row>
    <row r="19" spans="2:12" ht="38.25" customHeight="1" x14ac:dyDescent="0.25">
      <c r="B19" s="1" t="s">
        <v>24</v>
      </c>
      <c r="C19" s="1" t="s">
        <v>0</v>
      </c>
      <c r="D19" s="1" t="s">
        <v>1</v>
      </c>
      <c r="E19" s="1" t="s">
        <v>62</v>
      </c>
      <c r="F19" s="1" t="s">
        <v>59</v>
      </c>
      <c r="G19" s="1" t="s">
        <v>60</v>
      </c>
      <c r="H19" s="11" t="s">
        <v>76</v>
      </c>
      <c r="I19" s="11" t="s">
        <v>75</v>
      </c>
      <c r="J19" s="11" t="s">
        <v>74</v>
      </c>
      <c r="K19" s="11" t="s">
        <v>106</v>
      </c>
      <c r="L19" s="12" t="s">
        <v>72</v>
      </c>
    </row>
    <row r="20" spans="2:12" ht="22.5" customHeight="1" x14ac:dyDescent="0.25">
      <c r="B20" s="1" t="s">
        <v>11</v>
      </c>
      <c r="C20" s="2" t="s">
        <v>46</v>
      </c>
      <c r="D20" s="2" t="s">
        <v>3</v>
      </c>
      <c r="E20" s="1" t="str">
        <f>_xlfn.XLOOKUP(knx_setup[[#This Row],[FullName]],Sheet4!$D$7:$D$29,Sheet4!E$7:E$29)</f>
        <v>logo</v>
      </c>
      <c r="F20" s="1">
        <f>_xlfn.XLOOKUP(knx_setup[[#This Row],[FullName]],Sheet4!$D$7:$D$29,Sheet4!F$7:F$29)</f>
        <v>0</v>
      </c>
      <c r="G20" s="1">
        <f>_xlfn.XLOOKUP(knx_setup[[#This Row],[FullName]],Sheet4!$D$7:$D$29,Sheet4!G$7:G$29)</f>
        <v>0</v>
      </c>
      <c r="H20" s="15" t="str">
        <f>$C$9 &amp; knx_setup[[#This Row],[FullName]] &amp; $C$11</f>
        <v>https://github.com/RASBR/assets-public/blob/main/devices/knx/knx.png?raw=true</v>
      </c>
      <c r="I20" s="7" t="str">
        <f>$C$10 &amp; knx_setup[[#This Row],[Link]] &amp; $C$15 &amp; ")"</f>
        <v>![img](https://github.com/RASBR/assets-public/blob/main/devices/knx/knx.png?raw=true =32x32)</v>
      </c>
      <c r="J20" s="7" t="str">
        <f>"[" &amp; knx_setup[[#This Row],[MD-ImageOnly]] &amp; "](url)"</f>
        <v>[![img](https://github.com/RASBR/assets-public/blob/main/devices/knx/knx.png?raw=true =32x32)](url)</v>
      </c>
      <c r="K20" s="7" t="str">
        <f>"[" &amp;knx_setup[[#This Row],[MD-ImageOnly]] &amp; "](" &amp;knx_setup[[#This Row],[Link]] &amp; ")"</f>
        <v>[![img](https://github.com/RASBR/assets-public/blob/main/devices/knx/knx.png?raw=true =32x32)](https://github.com/RASBR/assets-public/blob/main/devices/knx/knx.png?raw=true)</v>
      </c>
      <c r="L20" s="8"/>
    </row>
    <row r="21" spans="2:12" ht="22.5" customHeight="1" x14ac:dyDescent="0.25">
      <c r="B21" s="1" t="s">
        <v>70</v>
      </c>
      <c r="C21" s="2" t="s">
        <v>71</v>
      </c>
      <c r="D21" s="2" t="s">
        <v>3</v>
      </c>
      <c r="E21" s="1" t="str">
        <f>_xlfn.XLOOKUP(knx_setup[[#This Row],[FullName]],Sheet4!$D$7:$D$29,Sheet4!E$7:E$29)</f>
        <v>logo</v>
      </c>
      <c r="F21" s="1">
        <f>_xlfn.XLOOKUP(knx_setup[[#This Row],[FullName]],Sheet4!$D$7:$D$29,Sheet4!F$7:F$29)</f>
        <v>1</v>
      </c>
      <c r="G21" s="1">
        <f>_xlfn.XLOOKUP(knx_setup[[#This Row],[FullName]],Sheet4!$D$7:$D$29,Sheet4!G$7:G$29)</f>
        <v>0</v>
      </c>
      <c r="H21" s="15" t="str">
        <f>$C$9 &amp; knx_setup[[#This Row],[FullName]] &amp; $C$11</f>
        <v>https://github.com/RASBR/assets-public/blob/main/devices/knx/logo-1home.png?raw=true</v>
      </c>
      <c r="I21" s="7" t="str">
        <f>$C$10 &amp; knx_setup[[#This Row],[Link]] &amp; $C$15 &amp; ")"</f>
        <v>![img](https://github.com/RASBR/assets-public/blob/main/devices/knx/logo-1home.png?raw=true =32x32)</v>
      </c>
      <c r="J21" s="7" t="str">
        <f>"[" &amp; knx_setup[[#This Row],[MD-ImageOnly]] &amp; "](url)"</f>
        <v>[![img](https://github.com/RASBR/assets-public/blob/main/devices/knx/logo-1home.png?raw=true =32x32)](url)</v>
      </c>
      <c r="K21" s="7" t="str">
        <f>"[" &amp;knx_setup[[#This Row],[MD-ImageOnly]] &amp; "](" &amp;knx_setup[[#This Row],[Link]] &amp; ")"</f>
        <v>[![img](https://github.com/RASBR/assets-public/blob/main/devices/knx/logo-1home.png?raw=true =32x32)](https://github.com/RASBR/assets-public/blob/main/devices/knx/logo-1home.png?raw=true)</v>
      </c>
      <c r="L21" s="8"/>
    </row>
    <row r="22" spans="2:12" ht="22.5" customHeight="1" x14ac:dyDescent="0.25">
      <c r="B22" s="1" t="s">
        <v>8</v>
      </c>
      <c r="C22" s="2" t="s">
        <v>43</v>
      </c>
      <c r="D22" s="2" t="s">
        <v>3</v>
      </c>
      <c r="E22" s="1" t="str">
        <f>_xlfn.XLOOKUP(knx_setup[[#This Row],[FullName]],Sheet4!$D$7:$D$29,Sheet4!E$7:E$29)</f>
        <v>ip-gateway</v>
      </c>
      <c r="F22" s="1">
        <f>_xlfn.XLOOKUP(knx_setup[[#This Row],[FullName]],Sheet4!$D$7:$D$29,Sheet4!F$7:F$29)</f>
        <v>1</v>
      </c>
      <c r="G22" s="1">
        <f>_xlfn.XLOOKUP(knx_setup[[#This Row],[FullName]],Sheet4!$D$7:$D$29,Sheet4!G$7:G$29)</f>
        <v>1</v>
      </c>
      <c r="H22" s="15" t="str">
        <f>$C$9 &amp; knx_setup[[#This Row],[FullName]] &amp; $C$11</f>
        <v>https://github.com/RASBR/assets-public/blob/main/devices/knx/ip-1home-bridge.png?raw=true</v>
      </c>
      <c r="I22" s="7" t="str">
        <f>$C$10 &amp; knx_setup[[#This Row],[Link]] &amp; $C$15 &amp; ")"</f>
        <v>![img](https://github.com/RASBR/assets-public/blob/main/devices/knx/ip-1home-bridge.png?raw=true =32x32)</v>
      </c>
      <c r="J22" s="7" t="str">
        <f>"[" &amp; knx_setup[[#This Row],[MD-ImageOnly]] &amp; "](url)"</f>
        <v>[![img](https://github.com/RASBR/assets-public/blob/main/devices/knx/ip-1home-bridge.png?raw=true =32x32)](url)</v>
      </c>
      <c r="K22" s="7" t="str">
        <f>"[" &amp;knx_setup[[#This Row],[MD-ImageOnly]] &amp; "](" &amp;knx_setup[[#This Row],[Link]] &amp; ")"</f>
        <v>[![img](https://github.com/RASBR/assets-public/blob/main/devices/knx/ip-1home-bridge.png?raw=true =32x32)](https://github.com/RASBR/assets-public/blob/main/devices/knx/ip-1home-bridge.png?raw=true)</v>
      </c>
      <c r="L22" s="8"/>
    </row>
    <row r="23" spans="2:12" ht="22.5" customHeight="1" x14ac:dyDescent="0.25">
      <c r="B23" s="1" t="s">
        <v>4</v>
      </c>
      <c r="C23" s="2" t="s">
        <v>39</v>
      </c>
      <c r="D23" s="2" t="s">
        <v>3</v>
      </c>
      <c r="E23" s="1" t="str">
        <f>_xlfn.XLOOKUP(knx_setup[[#This Row],[FullName]],Sheet4!$D$7:$D$29,Sheet4!E$7:E$29)</f>
        <v>ip-gateway</v>
      </c>
      <c r="F23" s="1">
        <f>_xlfn.XLOOKUP(knx_setup[[#This Row],[FullName]],Sheet4!$D$7:$D$29,Sheet4!F$7:F$29)</f>
        <v>2</v>
      </c>
      <c r="G23" s="1">
        <f>_xlfn.XLOOKUP(knx_setup[[#This Row],[FullName]],Sheet4!$D$7:$D$29,Sheet4!G$7:G$29)</f>
        <v>1</v>
      </c>
      <c r="H23" s="15" t="str">
        <f>$C$9 &amp; knx_setup[[#This Row],[FullName]] &amp; $C$11</f>
        <v>https://github.com/RASBR/assets-public/blob/main/devices/knx/crestron-ci-knx.png?raw=true</v>
      </c>
      <c r="I23" s="7" t="str">
        <f>$C$10 &amp; knx_setup[[#This Row],[Link]] &amp; $C$15 &amp; ")"</f>
        <v>![img](https://github.com/RASBR/assets-public/blob/main/devices/knx/crestron-ci-knx.png?raw=true =32x32)</v>
      </c>
      <c r="J23" s="7" t="str">
        <f>"[" &amp; knx_setup[[#This Row],[MD-ImageOnly]] &amp; "](url)"</f>
        <v>[![img](https://github.com/RASBR/assets-public/blob/main/devices/knx/crestron-ci-knx.png?raw=true =32x32)](url)</v>
      </c>
      <c r="K23" s="7" t="str">
        <f>"[" &amp;knx_setup[[#This Row],[MD-ImageOnly]] &amp; "](" &amp;knx_setup[[#This Row],[Link]] &amp; ")"</f>
        <v>[![img](https://github.com/RASBR/assets-public/blob/main/devices/knx/crestron-ci-knx.png?raw=true =32x32)](https://github.com/RASBR/assets-public/blob/main/devices/knx/crestron-ci-knx.png?raw=true)</v>
      </c>
      <c r="L23" s="8"/>
    </row>
    <row r="24" spans="2:12" ht="22.5" customHeight="1" x14ac:dyDescent="0.25">
      <c r="B24" s="1" t="s">
        <v>22</v>
      </c>
      <c r="C24" s="2" t="s">
        <v>57</v>
      </c>
      <c r="D24" s="2" t="s">
        <v>3</v>
      </c>
      <c r="E24" s="1" t="str">
        <f>_xlfn.XLOOKUP(knx_setup[[#This Row],[FullName]],Sheet4!$D$7:$D$29,Sheet4!E$7:E$29)</f>
        <v>logo</v>
      </c>
      <c r="F24" s="1">
        <f>_xlfn.XLOOKUP(knx_setup[[#This Row],[FullName]],Sheet4!$D$7:$D$29,Sheet4!F$7:F$29)</f>
        <v>3</v>
      </c>
      <c r="G24" s="1">
        <f>_xlfn.XLOOKUP(knx_setup[[#This Row],[FullName]],Sheet4!$D$7:$D$29,Sheet4!G$7:G$29)</f>
        <v>0</v>
      </c>
      <c r="H24" s="15" t="str">
        <f>$C$9 &amp; knx_setup[[#This Row],[FullName]] &amp; $C$11</f>
        <v>https://github.com/RASBR/assets-public/blob/main/devices/knx/zennio.png?raw=true</v>
      </c>
      <c r="I24" s="7" t="str">
        <f>$C$10 &amp; knx_setup[[#This Row],[Link]] &amp; $C$15 &amp; ")"</f>
        <v>![img](https://github.com/RASBR/assets-public/blob/main/devices/knx/zennio.png?raw=true =32x32)</v>
      </c>
      <c r="J24" s="7" t="str">
        <f>"[" &amp; knx_setup[[#This Row],[MD-ImageOnly]] &amp; "](url)"</f>
        <v>[![img](https://github.com/RASBR/assets-public/blob/main/devices/knx/zennio.png?raw=true =32x32)](url)</v>
      </c>
      <c r="K24" s="7" t="str">
        <f>"[" &amp;knx_setup[[#This Row],[MD-ImageOnly]] &amp; "](" &amp;knx_setup[[#This Row],[Link]] &amp; ")"</f>
        <v>[![img](https://github.com/RASBR/assets-public/blob/main/devices/knx/zennio.png?raw=true =32x32)](https://github.com/RASBR/assets-public/blob/main/devices/knx/zennio.png?raw=true)</v>
      </c>
      <c r="L24" s="8"/>
    </row>
    <row r="25" spans="2:12" ht="22.5" customHeight="1" x14ac:dyDescent="0.25">
      <c r="B25" s="1" t="s">
        <v>21</v>
      </c>
      <c r="C25" s="2" t="s">
        <v>56</v>
      </c>
      <c r="D25" s="2" t="s">
        <v>3</v>
      </c>
      <c r="E25" s="1" t="str">
        <f>_xlfn.XLOOKUP(knx_setup[[#This Row],[FullName]],Sheet4!$D$7:$D$29,Sheet4!E$7:E$29)</f>
        <v>touchscreen</v>
      </c>
      <c r="F25" s="1">
        <f>_xlfn.XLOOKUP(knx_setup[[#This Row],[FullName]],Sheet4!$D$7:$D$29,Sheet4!F$7:F$29)</f>
        <v>3</v>
      </c>
      <c r="G25" s="1">
        <f>_xlfn.XLOOKUP(knx_setup[[#This Row],[FullName]],Sheet4!$D$7:$D$29,Sheet4!G$7:G$29)</f>
        <v>1</v>
      </c>
      <c r="H25" s="15" t="str">
        <f>$C$9 &amp; knx_setup[[#This Row],[FullName]] &amp; $C$11</f>
        <v>https://github.com/RASBR/assets-public/blob/main/devices/knx/z41-pro.png?raw=true</v>
      </c>
      <c r="I25" s="7" t="str">
        <f>$C$10 &amp; knx_setup[[#This Row],[Link]] &amp; $C$15 &amp; ")"</f>
        <v>![img](https://github.com/RASBR/assets-public/blob/main/devices/knx/z41-pro.png?raw=true =32x32)</v>
      </c>
      <c r="J25" s="7" t="str">
        <f>"[" &amp; knx_setup[[#This Row],[MD-ImageOnly]] &amp; "](url)"</f>
        <v>[![img](https://github.com/RASBR/assets-public/blob/main/devices/knx/z41-pro.png?raw=true =32x32)](url)</v>
      </c>
      <c r="K25" s="7" t="str">
        <f>"[" &amp;knx_setup[[#This Row],[MD-ImageOnly]] &amp; "](" &amp;knx_setup[[#This Row],[Link]] &amp; ")"</f>
        <v>[![img](https://github.com/RASBR/assets-public/blob/main/devices/knx/z41-pro.png?raw=true =32x32)](https://github.com/RASBR/assets-public/blob/main/devices/knx/z41-pro.png?raw=true)</v>
      </c>
      <c r="L25" s="8"/>
    </row>
    <row r="26" spans="2:12" ht="22.5" customHeight="1" x14ac:dyDescent="0.25">
      <c r="B26" s="1" t="s">
        <v>20</v>
      </c>
      <c r="C26" s="2" t="s">
        <v>55</v>
      </c>
      <c r="D26" s="2" t="s">
        <v>3</v>
      </c>
      <c r="E26" s="1" t="str">
        <f>_xlfn.XLOOKUP(knx_setup[[#This Row],[FullName]],Sheet4!$D$7:$D$29,Sheet4!E$7:E$29)</f>
        <v>touchscreen</v>
      </c>
      <c r="F26" s="1">
        <f>_xlfn.XLOOKUP(knx_setup[[#This Row],[FullName]],Sheet4!$D$7:$D$29,Sheet4!F$7:F$29)</f>
        <v>3</v>
      </c>
      <c r="G26" s="1">
        <f>_xlfn.XLOOKUP(knx_setup[[#This Row],[FullName]],Sheet4!$D$7:$D$29,Sheet4!G$7:G$29)</f>
        <v>2</v>
      </c>
      <c r="H26" s="15" t="str">
        <f>$C$9 &amp; knx_setup[[#This Row],[FullName]] &amp; $C$11</f>
        <v>https://github.com/RASBR/assets-public/blob/main/devices/knx/z35.png?raw=true</v>
      </c>
      <c r="I26" s="7" t="str">
        <f>$C$10 &amp; knx_setup[[#This Row],[Link]] &amp; $C$15 &amp; ")"</f>
        <v>![img](https://github.com/RASBR/assets-public/blob/main/devices/knx/z35.png?raw=true =32x32)</v>
      </c>
      <c r="J26" s="7" t="str">
        <f>"[" &amp; knx_setup[[#This Row],[MD-ImageOnly]] &amp; "](url)"</f>
        <v>[![img](https://github.com/RASBR/assets-public/blob/main/devices/knx/z35.png?raw=true =32x32)](url)</v>
      </c>
      <c r="K26" s="7" t="str">
        <f>"[" &amp;knx_setup[[#This Row],[MD-ImageOnly]] &amp; "](" &amp;knx_setup[[#This Row],[Link]] &amp; ")"</f>
        <v>[![img](https://github.com/RASBR/assets-public/blob/main/devices/knx/z35.png?raw=true =32x32)](https://github.com/RASBR/assets-public/blob/main/devices/knx/z35.png?raw=true)</v>
      </c>
      <c r="L26" s="8"/>
    </row>
    <row r="27" spans="2:12" ht="22.5" customHeight="1" x14ac:dyDescent="0.25">
      <c r="B27" s="1" t="s">
        <v>19</v>
      </c>
      <c r="C27" s="2" t="s">
        <v>54</v>
      </c>
      <c r="D27" s="2" t="s">
        <v>3</v>
      </c>
      <c r="E27" s="1" t="str">
        <f>_xlfn.XLOOKUP(knx_setup[[#This Row],[FullName]],Sheet4!$D$7:$D$29,Sheet4!E$7:E$29)</f>
        <v>keypad</v>
      </c>
      <c r="F27" s="1">
        <f>_xlfn.XLOOKUP(knx_setup[[#This Row],[FullName]],Sheet4!$D$7:$D$29,Sheet4!F$7:F$29)</f>
        <v>3</v>
      </c>
      <c r="G27" s="1">
        <f>_xlfn.XLOOKUP(knx_setup[[#This Row],[FullName]],Sheet4!$D$7:$D$29,Sheet4!G$7:G$29)</f>
        <v>3</v>
      </c>
      <c r="H27" s="15" t="str">
        <f>$C$9 &amp; knx_setup[[#This Row],[FullName]] &amp; $C$11</f>
        <v>https://github.com/RASBR/assets-public/blob/main/devices/knx/tmd-square-tmd-display.png?raw=true</v>
      </c>
      <c r="I27" s="7" t="str">
        <f>$C$10 &amp; knx_setup[[#This Row],[Link]] &amp; $C$15 &amp; ")"</f>
        <v>![img](https://github.com/RASBR/assets-public/blob/main/devices/knx/tmd-square-tmd-display.png?raw=true =32x32)</v>
      </c>
      <c r="J27" s="7" t="str">
        <f>"[" &amp; knx_setup[[#This Row],[MD-ImageOnly]] &amp; "](url)"</f>
        <v>[![img](https://github.com/RASBR/assets-public/blob/main/devices/knx/tmd-square-tmd-display.png?raw=true =32x32)](url)</v>
      </c>
      <c r="K27" s="7" t="str">
        <f>"[" &amp;knx_setup[[#This Row],[MD-ImageOnly]] &amp; "](" &amp;knx_setup[[#This Row],[Link]] &amp; ")"</f>
        <v>[![img](https://github.com/RASBR/assets-public/blob/main/devices/knx/tmd-square-tmd-display.png?raw=true =32x32)](https://github.com/RASBR/assets-public/blob/main/devices/knx/tmd-square-tmd-display.png?raw=true)</v>
      </c>
      <c r="L27" s="8"/>
    </row>
    <row r="28" spans="2:12" ht="22.5" customHeight="1" x14ac:dyDescent="0.25">
      <c r="B28" s="1" t="s">
        <v>16</v>
      </c>
      <c r="C28" s="2" t="s">
        <v>51</v>
      </c>
      <c r="D28" s="2" t="s">
        <v>3</v>
      </c>
      <c r="E28" s="1" t="str">
        <f>_xlfn.XLOOKUP(knx_setup[[#This Row],[FullName]],Sheet4!$D$7:$D$29,Sheet4!E$7:E$29)</f>
        <v>keypad</v>
      </c>
      <c r="F28" s="1">
        <f>_xlfn.XLOOKUP(knx_setup[[#This Row],[FullName]],Sheet4!$D$7:$D$29,Sheet4!F$7:F$29)</f>
        <v>3</v>
      </c>
      <c r="G28" s="1">
        <f>_xlfn.XLOOKUP(knx_setup[[#This Row],[FullName]],Sheet4!$D$7:$D$29,Sheet4!G$7:G$29)</f>
        <v>4</v>
      </c>
      <c r="H28" s="15" t="str">
        <f>$C$9 &amp; knx_setup[[#This Row],[FullName]] &amp; $C$11</f>
        <v>https://github.com/RASBR/assets-public/blob/main/devices/knx/tmd-square-tmd-2.png?raw=true</v>
      </c>
      <c r="I28" s="7" t="str">
        <f>$C$10 &amp; knx_setup[[#This Row],[Link]] &amp; $C$15 &amp; ")"</f>
        <v>![img](https://github.com/RASBR/assets-public/blob/main/devices/knx/tmd-square-tmd-2.png?raw=true =32x32)</v>
      </c>
      <c r="J28" s="7" t="str">
        <f>"[" &amp; knx_setup[[#This Row],[MD-ImageOnly]] &amp; "](url)"</f>
        <v>[![img](https://github.com/RASBR/assets-public/blob/main/devices/knx/tmd-square-tmd-2.png?raw=true =32x32)](url)</v>
      </c>
      <c r="K28" s="7" t="str">
        <f>"[" &amp;knx_setup[[#This Row],[MD-ImageOnly]] &amp; "](" &amp;knx_setup[[#This Row],[Link]] &amp; ")"</f>
        <v>[![img](https://github.com/RASBR/assets-public/blob/main/devices/knx/tmd-square-tmd-2.png?raw=true =32x32)](https://github.com/RASBR/assets-public/blob/main/devices/knx/tmd-square-tmd-2.png?raw=true)</v>
      </c>
      <c r="L28" s="8"/>
    </row>
    <row r="29" spans="2:12" ht="22.5" customHeight="1" x14ac:dyDescent="0.25">
      <c r="B29" s="1" t="s">
        <v>17</v>
      </c>
      <c r="C29" s="2" t="s">
        <v>52</v>
      </c>
      <c r="D29" s="2" t="s">
        <v>3</v>
      </c>
      <c r="E29" s="1" t="str">
        <f>_xlfn.XLOOKUP(knx_setup[[#This Row],[FullName]],Sheet4!$D$7:$D$29,Sheet4!E$7:E$29)</f>
        <v>keypad</v>
      </c>
      <c r="F29" s="1">
        <f>_xlfn.XLOOKUP(knx_setup[[#This Row],[FullName]],Sheet4!$D$7:$D$29,Sheet4!F$7:F$29)</f>
        <v>3</v>
      </c>
      <c r="G29" s="1">
        <f>_xlfn.XLOOKUP(knx_setup[[#This Row],[FullName]],Sheet4!$D$7:$D$29,Sheet4!G$7:G$29)</f>
        <v>5</v>
      </c>
      <c r="H29" s="15" t="str">
        <f>$C$9 &amp; knx_setup[[#This Row],[FullName]] &amp; $C$11</f>
        <v>https://github.com/RASBR/assets-public/blob/main/devices/knx/tmd-square-tmd-4.png?raw=true</v>
      </c>
      <c r="I29" s="7" t="str">
        <f>$C$10 &amp; knx_setup[[#This Row],[Link]] &amp; $C$15 &amp; ")"</f>
        <v>![img](https://github.com/RASBR/assets-public/blob/main/devices/knx/tmd-square-tmd-4.png?raw=true =32x32)</v>
      </c>
      <c r="J29" s="7" t="str">
        <f>"[" &amp; knx_setup[[#This Row],[MD-ImageOnly]] &amp; "](url)"</f>
        <v>[![img](https://github.com/RASBR/assets-public/blob/main/devices/knx/tmd-square-tmd-4.png?raw=true =32x32)](url)</v>
      </c>
      <c r="K29" s="7" t="str">
        <f>"[" &amp;knx_setup[[#This Row],[MD-ImageOnly]] &amp; "](" &amp;knx_setup[[#This Row],[Link]] &amp; ")"</f>
        <v>[![img](https://github.com/RASBR/assets-public/blob/main/devices/knx/tmd-square-tmd-4.png?raw=true =32x32)](https://github.com/RASBR/assets-public/blob/main/devices/knx/tmd-square-tmd-4.png?raw=true)</v>
      </c>
      <c r="L29" s="8"/>
    </row>
    <row r="30" spans="2:12" ht="22.5" customHeight="1" x14ac:dyDescent="0.25">
      <c r="B30" s="1" t="s">
        <v>18</v>
      </c>
      <c r="C30" s="2" t="s">
        <v>53</v>
      </c>
      <c r="D30" s="2" t="s">
        <v>3</v>
      </c>
      <c r="E30" s="1" t="str">
        <f>_xlfn.XLOOKUP(knx_setup[[#This Row],[FullName]],Sheet4!$D$7:$D$29,Sheet4!E$7:E$29)</f>
        <v>keypad</v>
      </c>
      <c r="F30" s="1">
        <f>_xlfn.XLOOKUP(knx_setup[[#This Row],[FullName]],Sheet4!$D$7:$D$29,Sheet4!F$7:F$29)</f>
        <v>3</v>
      </c>
      <c r="G30" s="1">
        <f>_xlfn.XLOOKUP(knx_setup[[#This Row],[FullName]],Sheet4!$D$7:$D$29,Sheet4!G$7:G$29)</f>
        <v>6</v>
      </c>
      <c r="H30" s="15" t="str">
        <f>$C$9 &amp; knx_setup[[#This Row],[FullName]] &amp; $C$11</f>
        <v>https://github.com/RASBR/assets-public/blob/main/devices/knx/tmd-square-tmd-6.png?raw=true</v>
      </c>
      <c r="I30" s="7" t="str">
        <f>$C$10 &amp; knx_setup[[#This Row],[Link]] &amp; $C$15 &amp; ")"</f>
        <v>![img](https://github.com/RASBR/assets-public/blob/main/devices/knx/tmd-square-tmd-6.png?raw=true =32x32)</v>
      </c>
      <c r="J30" s="7" t="str">
        <f>"[" &amp; knx_setup[[#This Row],[MD-ImageOnly]] &amp; "](url)"</f>
        <v>[![img](https://github.com/RASBR/assets-public/blob/main/devices/knx/tmd-square-tmd-6.png?raw=true =32x32)](url)</v>
      </c>
      <c r="K30" s="7" t="str">
        <f>"[" &amp;knx_setup[[#This Row],[MD-ImageOnly]] &amp; "](" &amp;knx_setup[[#This Row],[Link]] &amp; ")"</f>
        <v>[![img](https://github.com/RASBR/assets-public/blob/main/devices/knx/tmd-square-tmd-6.png?raw=true =32x32)](https://github.com/RASBR/assets-public/blob/main/devices/knx/tmd-square-tmd-6.png?raw=true)</v>
      </c>
      <c r="L30" s="8"/>
    </row>
    <row r="31" spans="2:12" ht="22.5" customHeight="1" x14ac:dyDescent="0.25">
      <c r="B31" s="1" t="s">
        <v>9</v>
      </c>
      <c r="C31" s="2" t="s">
        <v>44</v>
      </c>
      <c r="D31" s="2" t="s">
        <v>3</v>
      </c>
      <c r="E31" s="1" t="str">
        <f>_xlfn.XLOOKUP(knx_setup[[#This Row],[FullName]],Sheet4!$D$7:$D$29,Sheet4!E$7:E$29)</f>
        <v>wall-insert</v>
      </c>
      <c r="F31" s="1">
        <f>_xlfn.XLOOKUP(knx_setup[[#This Row],[FullName]],Sheet4!$D$7:$D$29,Sheet4!F$7:F$29)</f>
        <v>3</v>
      </c>
      <c r="G31" s="1">
        <f>_xlfn.XLOOKUP(knx_setup[[#This Row],[FullName]],Sheet4!$D$7:$D$29,Sheet4!G$7:G$29)</f>
        <v>7</v>
      </c>
      <c r="H31" s="14" t="str">
        <f>$C$9 &amp; knx_setup[[#This Row],[FullName]] &amp; $C$11</f>
        <v>https://github.com/RASBR/assets-public/blob/main/devices/knx/klic-dd-v3.png?raw=true</v>
      </c>
      <c r="I31" s="9" t="str">
        <f>$C$10 &amp; knx_setup[[#This Row],[Link]] &amp; $C$15 &amp; ")"</f>
        <v>![img](https://github.com/RASBR/assets-public/blob/main/devices/knx/klic-dd-v3.png?raw=true =32x32)</v>
      </c>
      <c r="J31" s="9" t="str">
        <f>"[" &amp; knx_setup[[#This Row],[MD-ImageOnly]] &amp; "](url)"</f>
        <v>[![img](https://github.com/RASBR/assets-public/blob/main/devices/knx/klic-dd-v3.png?raw=true =32x32)](url)</v>
      </c>
      <c r="K31" s="9" t="str">
        <f>"[" &amp;knx_setup[[#This Row],[MD-ImageOnly]] &amp; "](" &amp;knx_setup[[#This Row],[Link]] &amp; ")"</f>
        <v>[![img](https://github.com/RASBR/assets-public/blob/main/devices/knx/klic-dd-v3.png?raw=true =32x32)](https://github.com/RASBR/assets-public/blob/main/devices/knx/klic-dd-v3.png?raw=true)</v>
      </c>
      <c r="L31" s="8"/>
    </row>
    <row r="32" spans="2:12" ht="22.5" customHeight="1" x14ac:dyDescent="0.25">
      <c r="B32" s="1" t="s">
        <v>2</v>
      </c>
      <c r="C32" s="2" t="s">
        <v>38</v>
      </c>
      <c r="D32" s="2" t="s">
        <v>3</v>
      </c>
      <c r="E32" s="1" t="str">
        <f>_xlfn.XLOOKUP(knx_setup[[#This Row],[FullName]],Sheet4!$D$7:$D$29,Sheet4!E$7:E$29)</f>
        <v>wall-insert</v>
      </c>
      <c r="F32" s="1">
        <f>_xlfn.XLOOKUP(knx_setup[[#This Row],[FullName]],Sheet4!$D$7:$D$29,Sheet4!F$7:F$29)</f>
        <v>3</v>
      </c>
      <c r="G32" s="1">
        <f>_xlfn.XLOOKUP(knx_setup[[#This Row],[FullName]],Sheet4!$D$7:$D$29,Sheet4!G$7:G$29)</f>
        <v>8</v>
      </c>
      <c r="H32" s="15" t="str">
        <f>$C$9 &amp; knx_setup[[#This Row],[FullName]] &amp; $C$11</f>
        <v>https://github.com/RASBR/assets-public/blob/main/devices/knx/bin-44.png?raw=true</v>
      </c>
      <c r="I32" s="7" t="str">
        <f>$C$10 &amp; knx_setup[[#This Row],[Link]] &amp; $C$15 &amp; ")"</f>
        <v>![img](https://github.com/RASBR/assets-public/blob/main/devices/knx/bin-44.png?raw=true =32x32)</v>
      </c>
      <c r="J32" s="7" t="str">
        <f>"[" &amp; knx_setup[[#This Row],[MD-ImageOnly]] &amp; "](url)"</f>
        <v>[![img](https://github.com/RASBR/assets-public/blob/main/devices/knx/bin-44.png?raw=true =32x32)](url)</v>
      </c>
      <c r="K32" s="7" t="str">
        <f>"[" &amp;knx_setup[[#This Row],[MD-ImageOnly]] &amp; "](" &amp;knx_setup[[#This Row],[Link]] &amp; ")"</f>
        <v>[![img](https://github.com/RASBR/assets-public/blob/main/devices/knx/bin-44.png?raw=true =32x32)](https://github.com/RASBR/assets-public/blob/main/devices/knx/bin-44.png?raw=true)</v>
      </c>
      <c r="L32" s="8"/>
    </row>
    <row r="33" spans="2:12" ht="22.5" customHeight="1" x14ac:dyDescent="0.25">
      <c r="B33" s="1" t="s">
        <v>13</v>
      </c>
      <c r="C33" s="2" t="s">
        <v>48</v>
      </c>
      <c r="D33" s="2" t="s">
        <v>3</v>
      </c>
      <c r="E33" s="1" t="str">
        <f>_xlfn.XLOOKUP(knx_setup[[#This Row],[FullName]],Sheet4!$D$7:$D$29,Sheet4!E$7:E$29)</f>
        <v>dinrail</v>
      </c>
      <c r="F33" s="1">
        <f>_xlfn.XLOOKUP(knx_setup[[#This Row],[FullName]],Sheet4!$D$7:$D$29,Sheet4!F$7:F$29)</f>
        <v>3</v>
      </c>
      <c r="G33" s="1">
        <f>_xlfn.XLOOKUP(knx_setup[[#This Row],[FullName]],Sheet4!$D$7:$D$29,Sheet4!G$7:G$29)</f>
        <v>9</v>
      </c>
      <c r="H33" s="15" t="str">
        <f>$C$9 &amp; knx_setup[[#This Row],[FullName]] &amp; $C$11</f>
        <v>https://github.com/RASBR/assets-public/blob/main/devices/knx/maxinbox24.png?raw=true</v>
      </c>
      <c r="I33" s="7" t="str">
        <f>$C$10 &amp; knx_setup[[#This Row],[Link]] &amp; $C$15 &amp; ")"</f>
        <v>![img](https://github.com/RASBR/assets-public/blob/main/devices/knx/maxinbox24.png?raw=true =32x32)</v>
      </c>
      <c r="J33" s="7" t="str">
        <f>"[" &amp; knx_setup[[#This Row],[MD-ImageOnly]] &amp; "](url)"</f>
        <v>[![img](https://github.com/RASBR/assets-public/blob/main/devices/knx/maxinbox24.png?raw=true =32x32)](url)</v>
      </c>
      <c r="K33" s="7" t="str">
        <f>"[" &amp;knx_setup[[#This Row],[MD-ImageOnly]] &amp; "](" &amp;knx_setup[[#This Row],[Link]] &amp; ")"</f>
        <v>[![img](https://github.com/RASBR/assets-public/blob/main/devices/knx/maxinbox24.png?raw=true =32x32)](https://github.com/RASBR/assets-public/blob/main/devices/knx/maxinbox24.png?raw=true)</v>
      </c>
      <c r="L33" s="8"/>
    </row>
    <row r="34" spans="2:12" ht="22.5" customHeight="1" x14ac:dyDescent="0.25">
      <c r="B34" s="1" t="s">
        <v>12</v>
      </c>
      <c r="C34" s="2" t="s">
        <v>47</v>
      </c>
      <c r="D34" s="2" t="s">
        <v>3</v>
      </c>
      <c r="E34" s="1" t="str">
        <f>_xlfn.XLOOKUP(knx_setup[[#This Row],[FullName]],Sheet4!$D$7:$D$29,Sheet4!E$7:E$29)</f>
        <v>dinrail-power-supply</v>
      </c>
      <c r="F34" s="1">
        <f>_xlfn.XLOOKUP(knx_setup[[#This Row],[FullName]],Sheet4!$D$7:$D$29,Sheet4!F$7:F$29)</f>
        <v>3</v>
      </c>
      <c r="G34" s="1">
        <f>_xlfn.XLOOKUP(knx_setup[[#This Row],[FullName]],Sheet4!$D$7:$D$29,Sheet4!G$7:G$29)</f>
        <v>10</v>
      </c>
      <c r="H34" s="15" t="str">
        <f>$C$9 &amp; knx_setup[[#This Row],[FullName]] &amp; $C$11</f>
        <v>https://github.com/RASBR/assets-public/blob/main/devices/knx/maxinbox-16-v3.png?raw=true</v>
      </c>
      <c r="I34" s="7" t="str">
        <f>$C$10 &amp; knx_setup[[#This Row],[Link]] &amp; $C$15 &amp; ")"</f>
        <v>![img](https://github.com/RASBR/assets-public/blob/main/devices/knx/maxinbox-16-v3.png?raw=true =32x32)</v>
      </c>
      <c r="J34" s="7" t="str">
        <f>"[" &amp; knx_setup[[#This Row],[MD-ImageOnly]] &amp; "](url)"</f>
        <v>[![img](https://github.com/RASBR/assets-public/blob/main/devices/knx/maxinbox-16-v3.png?raw=true =32x32)](url)</v>
      </c>
      <c r="K34" s="7" t="str">
        <f>"[" &amp;knx_setup[[#This Row],[MD-ImageOnly]] &amp; "](" &amp;knx_setup[[#This Row],[Link]] &amp; ")"</f>
        <v>[![img](https://github.com/RASBR/assets-public/blob/main/devices/knx/maxinbox-16-v3.png?raw=true =32x32)](https://github.com/RASBR/assets-public/blob/main/devices/knx/maxinbox-16-v3.png?raw=true)</v>
      </c>
      <c r="L34" s="8"/>
    </row>
    <row r="35" spans="2:12" ht="22.5" customHeight="1" x14ac:dyDescent="0.25">
      <c r="B35" s="1" t="s">
        <v>14</v>
      </c>
      <c r="C35" s="2" t="s">
        <v>49</v>
      </c>
      <c r="D35" s="2" t="s">
        <v>3</v>
      </c>
      <c r="E35" s="1" t="str">
        <f>_xlfn.XLOOKUP(knx_setup[[#This Row],[FullName]],Sheet4!$D$7:$D$29,Sheet4!E$7:E$29)</f>
        <v>dinrail</v>
      </c>
      <c r="F35" s="1">
        <f>_xlfn.XLOOKUP(knx_setup[[#This Row],[FullName]],Sheet4!$D$7:$D$29,Sheet4!F$7:F$29)</f>
        <v>3</v>
      </c>
      <c r="G35" s="1">
        <f>_xlfn.XLOOKUP(knx_setup[[#This Row],[FullName]],Sheet4!$D$7:$D$29,Sheet4!G$7:G$29)</f>
        <v>11</v>
      </c>
      <c r="H35" s="15" t="str">
        <f>$C$9 &amp; knx_setup[[#This Row],[FullName]] &amp; $C$11</f>
        <v>https://github.com/RASBR/assets-public/blob/main/devices/knx/maxinbox8-v3.png?raw=true</v>
      </c>
      <c r="I35" s="7" t="str">
        <f>$C$10 &amp; knx_setup[[#This Row],[Link]] &amp; $C$15 &amp; ")"</f>
        <v>![img](https://github.com/RASBR/assets-public/blob/main/devices/knx/maxinbox8-v3.png?raw=true =32x32)</v>
      </c>
      <c r="J35" s="7" t="str">
        <f>"[" &amp; knx_setup[[#This Row],[MD-ImageOnly]] &amp; "](url)"</f>
        <v>[![img](https://github.com/RASBR/assets-public/blob/main/devices/knx/maxinbox8-v3.png?raw=true =32x32)](url)</v>
      </c>
      <c r="K35" s="7" t="str">
        <f>"[" &amp;knx_setup[[#This Row],[MD-ImageOnly]] &amp; "](" &amp;knx_setup[[#This Row],[Link]] &amp; ")"</f>
        <v>[![img](https://github.com/RASBR/assets-public/blob/main/devices/knx/maxinbox8-v3.png?raw=true =32x32)](https://github.com/RASBR/assets-public/blob/main/devices/knx/maxinbox8-v3.png?raw=true)</v>
      </c>
      <c r="L35" s="8"/>
    </row>
    <row r="36" spans="2:12" ht="22.5" customHeight="1" x14ac:dyDescent="0.25">
      <c r="B36" s="1" t="s">
        <v>15</v>
      </c>
      <c r="C36" s="2" t="s">
        <v>50</v>
      </c>
      <c r="D36" s="2" t="s">
        <v>3</v>
      </c>
      <c r="E36" s="1" t="str">
        <f>_xlfn.XLOOKUP(knx_setup[[#This Row],[FullName]],Sheet4!$D$7:$D$29,Sheet4!E$7:E$29)</f>
        <v>dinrail</v>
      </c>
      <c r="F36" s="1">
        <f>_xlfn.XLOOKUP(knx_setup[[#This Row],[FullName]],Sheet4!$D$7:$D$29,Sheet4!F$7:F$29)</f>
        <v>3</v>
      </c>
      <c r="G36" s="1">
        <f>_xlfn.XLOOKUP(knx_setup[[#This Row],[FullName]],Sheet4!$D$7:$D$29,Sheet4!G$7:G$29)</f>
        <v>12</v>
      </c>
      <c r="H36" s="15" t="str">
        <f>$C$9 &amp; knx_setup[[#This Row],[FullName]] &amp; $C$11</f>
        <v>https://github.com/RASBR/assets-public/blob/main/devices/knx/railquad-8.png?raw=true</v>
      </c>
      <c r="I36" s="7" t="str">
        <f>$C$10 &amp; knx_setup[[#This Row],[Link]] &amp; $C$15 &amp; ")"</f>
        <v>![img](https://github.com/RASBR/assets-public/blob/main/devices/knx/railquad-8.png?raw=true =32x32)</v>
      </c>
      <c r="J36" s="7" t="str">
        <f>"[" &amp; knx_setup[[#This Row],[MD-ImageOnly]] &amp; "](url)"</f>
        <v>[![img](https://github.com/RASBR/assets-public/blob/main/devices/knx/railquad-8.png?raw=true =32x32)](url)</v>
      </c>
      <c r="K36" s="7" t="str">
        <f>"[" &amp;knx_setup[[#This Row],[MD-ImageOnly]] &amp; "](" &amp;knx_setup[[#This Row],[Link]] &amp; ")"</f>
        <v>[![img](https://github.com/RASBR/assets-public/blob/main/devices/knx/railquad-8.png?raw=true =32x32)](https://github.com/RASBR/assets-public/blob/main/devices/knx/railquad-8.png?raw=true)</v>
      </c>
      <c r="L36" s="8"/>
    </row>
    <row r="37" spans="2:12" ht="22.5" customHeight="1" x14ac:dyDescent="0.25">
      <c r="B37" s="1" t="s">
        <v>23</v>
      </c>
      <c r="C37" s="2" t="s">
        <v>58</v>
      </c>
      <c r="D37" s="2" t="s">
        <v>3</v>
      </c>
      <c r="E37" s="1" t="str">
        <f>_xlfn.XLOOKUP(knx_setup[[#This Row],[FullName]],Sheet4!$D$7:$D$29,Sheet4!E$7:E$29)</f>
        <v>dinrail</v>
      </c>
      <c r="F37" s="1">
        <f>_xlfn.XLOOKUP(knx_setup[[#This Row],[FullName]],Sheet4!$D$7:$D$29,Sheet4!F$7:F$29)</f>
        <v>3</v>
      </c>
      <c r="G37" s="1">
        <f>_xlfn.XLOOKUP(knx_setup[[#This Row],[FullName]],Sheet4!$D$7:$D$29,Sheet4!G$7:G$29)</f>
        <v>13</v>
      </c>
      <c r="H37" s="15" t="str">
        <f>$C$9 &amp; knx_setup[[#This Row],[FullName]] &amp; $C$11</f>
        <v>https://github.com/RASBR/assets-public/blob/main/devices/knx/zps320hic230.png?raw=true</v>
      </c>
      <c r="I37" s="7" t="str">
        <f>$C$10 &amp; knx_setup[[#This Row],[Link]] &amp; $C$15 &amp; ")"</f>
        <v>![img](https://github.com/RASBR/assets-public/blob/main/devices/knx/zps320hic230.png?raw=true =32x32)</v>
      </c>
      <c r="J37" s="7" t="str">
        <f>"[" &amp; knx_setup[[#This Row],[MD-ImageOnly]] &amp; "](url)"</f>
        <v>[![img](https://github.com/RASBR/assets-public/blob/main/devices/knx/zps320hic230.png?raw=true =32x32)](url)</v>
      </c>
      <c r="K37" s="7" t="str">
        <f>"[" &amp;knx_setup[[#This Row],[MD-ImageOnly]] &amp; "](" &amp;knx_setup[[#This Row],[Link]] &amp; ")"</f>
        <v>[![img](https://github.com/RASBR/assets-public/blob/main/devices/knx/zps320hic230.png?raw=true =32x32)](https://github.com/RASBR/assets-public/blob/main/devices/knx/zps320hic230.png?raw=true)</v>
      </c>
      <c r="L37" s="8"/>
    </row>
    <row r="38" spans="2:12" ht="22.5" customHeight="1" x14ac:dyDescent="0.25">
      <c r="B38" s="1" t="s">
        <v>10</v>
      </c>
      <c r="C38" s="2" t="s">
        <v>45</v>
      </c>
      <c r="D38" s="2" t="s">
        <v>3</v>
      </c>
      <c r="E38" s="1" t="str">
        <f>_xlfn.XLOOKUP(knx_setup[[#This Row],[FullName]],Sheet4!$D$7:$D$29,Sheet4!E$7:E$29)</f>
        <v>dinrail</v>
      </c>
      <c r="F38" s="1">
        <f>_xlfn.XLOOKUP(knx_setup[[#This Row],[FullName]],Sheet4!$D$7:$D$29,Sheet4!F$7:F$29)</f>
        <v>3</v>
      </c>
      <c r="G38" s="1">
        <f>_xlfn.XLOOKUP(knx_setup[[#This Row],[FullName]],Sheet4!$D$7:$D$29,Sheet4!G$7:G$29)</f>
        <v>14</v>
      </c>
      <c r="H38" s="15" t="str">
        <f>$C$9 &amp; knx_setup[[#This Row],[FullName]] &amp; $C$11</f>
        <v>https://github.com/RASBR/assets-public/blob/main/devices/knx/klic-di-v2.png?raw=true</v>
      </c>
      <c r="I38" s="7" t="str">
        <f>$C$10 &amp; knx_setup[[#This Row],[Link]] &amp; $C$15 &amp; ")"</f>
        <v>![img](https://github.com/RASBR/assets-public/blob/main/devices/knx/klic-di-v2.png?raw=true =32x32)</v>
      </c>
      <c r="J38" s="7" t="str">
        <f>"[" &amp; knx_setup[[#This Row],[MD-ImageOnly]] &amp; "](url)"</f>
        <v>[![img](https://github.com/RASBR/assets-public/blob/main/devices/knx/klic-di-v2.png?raw=true =32x32)](url)</v>
      </c>
      <c r="K38" s="7" t="str">
        <f>"[" &amp;knx_setup[[#This Row],[MD-ImageOnly]] &amp; "](" &amp;knx_setup[[#This Row],[Link]] &amp; ")"</f>
        <v>[![img](https://github.com/RASBR/assets-public/blob/main/devices/knx/klic-di-v2.png?raw=true =32x32)](https://github.com/RASBR/assets-public/blob/main/devices/knx/klic-di-v2.png?raw=true)</v>
      </c>
      <c r="L38" s="8"/>
    </row>
    <row r="39" spans="2:12" ht="22.5" customHeight="1" x14ac:dyDescent="0.25">
      <c r="B39" s="1" t="s">
        <v>68</v>
      </c>
      <c r="C39" s="2" t="s">
        <v>69</v>
      </c>
      <c r="D39" s="2" t="s">
        <v>3</v>
      </c>
      <c r="E39" s="1" t="str">
        <f>_xlfn.XLOOKUP(knx_setup[[#This Row],[FullName]],Sheet4!$D$7:$D$29,Sheet4!E$7:E$29)</f>
        <v>logo</v>
      </c>
      <c r="F39" s="1">
        <f>_xlfn.XLOOKUP(knx_setup[[#This Row],[FullName]],Sheet4!$D$7:$D$29,Sheet4!F$7:F$29)</f>
        <v>4</v>
      </c>
      <c r="G39" s="1">
        <f>_xlfn.XLOOKUP(knx_setup[[#This Row],[FullName]],Sheet4!$D$7:$D$29,Sheet4!G$7:G$29)</f>
        <v>0</v>
      </c>
      <c r="H39" s="15" t="str">
        <f>$C$9 &amp; knx_setup[[#This Row],[FullName]] &amp; $C$11</f>
        <v>https://github.com/RASBR/assets-public/blob/main/devices/knx/gvs-logo.png?raw=true</v>
      </c>
      <c r="I39" s="7" t="str">
        <f>$C$10 &amp; knx_setup[[#This Row],[Link]] &amp; $C$15 &amp; ")"</f>
        <v>![img](https://github.com/RASBR/assets-public/blob/main/devices/knx/gvs-logo.png?raw=true =32x32)</v>
      </c>
      <c r="J39" s="7" t="str">
        <f>"[" &amp; knx_setup[[#This Row],[MD-ImageOnly]] &amp; "](url)"</f>
        <v>[![img](https://github.com/RASBR/assets-public/blob/main/devices/knx/gvs-logo.png?raw=true =32x32)](url)</v>
      </c>
      <c r="K39" s="7" t="str">
        <f>"[" &amp;knx_setup[[#This Row],[MD-ImageOnly]] &amp; "](" &amp;knx_setup[[#This Row],[Link]] &amp; ")"</f>
        <v>[![img](https://github.com/RASBR/assets-public/blob/main/devices/knx/gvs-logo.png?raw=true =32x32)](https://github.com/RASBR/assets-public/blob/main/devices/knx/gvs-logo.png?raw=true)</v>
      </c>
      <c r="L39" s="8"/>
    </row>
    <row r="40" spans="2:12" ht="22.5" customHeight="1" x14ac:dyDescent="0.25">
      <c r="B40" s="1" t="s">
        <v>5</v>
      </c>
      <c r="C40" s="2" t="s">
        <v>40</v>
      </c>
      <c r="D40" s="2" t="s">
        <v>3</v>
      </c>
      <c r="E40" s="1" t="str">
        <f>_xlfn.XLOOKUP(knx_setup[[#This Row],[FullName]],Sheet4!$D$7:$D$29,Sheet4!E$7:E$29)</f>
        <v>dinrail</v>
      </c>
      <c r="F40" s="1">
        <f>_xlfn.XLOOKUP(knx_setup[[#This Row],[FullName]],Sheet4!$D$7:$D$29,Sheet4!F$7:F$29)</f>
        <v>4</v>
      </c>
      <c r="G40" s="1">
        <f>_xlfn.XLOOKUP(knx_setup[[#This Row],[FullName]],Sheet4!$D$7:$D$29,Sheet4!G$7:G$29)</f>
        <v>1</v>
      </c>
      <c r="H40" s="15" t="str">
        <f>$C$9 &amp; knx_setup[[#This Row],[FullName]] &amp; $C$11</f>
        <v>https://github.com/RASBR/assets-public/blob/main/devices/knx/gvs-4ch-ir-emitter.png?raw=true</v>
      </c>
      <c r="I40" s="7" t="str">
        <f>$C$10 &amp; knx_setup[[#This Row],[Link]] &amp; $C$15 &amp; ")"</f>
        <v>![img](https://github.com/RASBR/assets-public/blob/main/devices/knx/gvs-4ch-ir-emitter.png?raw=true =32x32)</v>
      </c>
      <c r="J40" s="7" t="str">
        <f>"[" &amp; knx_setup[[#This Row],[MD-ImageOnly]] &amp; "](url)"</f>
        <v>[![img](https://github.com/RASBR/assets-public/blob/main/devices/knx/gvs-4ch-ir-emitter.png?raw=true =32x32)](url)</v>
      </c>
      <c r="K40" s="7" t="str">
        <f>"[" &amp;knx_setup[[#This Row],[MD-ImageOnly]] &amp; "](" &amp;knx_setup[[#This Row],[Link]] &amp; ")"</f>
        <v>[![img](https://github.com/RASBR/assets-public/blob/main/devices/knx/gvs-4ch-ir-emitter.png?raw=true =32x32)](https://github.com/RASBR/assets-public/blob/main/devices/knx/gvs-4ch-ir-emitter.png?raw=true)</v>
      </c>
      <c r="L40" s="8"/>
    </row>
    <row r="41" spans="2:12" ht="22.5" customHeight="1" x14ac:dyDescent="0.25">
      <c r="B41" s="1" t="s">
        <v>6</v>
      </c>
      <c r="C41" s="2" t="s">
        <v>41</v>
      </c>
      <c r="D41" s="2" t="s">
        <v>3</v>
      </c>
      <c r="E41" s="1" t="str">
        <f>_xlfn.XLOOKUP(knx_setup[[#This Row],[FullName]],Sheet4!$D$7:$D$29,Sheet4!E$7:E$29)</f>
        <v>wall-insert</v>
      </c>
      <c r="F41" s="1">
        <f>_xlfn.XLOOKUP(knx_setup[[#This Row],[FullName]],Sheet4!$D$7:$D$29,Sheet4!F$7:F$29)</f>
        <v>4</v>
      </c>
      <c r="G41" s="1">
        <f>_xlfn.XLOOKUP(knx_setup[[#This Row],[FullName]],Sheet4!$D$7:$D$29,Sheet4!G$7:G$29)</f>
        <v>2</v>
      </c>
      <c r="H41" s="15" t="str">
        <f>$C$9 &amp; knx_setup[[#This Row],[FullName]] &amp; $C$11</f>
        <v>https://github.com/RASBR/assets-public/blob/main/devices/knx/gvs-ir-learner-2.png?raw=true</v>
      </c>
      <c r="I41" s="7" t="str">
        <f>$C$10 &amp; knx_setup[[#This Row],[Link]] &amp; $C$15 &amp; ")"</f>
        <v>![img](https://github.com/RASBR/assets-public/blob/main/devices/knx/gvs-ir-learner-2.png?raw=true =32x32)</v>
      </c>
      <c r="J41" s="7" t="str">
        <f>"[" &amp; knx_setup[[#This Row],[MD-ImageOnly]] &amp; "](url)"</f>
        <v>[![img](https://github.com/RASBR/assets-public/blob/main/devices/knx/gvs-ir-learner-2.png?raw=true =32x32)](url)</v>
      </c>
      <c r="K41" s="7" t="str">
        <f>"[" &amp;knx_setup[[#This Row],[MD-ImageOnly]] &amp; "](" &amp;knx_setup[[#This Row],[Link]] &amp; ")"</f>
        <v>[![img](https://github.com/RASBR/assets-public/blob/main/devices/knx/gvs-ir-learner-2.png?raw=true =32x32)](https://github.com/RASBR/assets-public/blob/main/devices/knx/gvs-ir-learner-2.png?raw=true)</v>
      </c>
      <c r="L41" s="8"/>
    </row>
    <row r="42" spans="2:12" ht="22.5" customHeight="1" x14ac:dyDescent="0.25">
      <c r="B42" s="1" t="s">
        <v>7</v>
      </c>
      <c r="C42" s="2" t="s">
        <v>42</v>
      </c>
      <c r="D42" s="2" t="s">
        <v>3</v>
      </c>
      <c r="E42" s="1" t="str">
        <f>_xlfn.XLOOKUP(knx_setup[[#This Row],[FullName]],Sheet4!$D$7:$D$29,Sheet4!E$7:E$29)</f>
        <v>usb-programming</v>
      </c>
      <c r="F42" s="1">
        <f>_xlfn.XLOOKUP(knx_setup[[#This Row],[FullName]],Sheet4!$D$7:$D$29,Sheet4!F$7:F$29)</f>
        <v>4</v>
      </c>
      <c r="G42" s="1">
        <f>_xlfn.XLOOKUP(knx_setup[[#This Row],[FullName]],Sheet4!$D$7:$D$29,Sheet4!G$7:G$29)</f>
        <v>3</v>
      </c>
      <c r="H42" s="15" t="str">
        <f>$C$9 &amp; knx_setup[[#This Row],[FullName]] &amp; $C$11</f>
        <v>https://github.com/RASBR/assets-public/blob/main/devices/knx/gvs-knx-binip-4f-1-430x430.png?raw=true</v>
      </c>
      <c r="I42" s="7" t="str">
        <f>$C$10 &amp; knx_setup[[#This Row],[Link]] &amp; $C$15 &amp; ")"</f>
        <v>![img](https://github.com/RASBR/assets-public/blob/main/devices/knx/gvs-knx-binip-4f-1-430x430.png?raw=true =32x32)</v>
      </c>
      <c r="J42" s="7" t="str">
        <f>"[" &amp; knx_setup[[#This Row],[MD-ImageOnly]] &amp; "](url)"</f>
        <v>[![img](https://github.com/RASBR/assets-public/blob/main/devices/knx/gvs-knx-binip-4f-1-430x430.png?raw=true =32x32)](url)</v>
      </c>
      <c r="K42" s="7" t="str">
        <f>"[" &amp;knx_setup[[#This Row],[MD-ImageOnly]] &amp; "](" &amp;knx_setup[[#This Row],[Link]] &amp; ")"</f>
        <v>[![img](https://github.com/RASBR/assets-public/blob/main/devices/knx/gvs-knx-binip-4f-1-430x430.png?raw=true =32x32)](https://github.com/RASBR/assets-public/blob/main/devices/knx/gvs-knx-binip-4f-1-430x430.png?raw=true)</v>
      </c>
      <c r="L42" s="8"/>
    </row>
  </sheetData>
  <mergeCells count="15">
    <mergeCell ref="J4:L11"/>
    <mergeCell ref="J3:L3"/>
    <mergeCell ref="C4:H4"/>
    <mergeCell ref="C3:H3"/>
    <mergeCell ref="C10:H10"/>
    <mergeCell ref="C11:H11"/>
    <mergeCell ref="C12:H12"/>
    <mergeCell ref="C13:H13"/>
    <mergeCell ref="C9:H9"/>
    <mergeCell ref="C14:H14"/>
    <mergeCell ref="C15:H15"/>
    <mergeCell ref="C8:H8"/>
    <mergeCell ref="C7:H7"/>
    <mergeCell ref="C6:H6"/>
    <mergeCell ref="C5:H5"/>
  </mergeCells>
  <hyperlinks>
    <hyperlink ref="C3" r:id="rId1" xr:uid="{90030CDB-93D4-4CA5-A4C5-76B22C79074D}"/>
  </hyperlinks>
  <pageMargins left="0.7" right="0.7" top="0.75" bottom="0.75" header="0.3" footer="0.3"/>
  <pageSetup paperSize="261" orientation="landscape" horizontalDpi="180" verticalDpi="18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10864-F7E6-4B03-BBF3-8D1399A5A69D}">
  <dimension ref="D7:G29"/>
  <sheetViews>
    <sheetView workbookViewId="0">
      <selection activeCell="E1" sqref="E1:E1048576"/>
    </sheetView>
  </sheetViews>
  <sheetFormatPr defaultRowHeight="15" x14ac:dyDescent="0.25"/>
  <cols>
    <col min="4" max="4" width="28.85546875" bestFit="1" customWidth="1"/>
    <col min="5" max="5" width="19.85546875" bestFit="1" customWidth="1"/>
    <col min="9" max="9" width="28.85546875" bestFit="1" customWidth="1"/>
  </cols>
  <sheetData>
    <row r="7" spans="4:7" x14ac:dyDescent="0.25">
      <c r="D7" t="s">
        <v>11</v>
      </c>
      <c r="E7" t="s">
        <v>65</v>
      </c>
      <c r="F7">
        <v>0</v>
      </c>
      <c r="G7">
        <v>0</v>
      </c>
    </row>
    <row r="8" spans="4:7" x14ac:dyDescent="0.25">
      <c r="D8" t="s">
        <v>70</v>
      </c>
      <c r="E8" t="s">
        <v>65</v>
      </c>
      <c r="F8">
        <v>1</v>
      </c>
      <c r="G8">
        <v>0</v>
      </c>
    </row>
    <row r="9" spans="4:7" x14ac:dyDescent="0.25">
      <c r="D9" t="s">
        <v>8</v>
      </c>
      <c r="E9" t="s">
        <v>81</v>
      </c>
      <c r="F9">
        <v>1</v>
      </c>
      <c r="G9">
        <v>1</v>
      </c>
    </row>
    <row r="10" spans="4:7" x14ac:dyDescent="0.25">
      <c r="D10" t="s">
        <v>4</v>
      </c>
      <c r="E10" t="s">
        <v>81</v>
      </c>
      <c r="F10">
        <v>2</v>
      </c>
      <c r="G10">
        <v>1</v>
      </c>
    </row>
    <row r="11" spans="4:7" x14ac:dyDescent="0.25">
      <c r="D11" t="s">
        <v>22</v>
      </c>
      <c r="E11" t="s">
        <v>65</v>
      </c>
      <c r="F11">
        <v>3</v>
      </c>
      <c r="G11">
        <v>0</v>
      </c>
    </row>
    <row r="12" spans="4:7" x14ac:dyDescent="0.25">
      <c r="D12" t="s">
        <v>21</v>
      </c>
      <c r="E12" t="s">
        <v>66</v>
      </c>
      <c r="F12">
        <v>3</v>
      </c>
      <c r="G12">
        <v>1</v>
      </c>
    </row>
    <row r="13" spans="4:7" x14ac:dyDescent="0.25">
      <c r="D13" t="s">
        <v>20</v>
      </c>
      <c r="E13" t="s">
        <v>66</v>
      </c>
      <c r="F13">
        <v>3</v>
      </c>
      <c r="G13">
        <v>2</v>
      </c>
    </row>
    <row r="14" spans="4:7" x14ac:dyDescent="0.25">
      <c r="D14" t="s">
        <v>19</v>
      </c>
      <c r="E14" t="s">
        <v>61</v>
      </c>
      <c r="F14">
        <v>3</v>
      </c>
      <c r="G14">
        <v>3</v>
      </c>
    </row>
    <row r="15" spans="4:7" x14ac:dyDescent="0.25">
      <c r="D15" t="s">
        <v>16</v>
      </c>
      <c r="E15" t="s">
        <v>61</v>
      </c>
      <c r="F15">
        <v>3</v>
      </c>
      <c r="G15">
        <v>4</v>
      </c>
    </row>
    <row r="16" spans="4:7" x14ac:dyDescent="0.25">
      <c r="D16" t="s">
        <v>17</v>
      </c>
      <c r="E16" t="s">
        <v>61</v>
      </c>
      <c r="F16">
        <v>3</v>
      </c>
      <c r="G16">
        <v>5</v>
      </c>
    </row>
    <row r="17" spans="4:7" x14ac:dyDescent="0.25">
      <c r="D17" t="s">
        <v>18</v>
      </c>
      <c r="E17" t="s">
        <v>61</v>
      </c>
      <c r="F17">
        <v>3</v>
      </c>
      <c r="G17">
        <v>6</v>
      </c>
    </row>
    <row r="18" spans="4:7" x14ac:dyDescent="0.25">
      <c r="D18" t="s">
        <v>9</v>
      </c>
      <c r="E18" t="s">
        <v>63</v>
      </c>
      <c r="F18">
        <v>3</v>
      </c>
      <c r="G18">
        <v>7</v>
      </c>
    </row>
    <row r="19" spans="4:7" x14ac:dyDescent="0.25">
      <c r="D19" t="s">
        <v>2</v>
      </c>
      <c r="E19" t="s">
        <v>63</v>
      </c>
      <c r="F19">
        <v>3</v>
      </c>
      <c r="G19">
        <v>8</v>
      </c>
    </row>
    <row r="20" spans="4:7" x14ac:dyDescent="0.25">
      <c r="D20" t="s">
        <v>13</v>
      </c>
      <c r="E20" t="s">
        <v>82</v>
      </c>
      <c r="F20">
        <v>3</v>
      </c>
      <c r="G20">
        <v>9</v>
      </c>
    </row>
    <row r="21" spans="4:7" x14ac:dyDescent="0.25">
      <c r="D21" t="s">
        <v>12</v>
      </c>
      <c r="E21" t="s">
        <v>79</v>
      </c>
      <c r="F21">
        <v>3</v>
      </c>
      <c r="G21">
        <v>10</v>
      </c>
    </row>
    <row r="22" spans="4:7" x14ac:dyDescent="0.25">
      <c r="D22" t="s">
        <v>14</v>
      </c>
      <c r="E22" t="s">
        <v>82</v>
      </c>
      <c r="F22">
        <v>3</v>
      </c>
      <c r="G22">
        <v>11</v>
      </c>
    </row>
    <row r="23" spans="4:7" x14ac:dyDescent="0.25">
      <c r="D23" t="s">
        <v>15</v>
      </c>
      <c r="E23" t="s">
        <v>82</v>
      </c>
      <c r="F23">
        <v>3</v>
      </c>
      <c r="G23">
        <v>12</v>
      </c>
    </row>
    <row r="24" spans="4:7" x14ac:dyDescent="0.25">
      <c r="D24" t="s">
        <v>23</v>
      </c>
      <c r="E24" t="s">
        <v>82</v>
      </c>
      <c r="F24">
        <v>3</v>
      </c>
      <c r="G24">
        <v>13</v>
      </c>
    </row>
    <row r="25" spans="4:7" x14ac:dyDescent="0.25">
      <c r="D25" t="s">
        <v>10</v>
      </c>
      <c r="E25" t="s">
        <v>82</v>
      </c>
      <c r="F25">
        <v>3</v>
      </c>
      <c r="G25">
        <v>14</v>
      </c>
    </row>
    <row r="26" spans="4:7" x14ac:dyDescent="0.25">
      <c r="D26" t="s">
        <v>68</v>
      </c>
      <c r="E26" t="s">
        <v>65</v>
      </c>
      <c r="F26">
        <v>4</v>
      </c>
      <c r="G26">
        <v>0</v>
      </c>
    </row>
    <row r="27" spans="4:7" x14ac:dyDescent="0.25">
      <c r="D27" t="s">
        <v>5</v>
      </c>
      <c r="E27" t="s">
        <v>82</v>
      </c>
      <c r="F27">
        <v>4</v>
      </c>
      <c r="G27">
        <v>1</v>
      </c>
    </row>
    <row r="28" spans="4:7" x14ac:dyDescent="0.25">
      <c r="D28" t="s">
        <v>6</v>
      </c>
      <c r="E28" t="s">
        <v>63</v>
      </c>
      <c r="F28">
        <v>4</v>
      </c>
      <c r="G28">
        <v>2</v>
      </c>
    </row>
    <row r="29" spans="4:7" x14ac:dyDescent="0.25">
      <c r="D29" t="s">
        <v>7</v>
      </c>
      <c r="E29" t="s">
        <v>78</v>
      </c>
      <c r="F29">
        <v>4</v>
      </c>
      <c r="G29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33A2F-DA28-4F87-92E4-AB6C7BF8508F}">
  <sheetPr codeName="Sheet2"/>
  <dimension ref="A1"/>
  <sheetViews>
    <sheetView workbookViewId="0">
      <selection activeCell="E25" sqref="E25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8 9 1 8 3 5 - 5 2 3 6 - 4 1 5 f - a 2 f f - 6 8 3 7 7 d 7 f 4 0 d a "   x m l n s = " h t t p : / / s c h e m a s . m i c r o s o f t . c o m / D a t a M a s h u p " > A A A A A I 4 F A A B Q S w M E F A A C A A g A 2 Z h O W r g / e Y G m A A A A 9 w A A A B I A H A B D b 2 5 m a W c v U G F j a 2 F n Z S 5 4 b W w g o h g A K K A U A A A A A A A A A A A A A A A A A A A A A A A A A A A A h Y + 7 D o I w G E Z f h X S n F 5 R 4 y U 8 Z X C U x I R r X p l R o h G J o s b y b g 4 / k K 0 i i q J v j d 3 K G 8 z 1 u d 0 i H p g 6 u q r O 6 N Q l i m K J A G d k W 2 p Q J 6 t 0 p X K K U w 0 7 I s y h V M M r G r g d b J K h y 7 r I m x H u P / Q y 3 X U k i S h k 5 Z t t c V q o R 6 C P r / 3 K o j X X C S I U 4 H F 4 x P M J s z v A i X s W Y A Z k o Z N p 8 j W g M x h T I D 4 R N X 7 u + U 1 y Z c J 8 D m S a Q 9 w n + B F B L A w Q U A A I A C A D Z m E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Z h O W q i X K k G G A g A A d w g A A B M A H A B G b 3 J t d W x h c y 9 T Z W N 0 a W 9 u M S 5 t I K I Y A C i g F A A A A A A A A A A A A A A A A A A A A A A A A A A A A M V V T Y / a M B C 9 I / E f L H P J S i F S 9 t j t V t q y u 9 V K b V E X p B 4 A V f k Y Q Y R j o 9 i h I J T / 3 n F i E g c C y 6 1 c r M y M 3 7 x 5 M 2 M k R C o R n E y q 0 3 / o 9 / o 9 u Q o y i M m A r v l u K E H l G 0 o e C Q P V 7 x H 8 T U S e R Y C W V 8 F i y L z X h I F 0 6 P T T P J A Y L c 0 x 3 O Q h S 6 J 5 D N s k A j l H M H r n V h A D + g 6 p 2 G K S s V p B R k a C 5 S m X O s 0 0 C B l 4 E 2 D I y J i d K q N 7 o D + D F K h L 6 M t O A Z d I m B Y N J P J Q o I m / i 7 / S P 8 X S R u d S X p d A E K 3 I T O M v y O c v h E 5 X e R p K L w 4 t z h O R K Q N v o a P R O U v u H m q y 4 0 y L 9 C Q j 4 H H C l 4 X F + C m O 8 c Y o l 0 q k D S J a K 1 5 O O y X W / Z o z Z m A t w h b D D U u U q Y q E e / I M L E k T J G b x 1 S E 1 f o s B J j D g Z R B e q 6 K n s F N f 9 y + Y s M Z z D t S j h U t + 5 U L B R O 0 R e C S 3 L l F Z D n c u q Y r 3 / C O k d 2 8 3 6 t i D s 6 5 X j m P X r 5 V j Z u E U l 6 O t E 1 c 7 G t x T A s d u N Y R p c W m w L s 5 V O / d t E / U O Q k 9 H N + f S 1 Z B u s 0 A B r G H o X I x + L + G X E 3 V s e j l r 3 a v + s o u A e a M 8 y 4 C r 3 y J b h 0 K s n b t D W d + j v v 6 n e i g W x W w k O J J Q i x v 2 5 r j Y B 1 p u i d + x L q 7 x 3 X f 7 p v t N 1 5 K 1 5 T l f Q V s b m 9 6 5 K s t M 5 J t L s r S E u 3 m t T d W E v v E Y d v 5 x V v w r c + F f G Y z 2 D h 8 a 1 A 8 m B D + M e o 3 6 j d b 0 e 8 L X + v z x P H x L g y W M O d v b 3 6 d + / T 0 V + s 9 A W 3 H F g m w t 7 f X U O n c / n h 3 l / o e Z q I l + q 1 p + w r W 0 O u f F u K S y 1 c I X t a U 6 j N P S s G y 3 f l W 9 k U j D h I M z G 7 R 1 X q C E B B 8 K o r A W o j C 0 c M / Q T A e u o p U x N 6 P V / f s Q 0 0 R 2 I F f A e L S W r K X p w z 9 Q S w E C L Q A U A A I A C A D Z m E 5 a u D 9 5 g a Y A A A D 3 A A A A E g A A A A A A A A A A A A A A A A A A A A A A Q 2 9 u Z m l n L 1 B h Y 2 t h Z 2 U u e G 1 s U E s B A i 0 A F A A C A A g A 2 Z h O W g / K 6 a u k A A A A 6 Q A A A B M A A A A A A A A A A A A A A A A A 8 g A A A F t D b 2 5 0 Z W 5 0 X 1 R 5 c G V z X S 5 4 b W x Q S w E C L Q A U A A I A C A D Z m E 5 a q J c q Q Y Y C A A B 3 C A A A E w A A A A A A A A A A A A A A A A D j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J g A A A A A A A N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b n g t c 2 V 0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W Z k M T A z M S 0 z N T d j L T Q 2 Z D M t Y j l i M y 1 i Y m V h Y T E z Z T A 0 M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e F 9 z Z X R 1 c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Z 1 b G x O Y W 1 l J n F 1 b 3 Q 7 L C Z x d W 9 0 O 0 5 h b W U m c X V v d D s s J n F 1 b 3 Q 7 R X h 0 Z W 5 z a W 9 u J n F 1 b 3 Q 7 X S I g L z 4 8 R W 5 0 c n k g V H l w Z T 0 i R m l s b E N v b H V t b l R 5 c G V z I i B W Y W x 1 Z T 0 i c 0 F B W U c i I C 8 + P E V u d H J 5 I F R 5 c G U 9 I k Z p b G x M Y X N 0 V X B k Y X R l Z C I g V m F s d W U 9 I m Q y M D I 1 L T A y L T E 0 V D E 2 O j A 2 O j U w L j g w M z U 2 O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n g t c 2 V 0 d X A v Q X V 0 b 1 J l b W 9 2 Z W R D b 2 x 1 b W 5 z M S 5 7 R n V s b E 5 h b W U s M H 0 m c X V v d D s s J n F 1 b 3 Q 7 U 2 V j d G l v b j E v a 2 5 4 L X N l d H V w L 0 F 1 d G 9 S Z W 1 v d m V k Q 2 9 s d W 1 u c z E u e 0 5 h b W U s M X 0 m c X V v d D s s J n F 1 b 3 Q 7 U 2 V j d G l v b j E v a 2 5 4 L X N l d H V w L 0 F 1 d G 9 S Z W 1 v d m V k Q 2 9 s d W 1 u c z E u e 0 V 4 d G V u c 2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b n g t c 2 V 0 d X A v Q X V 0 b 1 J l b W 9 2 Z W R D b 2 x 1 b W 5 z M S 5 7 R n V s b E 5 h b W U s M H 0 m c X V v d D s s J n F 1 b 3 Q 7 U 2 V j d G l v b j E v a 2 5 4 L X N l d H V w L 0 F 1 d G 9 S Z W 1 v d m V k Q 2 9 s d W 1 u c z E u e 0 5 h b W U s M X 0 m c X V v d D s s J n F 1 b 3 Q 7 U 2 V j d G l v b j E v a 2 5 4 L X N l d H V w L 0 F 1 d G 9 S Z W 1 v d m V k Q 2 9 s d W 1 u c z E u e 0 V 4 d G V u c 2 l v b i w y f S Z x d W 9 0 O 1 0 s J n F 1 b 3 Q 7 U m V s Y X R p b 2 5 z a G l w S W 5 m b y Z x d W 9 0 O z p b X X 0 i I C 8 + P E V u d H J 5 I F R 5 c G U 9 I l J l Y 2 9 2 Z X J 5 V G F y Z 2 V 0 U m 9 3 I i B W Y W x 1 Z T 0 i b D M i I C 8 + P E V u d H J 5 I F R 5 c G U 9 I l J l Y 2 9 2 Z X J 5 V G F y Z 2 V 0 Q 2 9 s d W 1 u I i B W Y W x 1 Z T 0 i b D I i I C 8 + P E V u d H J 5 I F R 5 c G U 9 I l J l Y 2 9 2 Z X J 5 V G F y Z 2 V 0 U 2 h l Z X Q i I F Z h b H V l P S J z S 0 5 Y L V N l d H V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b n g t c 2 V 0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4 L X N l d H V w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n g t c 2 V 0 d X A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e C 1 z Z X R 1 c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4 L X N l d H V w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4 L X N l d H V w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n g t c 2 V 0 d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n g t c 2 V 0 d X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n g t c 2 V 0 d X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4 L X N l d H V w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n g t c 2 9 y d G V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h k N j c y N 2 U t Z W Y w N C 0 0 O D I 4 L T k w N j Q t M z B k O G I 3 O T g 3 Z T I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b n h f c 2 9 y d G V k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n g t c 2 9 y d G V k L 0 F 1 d G 9 S Z W 1 v d m V k Q 2 9 s d W 1 u c z E u e 0 Z 1 b G x O Y W 1 l L D B 9 J n F 1 b 3 Q 7 L C Z x d W 9 0 O 1 N l Y 3 R p b 2 4 x L 2 t u e C 1 z b 3 J 0 Z W Q v Q X V 0 b 1 J l b W 9 2 Z W R D b 2 x 1 b W 5 z M S 5 7 T m F t Z S w x f S Z x d W 9 0 O y w m c X V v d D t T Z W N 0 a W 9 u M S 9 r b n g t c 2 9 y d G V k L 0 F 1 d G 9 S Z W 1 v d m V k Q 2 9 s d W 1 u c z E u e 0 V 4 d G V u c 2 l v b i w y f S Z x d W 9 0 O y w m c X V v d D t T Z W N 0 a W 9 u M S 9 r b n g t c 2 9 y d G V k L 0 F 1 d G 9 S Z W 1 v d m V k Q 2 9 s d W 1 u c z E u e 1 R 5 c G U s M 3 0 m c X V v d D s s J n F 1 b 3 Q 7 U 2 V j d G l v b j E v a 2 5 4 L X N v c n R l Z C 9 B d X R v U m V t b 3 Z l Z E N v b H V t b n M x L n t P c m R l c j E s N H 0 m c X V v d D s s J n F 1 b 3 Q 7 U 2 V j d G l v b j E v a 2 5 4 L X N v c n R l Z C 9 B d X R v U m V t b 3 Z l Z E N v b H V t b n M x L n t P c m R l c j I s N X 0 m c X V v d D s s J n F 1 b 3 Q 7 U 2 V j d G l v b j E v a 2 5 4 L X N v c n R l Z C 9 B d X R v U m V t b 3 Z l Z E N v b H V t b n M x L n t M a W 5 r L D Z 9 J n F 1 b 3 Q 7 L C Z x d W 9 0 O 1 N l Y 3 R p b 2 4 x L 2 t u e C 1 z b 3 J 0 Z W Q v Q X V 0 b 1 J l b W 9 2 Z W R D b 2 x 1 b W 5 z M S 5 7 T U Q t S W 1 h Z 2 V P b m x 5 L D d 9 J n F 1 b 3 Q 7 L C Z x d W 9 0 O 1 N l Y 3 R p b 2 4 x L 2 t u e C 1 z b 3 J 0 Z W Q v Q X V 0 b 1 J l b W 9 2 Z W R D b 2 x 1 b W 5 z M S 5 7 T U Q t S W 1 h Z 2 V M a W 5 r L D h 9 J n F 1 b 3 Q 7 L C Z x d W 9 0 O 1 N l Y 3 R p b 2 4 x L 2 t u e C 1 z b 3 J 0 Z W Q v Q X V 0 b 1 J l b W 9 2 Z W R D b 2 x 1 b W 5 z M S 5 7 T U Q t S W 1 h Z 2 V M a W 5 r V G 9 G a W x l L D l 9 J n F 1 b 3 Q 7 L C Z x d W 9 0 O 1 N l Y 3 R p b 2 4 x L 2 t u e C 1 z b 3 J 0 Z W Q v Q X V 0 b 1 J l b W 9 2 Z W R D b 2 x 1 b W 5 z M S 5 7 U m V t Y X J r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t u e C 1 z b 3 J 0 Z W Q v Q X V 0 b 1 J l b W 9 2 Z W R D b 2 x 1 b W 5 z M S 5 7 R n V s b E 5 h b W U s M H 0 m c X V v d D s s J n F 1 b 3 Q 7 U 2 V j d G l v b j E v a 2 5 4 L X N v c n R l Z C 9 B d X R v U m V t b 3 Z l Z E N v b H V t b n M x L n t O Y W 1 l L D F 9 J n F 1 b 3 Q 7 L C Z x d W 9 0 O 1 N l Y 3 R p b 2 4 x L 2 t u e C 1 z b 3 J 0 Z W Q v Q X V 0 b 1 J l b W 9 2 Z W R D b 2 x 1 b W 5 z M S 5 7 R X h 0 Z W 5 z a W 9 u L D J 9 J n F 1 b 3 Q 7 L C Z x d W 9 0 O 1 N l Y 3 R p b 2 4 x L 2 t u e C 1 z b 3 J 0 Z W Q v Q X V 0 b 1 J l b W 9 2 Z W R D b 2 x 1 b W 5 z M S 5 7 V H l w Z S w z f S Z x d W 9 0 O y w m c X V v d D t T Z W N 0 a W 9 u M S 9 r b n g t c 2 9 y d G V k L 0 F 1 d G 9 S Z W 1 v d m V k Q 2 9 s d W 1 u c z E u e 0 9 y Z G V y M S w 0 f S Z x d W 9 0 O y w m c X V v d D t T Z W N 0 a W 9 u M S 9 r b n g t c 2 9 y d G V k L 0 F 1 d G 9 S Z W 1 v d m V k Q 2 9 s d W 1 u c z E u e 0 9 y Z G V y M i w 1 f S Z x d W 9 0 O y w m c X V v d D t T Z W N 0 a W 9 u M S 9 r b n g t c 2 9 y d G V k L 0 F 1 d G 9 S Z W 1 v d m V k Q 2 9 s d W 1 u c z E u e 0 x p b m s s N n 0 m c X V v d D s s J n F 1 b 3 Q 7 U 2 V j d G l v b j E v a 2 5 4 L X N v c n R l Z C 9 B d X R v U m V t b 3 Z l Z E N v b H V t b n M x L n t N R C 1 J b W F n Z U 9 u b H k s N 3 0 m c X V v d D s s J n F 1 b 3 Q 7 U 2 V j d G l v b j E v a 2 5 4 L X N v c n R l Z C 9 B d X R v U m V t b 3 Z l Z E N v b H V t b n M x L n t N R C 1 J b W F n Z U x p b m s s O H 0 m c X V v d D s s J n F 1 b 3 Q 7 U 2 V j d G l v b j E v a 2 5 4 L X N v c n R l Z C 9 B d X R v U m V t b 3 Z l Z E N v b H V t b n M x L n t N R C 1 J b W F n Z U x p b m t U b 0 Z p b G U s O X 0 m c X V v d D s s J n F 1 b 3 Q 7 U 2 V j d G l v b j E v a 2 5 4 L X N v c n R l Z C 9 B d X R v U m V t b 3 Z l Z E N v b H V t b n M x L n t S Z W 1 h c m t z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n V s b E 5 h b W U m c X V v d D s s J n F 1 b 3 Q 7 T m F t Z S Z x d W 9 0 O y w m c X V v d D t F e H R l b n N p b 2 4 m c X V v d D s s J n F 1 b 3 Q 7 V H l w Z S Z x d W 9 0 O y w m c X V v d D t P c m R l c j E m c X V v d D s s J n F 1 b 3 Q 7 T 3 J k Z X I y J n F 1 b 3 Q 7 L C Z x d W 9 0 O 0 x p b m s m c X V v d D s s J n F 1 b 3 Q 7 T U Q t S W 1 h Z 2 V P b m x 5 J n F 1 b 3 Q 7 L C Z x d W 9 0 O 0 1 E L U l t Y W d l T G l u a y Z x d W 9 0 O y w m c X V v d D t N R C 1 J b W F n Z U x p b m t U b 0 Z p b G U m c X V v d D s s J n F 1 b 3 Q 7 U m V t Y X J r c y Z x d W 9 0 O 1 0 i I C 8 + P E V u d H J 5 I F R 5 c G U 9 I k Z p b G x D b 2 x 1 b W 5 U e X B l c y I g V m F s d W U 9 I n N B Q U F B Q U F B Q U F B Q U F B Q U E 9 I i A v P j x F b n R y e S B U e X B l P S J G a W x s T G F z d F V w Z G F 0 Z W Q i I F Z h b H V l P S J k M j A y N S 0 w M i 0 x N F Q x N j o w N j o 0 O S 4 3 O T E w M T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b n g t c 2 9 y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e C 1 z b 3 J 0 Z W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e C 1 n c m 9 1 c G V k P C 9 J d G V t U G F 0 a D 4 8 L 0 l 0 Z W 1 M b 2 N h d G l v b j 4 8 U 3 R h Y m x l R W 5 0 c m l l c z 4 8 R W 5 0 c n k g V H l w Z T 0 i U X V l c n l J R C I g V m F s d W U 9 I n M 5 Y T M 1 N m M 5 O S 1 l Z G M z L T Q 4 O T c t Y j Q 5 Z S 0 y Z m U 4 N D Y 5 O W F k O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r b n g t c 2 9 y d G V k I i A v P j x F b n R y e S B U e X B l P S J S Z W N v d m V y e V R h c m d l d E N v b H V t b i I g V m F s d W U 9 I m w x N y I g L z 4 8 R W 5 0 c n k g V H l w Z T 0 i U m V j b 3 Z l c n l U Y X J n Z X R S b 3 c i I F Z h b H V l P S J s M i I g L z 4 8 R W 5 0 c n k g V H l w Z T 0 i R m l s b F R h c m d l d C I g V m F s d W U 9 I n N r b n h f Z 3 J v d X B l Z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n g t Z 3 J v d X B l Z C 9 B d X R v U m V t b 3 Z l Z E N v b H V t b n M x L n t J b m R l e D E s M H 0 m c X V v d D s s J n F 1 b 3 Q 7 U 2 V j d G l v b j E v a 2 5 4 L W d y b 3 V w Z W Q v Q X V 0 b 1 J l b W 9 2 Z W R D b 2 x 1 b W 5 z M S 5 7 S W 1 h Z 2 V P b m x 5 L D F 9 J n F 1 b 3 Q 7 L C Z x d W 9 0 O 1 N l Y 3 R p b 2 4 x L 2 t u e C 1 n c m 9 1 c G V k L 0 F 1 d G 9 S Z W 1 v d m V k Q 2 9 s d W 1 u c z E u e 0 l t Y W d l T G l u a y w y f S Z x d W 9 0 O y w m c X V v d D t T Z W N 0 a W 9 u M S 9 r b n g t Z 3 J v d X B l Z C 9 B d X R v U m V t b 3 Z l Z E N v b H V t b n M x L n t J b W F n Z U x p b m t U b 0 Z p b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2 5 4 L W d y b 3 V w Z W Q v Q X V 0 b 1 J l b W 9 2 Z W R D b 2 x 1 b W 5 z M S 5 7 S W 5 k Z X g x L D B 9 J n F 1 b 3 Q 7 L C Z x d W 9 0 O 1 N l Y 3 R p b 2 4 x L 2 t u e C 1 n c m 9 1 c G V k L 0 F 1 d G 9 S Z W 1 v d m V k Q 2 9 s d W 1 u c z E u e 0 l t Y W d l T 2 5 s e S w x f S Z x d W 9 0 O y w m c X V v d D t T Z W N 0 a W 9 u M S 9 r b n g t Z 3 J v d X B l Z C 9 B d X R v U m V t b 3 Z l Z E N v b H V t b n M x L n t J b W F n Z U x p b m s s M n 0 m c X V v d D s s J n F 1 b 3 Q 7 U 2 V j d G l v b j E v a 2 5 4 L W d y b 3 V w Z W Q v Q X V 0 b 1 J l b W 9 2 Z W R D b 2 x 1 b W 5 z M S 5 7 S W 1 h Z 2 V M a W 5 r V G 9 G a W x l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b m R l e D E m c X V v d D s s J n F 1 b 3 Q 7 S W 1 h Z 2 V P b m x 5 J n F 1 b 3 Q 7 L C Z x d W 9 0 O 0 l t Y W d l T G l u a y Z x d W 9 0 O y w m c X V v d D t J b W F n Z U x p b m t U b 0 Z p b G U m c X V v d D t d I i A v P j x F b n R y e S B U e X B l P S J G a W x s Q 2 9 s d W 1 u V H l w Z X M i I F Z h b H V l P S J z Q U F Z R 0 J n P T 0 i I C 8 + P E V u d H J 5 I F R 5 c G U 9 I k Z p b G x M Y X N 0 V X B k Y X R l Z C I g V m F s d W U 9 I m Q y M D I 1 L T A y L T E 0 V D E 2 O j A 2 O j Q 5 L j c 4 M D A w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2 5 4 L W d y b 3 V w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4 L W d y b 3 V w Z W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n g t Z 3 J v d X B l Z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e C 1 n c m 9 1 c G V k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4 L W d y b 3 V w Z W Q v U 2 9 y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f I c M + s 5 e U G 8 y 0 0 v 9 r t g x g A A A A A C A A A A A A A Q Z g A A A A E A A C A A A A A q e T F V e + 0 L 1 f 9 6 P 1 u 7 8 q 8 Y j p 8 R l 6 M s A c J V e 3 a P Q 4 J Y 8 A A A A A A O g A A A A A I A A C A A A A D p F N c D x 9 d I Q o 8 f W 7 l c t y 6 d 1 U N u Z 3 j z m m K w m 1 x 3 Z l p m m F A A A A D f G y z T D 2 y q q I M S T 6 L i D h / e W J 7 b b L R 2 V A o 1 7 R j g q J n J V P 0 A M L Y y a J T l 7 i u t M w N L L S / k p 4 9 Q E O P p a Y r y d C n a 0 f b m n s 0 2 k 8 B W n d D V L r F / h P L K 8 0 A A A A A 7 F C T M j 5 K + E k l K Q q 5 B n J C e x v b y 9 u P i k c p v n q C O 8 o f s I z 0 h B B t s Q p Y J 3 n j z G p o H p h G Z T k F B l 1 0 S h 3 g P D q y R j A e Z < / D a t a M a s h u p > 
</file>

<file path=customXml/itemProps1.xml><?xml version="1.0" encoding="utf-8"?>
<ds:datastoreItem xmlns:ds="http://schemas.openxmlformats.org/officeDocument/2006/customXml" ds:itemID="{623B5838-FF82-4C14-8647-52CAE5BB42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knx-sorted</vt:lpstr>
      <vt:lpstr>KNX-Setup</vt:lpstr>
      <vt:lpstr>Sheet4</vt:lpstr>
      <vt:lpstr>Shelly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 Sober</dc:creator>
  <cp:lastModifiedBy>Rami Sober</cp:lastModifiedBy>
  <dcterms:created xsi:type="dcterms:W3CDTF">2025-02-13T10:20:32Z</dcterms:created>
  <dcterms:modified xsi:type="dcterms:W3CDTF">2025-02-14T16:18:02Z</dcterms:modified>
</cp:coreProperties>
</file>