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amstask_twoseconds_020624/"/>
    </mc:Choice>
  </mc:AlternateContent>
  <xr:revisionPtr revIDLastSave="0" documentId="13_ncr:1_{B5A1A3FA-007B-A146-9147-6B0DD5ADEACE}" xr6:coauthVersionLast="47" xr6:coauthVersionMax="47" xr10:uidLastSave="{00000000-0000-0000-0000-000000000000}"/>
  <bookViews>
    <workbookView xWindow="960" yWindow="760" windowWidth="29280" windowHeight="18880" xr2:uid="{C5FFE0DF-8871-954B-807A-60BCE9B3603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/>
  <c r="Q7" i="1"/>
  <c r="P7" i="1"/>
  <c r="O7" i="1"/>
  <c r="N7" i="1"/>
  <c r="M7" i="1"/>
  <c r="L7" i="1"/>
  <c r="K7" i="1"/>
  <c r="J7" i="1"/>
  <c r="I7" i="1"/>
  <c r="H7" i="1"/>
  <c r="G7" i="1"/>
  <c r="F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H9" i="1"/>
  <c r="I9" i="1"/>
  <c r="J9" i="1"/>
  <c r="K9" i="1"/>
  <c r="L9" i="1"/>
  <c r="M9" i="1"/>
  <c r="N9" i="1"/>
  <c r="O9" i="1"/>
  <c r="P9" i="1"/>
  <c r="Q9" i="1"/>
  <c r="R9" i="1"/>
  <c r="S9" i="1"/>
  <c r="H10" i="1"/>
  <c r="I10" i="1"/>
  <c r="J10" i="1"/>
  <c r="K10" i="1"/>
  <c r="L10" i="1"/>
  <c r="M10" i="1"/>
  <c r="N10" i="1"/>
  <c r="O10" i="1"/>
  <c r="P10" i="1"/>
  <c r="Q10" i="1"/>
  <c r="R10" i="1"/>
  <c r="S10" i="1"/>
  <c r="H11" i="1"/>
  <c r="I11" i="1"/>
  <c r="J11" i="1"/>
  <c r="K11" i="1"/>
  <c r="L11" i="1"/>
  <c r="M11" i="1"/>
  <c r="N11" i="1"/>
  <c r="O11" i="1"/>
  <c r="P11" i="1"/>
  <c r="Q11" i="1"/>
  <c r="R11" i="1"/>
  <c r="S11" i="1"/>
  <c r="H12" i="1"/>
  <c r="I12" i="1"/>
  <c r="J12" i="1"/>
  <c r="K12" i="1"/>
  <c r="L12" i="1"/>
  <c r="M12" i="1"/>
  <c r="N12" i="1"/>
  <c r="O12" i="1"/>
  <c r="P12" i="1"/>
  <c r="Q12" i="1"/>
  <c r="R12" i="1"/>
  <c r="S12" i="1"/>
  <c r="H13" i="1"/>
  <c r="I13" i="1"/>
  <c r="J13" i="1"/>
  <c r="K13" i="1"/>
  <c r="L13" i="1"/>
  <c r="M13" i="1"/>
  <c r="N13" i="1"/>
  <c r="O13" i="1"/>
  <c r="P13" i="1"/>
  <c r="Q13" i="1"/>
  <c r="R13" i="1"/>
  <c r="S13" i="1"/>
  <c r="H14" i="1"/>
  <c r="I14" i="1"/>
  <c r="J14" i="1"/>
  <c r="K14" i="1"/>
  <c r="L14" i="1"/>
  <c r="M14" i="1"/>
  <c r="N14" i="1"/>
  <c r="O14" i="1"/>
  <c r="P14" i="1"/>
  <c r="Q14" i="1"/>
  <c r="R14" i="1"/>
  <c r="S14" i="1"/>
  <c r="H15" i="1"/>
  <c r="I15" i="1"/>
  <c r="J15" i="1"/>
  <c r="K15" i="1"/>
  <c r="L15" i="1"/>
  <c r="M15" i="1"/>
  <c r="N15" i="1"/>
  <c r="O15" i="1"/>
  <c r="P15" i="1"/>
  <c r="Q15" i="1"/>
  <c r="R15" i="1"/>
  <c r="S15" i="1"/>
  <c r="H16" i="1"/>
  <c r="I16" i="1"/>
  <c r="J16" i="1"/>
  <c r="K16" i="1"/>
  <c r="L16" i="1"/>
  <c r="M16" i="1"/>
  <c r="N16" i="1"/>
  <c r="O16" i="1"/>
  <c r="P16" i="1"/>
  <c r="Q16" i="1"/>
  <c r="R16" i="1"/>
  <c r="S16" i="1"/>
  <c r="H17" i="1"/>
  <c r="I17" i="1"/>
  <c r="J17" i="1"/>
  <c r="K17" i="1"/>
  <c r="L17" i="1"/>
  <c r="M17" i="1"/>
  <c r="N17" i="1"/>
  <c r="O17" i="1"/>
  <c r="P17" i="1"/>
  <c r="Q17" i="1"/>
  <c r="R17" i="1"/>
  <c r="S17" i="1"/>
  <c r="H18" i="1"/>
  <c r="I18" i="1"/>
  <c r="J18" i="1"/>
  <c r="K18" i="1"/>
  <c r="L18" i="1"/>
  <c r="M18" i="1"/>
  <c r="N18" i="1"/>
  <c r="O18" i="1"/>
  <c r="P18" i="1"/>
  <c r="Q18" i="1"/>
  <c r="R18" i="1"/>
  <c r="S18" i="1"/>
  <c r="H19" i="1"/>
  <c r="I19" i="1"/>
  <c r="J19" i="1"/>
  <c r="K19" i="1"/>
  <c r="L19" i="1"/>
  <c r="M19" i="1"/>
  <c r="N19" i="1"/>
  <c r="O19" i="1"/>
  <c r="P19" i="1"/>
  <c r="Q19" i="1"/>
  <c r="R19" i="1"/>
  <c r="S19" i="1"/>
  <c r="H20" i="1"/>
  <c r="I20" i="1"/>
  <c r="J20" i="1"/>
  <c r="K20" i="1"/>
  <c r="L20" i="1"/>
  <c r="M20" i="1"/>
  <c r="N20" i="1"/>
  <c r="O20" i="1"/>
  <c r="P20" i="1"/>
  <c r="Q20" i="1"/>
  <c r="R20" i="1"/>
  <c r="S20" i="1"/>
  <c r="H21" i="1"/>
  <c r="I21" i="1"/>
  <c r="J21" i="1"/>
  <c r="K21" i="1"/>
  <c r="L21" i="1"/>
  <c r="M21" i="1"/>
  <c r="N21" i="1"/>
  <c r="O21" i="1"/>
  <c r="P21" i="1"/>
  <c r="Q21" i="1"/>
  <c r="R21" i="1"/>
  <c r="S21" i="1"/>
  <c r="H22" i="1"/>
  <c r="I22" i="1"/>
  <c r="J22" i="1"/>
  <c r="K22" i="1"/>
  <c r="L22" i="1"/>
  <c r="M22" i="1"/>
  <c r="N22" i="1"/>
  <c r="O22" i="1"/>
  <c r="P22" i="1"/>
  <c r="Q22" i="1"/>
  <c r="R22" i="1"/>
  <c r="S22" i="1"/>
  <c r="H23" i="1"/>
  <c r="I23" i="1"/>
  <c r="J23" i="1"/>
  <c r="K23" i="1"/>
  <c r="L23" i="1"/>
  <c r="M23" i="1"/>
  <c r="N23" i="1"/>
  <c r="O23" i="1"/>
  <c r="P23" i="1"/>
  <c r="Q23" i="1"/>
  <c r="R23" i="1"/>
  <c r="S23" i="1"/>
  <c r="H24" i="1"/>
  <c r="I24" i="1"/>
  <c r="J24" i="1"/>
  <c r="K24" i="1"/>
  <c r="L24" i="1"/>
  <c r="M24" i="1"/>
  <c r="N24" i="1"/>
  <c r="O24" i="1"/>
  <c r="P24" i="1"/>
  <c r="Q24" i="1"/>
  <c r="R24" i="1"/>
  <c r="S24" i="1"/>
  <c r="H25" i="1"/>
  <c r="I25" i="1"/>
  <c r="J25" i="1"/>
  <c r="K25" i="1"/>
  <c r="L25" i="1"/>
  <c r="M25" i="1"/>
  <c r="N25" i="1"/>
  <c r="O25" i="1"/>
  <c r="P25" i="1"/>
  <c r="Q25" i="1"/>
  <c r="R25" i="1"/>
  <c r="S25" i="1"/>
  <c r="H26" i="1"/>
  <c r="I26" i="1"/>
  <c r="J26" i="1"/>
  <c r="K26" i="1"/>
  <c r="L26" i="1"/>
  <c r="M26" i="1"/>
  <c r="N26" i="1"/>
  <c r="O26" i="1"/>
  <c r="P26" i="1"/>
  <c r="Q26" i="1"/>
  <c r="R26" i="1"/>
  <c r="S26" i="1"/>
  <c r="H27" i="1"/>
  <c r="I27" i="1"/>
  <c r="J27" i="1"/>
  <c r="K27" i="1"/>
  <c r="L27" i="1"/>
  <c r="M27" i="1"/>
  <c r="N27" i="1"/>
  <c r="O27" i="1"/>
  <c r="P27" i="1"/>
  <c r="Q27" i="1"/>
  <c r="R27" i="1"/>
  <c r="S27" i="1"/>
  <c r="H28" i="1"/>
  <c r="I28" i="1"/>
  <c r="J28" i="1"/>
  <c r="K28" i="1"/>
  <c r="L28" i="1"/>
  <c r="M28" i="1"/>
  <c r="N28" i="1"/>
  <c r="O28" i="1"/>
  <c r="P28" i="1"/>
  <c r="Q28" i="1"/>
  <c r="R28" i="1"/>
  <c r="S28" i="1"/>
  <c r="H29" i="1"/>
  <c r="I29" i="1"/>
  <c r="J29" i="1"/>
  <c r="K29" i="1"/>
  <c r="L29" i="1"/>
  <c r="M29" i="1"/>
  <c r="N29" i="1"/>
  <c r="O29" i="1"/>
  <c r="P29" i="1"/>
  <c r="Q29" i="1"/>
  <c r="R29" i="1"/>
  <c r="S29" i="1"/>
  <c r="H30" i="1"/>
  <c r="I30" i="1"/>
  <c r="J30" i="1"/>
  <c r="K30" i="1"/>
  <c r="L30" i="1"/>
  <c r="M30" i="1"/>
  <c r="N30" i="1"/>
  <c r="O30" i="1"/>
  <c r="P30" i="1"/>
  <c r="Q30" i="1"/>
  <c r="R30" i="1"/>
  <c r="S30" i="1"/>
  <c r="H31" i="1"/>
  <c r="I31" i="1"/>
  <c r="J31" i="1"/>
  <c r="K31" i="1"/>
  <c r="L31" i="1"/>
  <c r="M31" i="1"/>
  <c r="N31" i="1"/>
  <c r="O31" i="1"/>
  <c r="P31" i="1"/>
  <c r="Q31" i="1"/>
  <c r="R31" i="1"/>
  <c r="S31" i="1"/>
  <c r="H32" i="1"/>
  <c r="I32" i="1"/>
  <c r="J32" i="1"/>
  <c r="K32" i="1"/>
  <c r="L32" i="1"/>
  <c r="M32" i="1"/>
  <c r="N32" i="1"/>
  <c r="O32" i="1"/>
  <c r="P32" i="1"/>
  <c r="Q32" i="1"/>
  <c r="R32" i="1"/>
  <c r="S32" i="1"/>
  <c r="H33" i="1"/>
  <c r="I33" i="1"/>
  <c r="J33" i="1"/>
  <c r="K33" i="1"/>
  <c r="L33" i="1"/>
  <c r="M33" i="1"/>
  <c r="N33" i="1"/>
  <c r="O33" i="1"/>
  <c r="P33" i="1"/>
  <c r="Q33" i="1"/>
  <c r="R33" i="1"/>
  <c r="S33" i="1"/>
  <c r="H34" i="1"/>
  <c r="I34" i="1"/>
  <c r="J34" i="1"/>
  <c r="K34" i="1"/>
  <c r="L34" i="1"/>
  <c r="M34" i="1"/>
  <c r="N34" i="1"/>
  <c r="O34" i="1"/>
  <c r="P34" i="1"/>
  <c r="Q34" i="1"/>
  <c r="R34" i="1"/>
  <c r="S34" i="1"/>
  <c r="H35" i="1"/>
  <c r="I35" i="1"/>
  <c r="J35" i="1"/>
  <c r="K35" i="1"/>
  <c r="L35" i="1"/>
  <c r="M35" i="1"/>
  <c r="N35" i="1"/>
  <c r="O35" i="1"/>
  <c r="P35" i="1"/>
  <c r="Q35" i="1"/>
  <c r="R35" i="1"/>
  <c r="S35" i="1"/>
  <c r="H36" i="1"/>
  <c r="I36" i="1"/>
  <c r="J36" i="1"/>
  <c r="K36" i="1"/>
  <c r="L36" i="1"/>
  <c r="M36" i="1"/>
  <c r="N36" i="1"/>
  <c r="O36" i="1"/>
  <c r="P36" i="1"/>
  <c r="Q36" i="1"/>
  <c r="R36" i="1"/>
  <c r="S36" i="1"/>
  <c r="H37" i="1"/>
  <c r="I37" i="1"/>
  <c r="J37" i="1"/>
  <c r="K37" i="1"/>
  <c r="L37" i="1"/>
  <c r="M37" i="1"/>
  <c r="N37" i="1"/>
  <c r="O37" i="1"/>
  <c r="P37" i="1"/>
  <c r="Q37" i="1"/>
  <c r="R37" i="1"/>
  <c r="S37" i="1"/>
  <c r="H38" i="1"/>
  <c r="I38" i="1"/>
  <c r="J38" i="1"/>
  <c r="K38" i="1"/>
  <c r="L38" i="1"/>
  <c r="M38" i="1"/>
  <c r="N38" i="1"/>
  <c r="O38" i="1"/>
  <c r="P38" i="1"/>
  <c r="Q38" i="1"/>
  <c r="R38" i="1"/>
  <c r="S38" i="1"/>
  <c r="H39" i="1"/>
  <c r="I39" i="1"/>
  <c r="J39" i="1"/>
  <c r="K39" i="1"/>
  <c r="L39" i="1"/>
  <c r="M39" i="1"/>
  <c r="N39" i="1"/>
  <c r="O39" i="1"/>
  <c r="P39" i="1"/>
  <c r="Q39" i="1"/>
  <c r="R39" i="1"/>
  <c r="S39" i="1"/>
  <c r="H40" i="1"/>
  <c r="I40" i="1"/>
  <c r="J40" i="1"/>
  <c r="K40" i="1"/>
  <c r="L40" i="1"/>
  <c r="M40" i="1"/>
  <c r="N40" i="1"/>
  <c r="O40" i="1"/>
  <c r="P40" i="1"/>
  <c r="Q40" i="1"/>
  <c r="R40" i="1"/>
  <c r="S40" i="1"/>
  <c r="H41" i="1"/>
  <c r="I41" i="1"/>
  <c r="J41" i="1"/>
  <c r="K41" i="1"/>
  <c r="L41" i="1"/>
  <c r="M41" i="1"/>
  <c r="N41" i="1"/>
  <c r="O41" i="1"/>
  <c r="P41" i="1"/>
  <c r="Q41" i="1"/>
  <c r="R41" i="1"/>
  <c r="S41" i="1"/>
  <c r="H42" i="1"/>
  <c r="I42" i="1"/>
  <c r="J42" i="1"/>
  <c r="K42" i="1"/>
  <c r="L42" i="1"/>
  <c r="M42" i="1"/>
  <c r="N42" i="1"/>
  <c r="O42" i="1"/>
  <c r="P42" i="1"/>
  <c r="Q42" i="1"/>
  <c r="R42" i="1"/>
  <c r="S42" i="1"/>
  <c r="H43" i="1"/>
  <c r="I43" i="1"/>
  <c r="J43" i="1"/>
  <c r="K43" i="1"/>
  <c r="L43" i="1"/>
  <c r="M43" i="1"/>
  <c r="N43" i="1"/>
  <c r="O43" i="1"/>
  <c r="P43" i="1"/>
  <c r="Q43" i="1"/>
  <c r="R43" i="1"/>
  <c r="S43" i="1"/>
  <c r="H44" i="1"/>
  <c r="I44" i="1"/>
  <c r="J44" i="1"/>
  <c r="K44" i="1"/>
  <c r="L44" i="1"/>
  <c r="M44" i="1"/>
  <c r="N44" i="1"/>
  <c r="O44" i="1"/>
  <c r="P44" i="1"/>
  <c r="Q44" i="1"/>
  <c r="R44" i="1"/>
  <c r="S44" i="1"/>
  <c r="H45" i="1"/>
  <c r="I45" i="1"/>
  <c r="J45" i="1"/>
  <c r="K45" i="1"/>
  <c r="L45" i="1"/>
  <c r="M45" i="1"/>
  <c r="N45" i="1"/>
  <c r="O45" i="1"/>
  <c r="P45" i="1"/>
  <c r="Q45" i="1"/>
  <c r="R45" i="1"/>
  <c r="S45" i="1"/>
  <c r="H46" i="1"/>
  <c r="I46" i="1"/>
  <c r="J46" i="1"/>
  <c r="K46" i="1"/>
  <c r="L46" i="1"/>
  <c r="M46" i="1"/>
  <c r="N46" i="1"/>
  <c r="O46" i="1"/>
  <c r="P46" i="1"/>
  <c r="Q46" i="1"/>
  <c r="R46" i="1"/>
  <c r="S46" i="1"/>
  <c r="H47" i="1"/>
  <c r="I47" i="1"/>
  <c r="J47" i="1"/>
  <c r="K47" i="1"/>
  <c r="L47" i="1"/>
  <c r="M47" i="1"/>
  <c r="N47" i="1"/>
  <c r="O47" i="1"/>
  <c r="P47" i="1"/>
  <c r="Q47" i="1"/>
  <c r="R47" i="1"/>
  <c r="S47" i="1"/>
  <c r="H48" i="1"/>
  <c r="I48" i="1"/>
  <c r="J48" i="1"/>
  <c r="K48" i="1"/>
  <c r="L48" i="1"/>
  <c r="M48" i="1"/>
  <c r="N48" i="1"/>
  <c r="O48" i="1"/>
  <c r="P48" i="1"/>
  <c r="Q48" i="1"/>
  <c r="R48" i="1"/>
  <c r="S48" i="1"/>
  <c r="H49" i="1"/>
  <c r="I49" i="1"/>
  <c r="J49" i="1"/>
  <c r="K49" i="1"/>
  <c r="L49" i="1"/>
  <c r="M49" i="1"/>
  <c r="N49" i="1"/>
  <c r="O49" i="1"/>
  <c r="P49" i="1"/>
  <c r="Q49" i="1"/>
  <c r="R49" i="1"/>
  <c r="S49" i="1"/>
  <c r="H50" i="1"/>
  <c r="I50" i="1"/>
  <c r="J50" i="1"/>
  <c r="K50" i="1"/>
  <c r="L50" i="1"/>
  <c r="M50" i="1"/>
  <c r="N50" i="1"/>
  <c r="O50" i="1"/>
  <c r="P50" i="1"/>
  <c r="Q50" i="1"/>
  <c r="R50" i="1"/>
  <c r="S50" i="1"/>
  <c r="H51" i="1"/>
  <c r="I51" i="1"/>
  <c r="J51" i="1"/>
  <c r="K51" i="1"/>
  <c r="L51" i="1"/>
  <c r="M51" i="1"/>
  <c r="N51" i="1"/>
  <c r="O51" i="1"/>
  <c r="P51" i="1"/>
  <c r="Q51" i="1"/>
  <c r="R51" i="1"/>
  <c r="S51" i="1"/>
  <c r="H52" i="1"/>
  <c r="I52" i="1"/>
  <c r="J52" i="1"/>
  <c r="K52" i="1"/>
  <c r="L52" i="1"/>
  <c r="M52" i="1"/>
  <c r="N52" i="1"/>
  <c r="O52" i="1"/>
  <c r="P52" i="1"/>
  <c r="Q52" i="1"/>
  <c r="R52" i="1"/>
  <c r="S52" i="1"/>
  <c r="H53" i="1"/>
  <c r="I53" i="1"/>
  <c r="J53" i="1"/>
  <c r="K53" i="1"/>
  <c r="L53" i="1"/>
  <c r="M53" i="1"/>
  <c r="N53" i="1"/>
  <c r="O53" i="1"/>
  <c r="P53" i="1"/>
  <c r="Q53" i="1"/>
  <c r="R53" i="1"/>
  <c r="S53" i="1"/>
  <c r="H54" i="1"/>
  <c r="I54" i="1"/>
  <c r="J54" i="1"/>
  <c r="K54" i="1"/>
  <c r="L54" i="1"/>
  <c r="M54" i="1"/>
  <c r="N54" i="1"/>
  <c r="O54" i="1"/>
  <c r="P54" i="1"/>
  <c r="Q54" i="1"/>
  <c r="R54" i="1"/>
  <c r="S54" i="1"/>
  <c r="H55" i="1"/>
  <c r="I55" i="1"/>
  <c r="J55" i="1"/>
  <c r="K55" i="1"/>
  <c r="L55" i="1"/>
  <c r="M55" i="1"/>
  <c r="N55" i="1"/>
  <c r="O55" i="1"/>
  <c r="P55" i="1"/>
  <c r="Q55" i="1"/>
  <c r="R55" i="1"/>
  <c r="S55" i="1"/>
  <c r="S8" i="1"/>
  <c r="R8" i="1"/>
  <c r="Q8" i="1"/>
  <c r="P8" i="1"/>
  <c r="O8" i="1"/>
  <c r="N8" i="1"/>
  <c r="M8" i="1"/>
  <c r="L8" i="1"/>
  <c r="K8" i="1"/>
  <c r="J8" i="1"/>
  <c r="I8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8" i="1"/>
</calcChain>
</file>

<file path=xl/sharedStrings.xml><?xml version="1.0" encoding="utf-8"?>
<sst xmlns="http://schemas.openxmlformats.org/spreadsheetml/2006/main" count="181" uniqueCount="77">
  <si>
    <t>correct</t>
  </si>
  <si>
    <t>a</t>
  </si>
  <si>
    <t>l</t>
  </si>
  <si>
    <t>test_trials</t>
  </si>
  <si>
    <t>numRatio</t>
  </si>
  <si>
    <t>Num1</t>
  </si>
  <si>
    <t>Num2</t>
  </si>
  <si>
    <t>sideLg</t>
  </si>
  <si>
    <t>CH</t>
  </si>
  <si>
    <t>CS1</t>
  </si>
  <si>
    <t>CS2</t>
  </si>
  <si>
    <t>CP</t>
  </si>
  <si>
    <t>RR</t>
  </si>
  <si>
    <t>LeftLarge</t>
  </si>
  <si>
    <t>convex_hull</t>
  </si>
  <si>
    <t>avg_ind_Dot_size</t>
  </si>
  <si>
    <t>cum_Surf</t>
  </si>
  <si>
    <t>cum_perim</t>
  </si>
  <si>
    <t>visual_stimuli</t>
  </si>
  <si>
    <t>Practice1_rect.png</t>
  </si>
  <si>
    <t>Practice2_rect.png</t>
  </si>
  <si>
    <t>Practice3_rect.png</t>
  </si>
  <si>
    <t>Practice4_rect.png</t>
  </si>
  <si>
    <t>Practice5_rect.png</t>
  </si>
  <si>
    <t>Practice6_rect.png</t>
  </si>
  <si>
    <t>Age3_test20_rect.png</t>
  </si>
  <si>
    <t>Age3_test19_rect.png</t>
  </si>
  <si>
    <t>Age3_test18_rect.png</t>
  </si>
  <si>
    <t>Age3_test17_rect.png</t>
  </si>
  <si>
    <t>Age3_test24_rect.png</t>
  </si>
  <si>
    <t>Age3_test23_rect.png</t>
  </si>
  <si>
    <t>Age3_test22_rect.png</t>
  </si>
  <si>
    <t>Age3_test21_rect.png</t>
  </si>
  <si>
    <t>Age3_test28_rect.png</t>
  </si>
  <si>
    <t>Age3_test27_rect.png</t>
  </si>
  <si>
    <t>Age3_test26_rect.png</t>
  </si>
  <si>
    <t>Age3_test25_rect.png</t>
  </si>
  <si>
    <t>Age3_test32_rect.png</t>
  </si>
  <si>
    <t>Age3_test31_rect.png</t>
  </si>
  <si>
    <t>Age3_test30_rect.png</t>
  </si>
  <si>
    <t>Age3_test29_rect.png</t>
  </si>
  <si>
    <t>Age3_test1_rect.png</t>
  </si>
  <si>
    <t>Age3_test2_rect.png</t>
  </si>
  <si>
    <t>Age3_test36_rect.png</t>
  </si>
  <si>
    <t>Age3_test35_rect.png</t>
  </si>
  <si>
    <t>Age3_test5_rect.png</t>
  </si>
  <si>
    <t>Age3_test6_rect.png</t>
  </si>
  <si>
    <t>Age3_test40_rect.png</t>
  </si>
  <si>
    <t>Age3_test39_rect.png</t>
  </si>
  <si>
    <t>Age3_test9_rect.png</t>
  </si>
  <si>
    <t>Age3_test10_rect.png</t>
  </si>
  <si>
    <t>Age3_test44_rect.png</t>
  </si>
  <si>
    <t>Age3_test43_rect.png</t>
  </si>
  <si>
    <t>Age3_test13_rect.png</t>
  </si>
  <si>
    <t>Age3_test14_rect.png</t>
  </si>
  <si>
    <t>Age3_test48_rect.png</t>
  </si>
  <si>
    <t>Age3_test47_rect.png</t>
  </si>
  <si>
    <t>Age3_test34_rect.png</t>
  </si>
  <si>
    <t>Age3_test33_rect.png</t>
  </si>
  <si>
    <t>Age3_test3_rect.png</t>
  </si>
  <si>
    <t>Age3_test4_rect.png</t>
  </si>
  <si>
    <t>Age3_test38_rect.png</t>
  </si>
  <si>
    <t>Age3_test37_rect.png</t>
  </si>
  <si>
    <t>Age3_test7_rect.png</t>
  </si>
  <si>
    <t>Age3_test8_rect.png</t>
  </si>
  <si>
    <t>Age3_test42_rect.png</t>
  </si>
  <si>
    <t>Age3_test41_rect.png</t>
  </si>
  <si>
    <t>Age3_test11_rect.png</t>
  </si>
  <si>
    <t>Age3_test12_rect.png</t>
  </si>
  <si>
    <t>Age3_test46_rect.png</t>
  </si>
  <si>
    <t>Age3_test45_rect.png</t>
  </si>
  <si>
    <t>Age3_test15_rect.png</t>
  </si>
  <si>
    <t>Age3_test16_rect.png</t>
  </si>
  <si>
    <t>age</t>
  </si>
  <si>
    <t>type</t>
  </si>
  <si>
    <t>practice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</si>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</sst>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practice.xlsx" TargetMode="External"/><Relationship Id="rId1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practi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3y.xlsx" TargetMode="External"/><Relationship Id="rId1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3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Test Trials</v>
          </cell>
          <cell r="B1" t="str">
            <v>numRatio</v>
          </cell>
          <cell r="C1" t="str">
            <v>Num1</v>
          </cell>
          <cell r="D1" t="str">
            <v>Num2</v>
          </cell>
          <cell r="E1" t="str">
            <v>convex hull</v>
          </cell>
          <cell r="F1" t="str">
            <v>avg ind. Dot size</v>
          </cell>
          <cell r="G1" t="str">
            <v>cum.Surf</v>
          </cell>
          <cell r="H1" t="str">
            <v>cum.perim</v>
          </cell>
          <cell r="I1" t="str">
            <v>sideLg</v>
          </cell>
          <cell r="J1" t="str">
            <v>CH</v>
          </cell>
          <cell r="K1" t="str">
            <v>CS1</v>
          </cell>
          <cell r="L1" t="str">
            <v>CS2</v>
          </cell>
          <cell r="M1" t="str">
            <v>CP</v>
          </cell>
          <cell r="N1" t="str">
            <v>RR</v>
          </cell>
          <cell r="O1" t="str">
            <v>LeftLarge</v>
          </cell>
        </row>
        <row r="2">
          <cell r="A2">
            <v>1</v>
          </cell>
          <cell r="B2">
            <v>4</v>
          </cell>
          <cell r="C2">
            <v>10</v>
          </cell>
          <cell r="D2">
            <v>40</v>
          </cell>
          <cell r="E2" t="str">
            <v>equated</v>
          </cell>
          <cell r="F2" t="str">
            <v>equated</v>
          </cell>
          <cell r="G2"/>
          <cell r="H2"/>
          <cell r="I2" t="str">
            <v>left</v>
          </cell>
          <cell r="J2">
            <v>135847</v>
          </cell>
          <cell r="K2">
            <v>3000</v>
          </cell>
          <cell r="L2">
            <v>12000</v>
          </cell>
          <cell r="M2">
            <v>0</v>
          </cell>
          <cell r="N2">
            <v>1</v>
          </cell>
          <cell r="O2">
            <v>1</v>
          </cell>
        </row>
        <row r="3">
          <cell r="A3">
            <v>2</v>
          </cell>
          <cell r="B3">
            <v>4</v>
          </cell>
          <cell r="C3">
            <v>11</v>
          </cell>
          <cell r="D3">
            <v>44</v>
          </cell>
          <cell r="E3"/>
          <cell r="F3"/>
          <cell r="G3" t="str">
            <v>equated</v>
          </cell>
          <cell r="H3"/>
          <cell r="I3" t="str">
            <v>right</v>
          </cell>
          <cell r="J3">
            <v>0</v>
          </cell>
          <cell r="K3">
            <v>7399</v>
          </cell>
          <cell r="L3">
            <v>7399</v>
          </cell>
          <cell r="M3">
            <v>0</v>
          </cell>
          <cell r="N3">
            <v>1</v>
          </cell>
          <cell r="O3">
            <v>0</v>
          </cell>
        </row>
        <row r="4">
          <cell r="A4">
            <v>3</v>
          </cell>
          <cell r="B4">
            <v>4</v>
          </cell>
          <cell r="C4">
            <v>12</v>
          </cell>
          <cell r="D4">
            <v>48</v>
          </cell>
          <cell r="E4" t="str">
            <v>equated</v>
          </cell>
          <cell r="F4"/>
          <cell r="G4"/>
          <cell r="H4" t="str">
            <v>equated</v>
          </cell>
          <cell r="I4" t="str">
            <v>left</v>
          </cell>
          <cell r="J4">
            <v>86502</v>
          </cell>
          <cell r="K4">
            <v>0</v>
          </cell>
          <cell r="L4">
            <v>0</v>
          </cell>
          <cell r="M4">
            <v>1695</v>
          </cell>
          <cell r="N4">
            <v>2</v>
          </cell>
          <cell r="O4">
            <v>1</v>
          </cell>
        </row>
        <row r="5">
          <cell r="A5">
            <v>4</v>
          </cell>
          <cell r="B5">
            <v>3.5</v>
          </cell>
          <cell r="C5">
            <v>10</v>
          </cell>
          <cell r="D5">
            <v>35</v>
          </cell>
          <cell r="E5" t="str">
            <v>equated</v>
          </cell>
          <cell r="F5" t="str">
            <v>equated</v>
          </cell>
          <cell r="G5"/>
          <cell r="H5"/>
          <cell r="I5" t="str">
            <v>right</v>
          </cell>
          <cell r="J5">
            <v>53856</v>
          </cell>
          <cell r="K5">
            <v>3000</v>
          </cell>
          <cell r="L5">
            <v>10500</v>
          </cell>
          <cell r="M5">
            <v>0</v>
          </cell>
          <cell r="N5">
            <v>1</v>
          </cell>
          <cell r="O5">
            <v>0</v>
          </cell>
        </row>
        <row r="6">
          <cell r="A6">
            <v>5</v>
          </cell>
          <cell r="B6">
            <v>3.5</v>
          </cell>
          <cell r="C6">
            <v>12</v>
          </cell>
          <cell r="D6">
            <v>42</v>
          </cell>
          <cell r="E6"/>
          <cell r="F6"/>
          <cell r="G6" t="str">
            <v>equated</v>
          </cell>
          <cell r="H6"/>
          <cell r="I6" t="str">
            <v>left</v>
          </cell>
          <cell r="J6">
            <v>0</v>
          </cell>
          <cell r="K6">
            <v>5721</v>
          </cell>
          <cell r="L6">
            <v>5721</v>
          </cell>
          <cell r="M6">
            <v>0</v>
          </cell>
          <cell r="N6">
            <v>1</v>
          </cell>
          <cell r="O6">
            <v>1</v>
          </cell>
        </row>
        <row r="7">
          <cell r="A7">
            <v>6</v>
          </cell>
          <cell r="B7">
            <v>3.5</v>
          </cell>
          <cell r="C7">
            <v>14</v>
          </cell>
          <cell r="D7">
            <v>49</v>
          </cell>
          <cell r="E7" t="str">
            <v>equated</v>
          </cell>
          <cell r="F7"/>
          <cell r="G7"/>
          <cell r="H7" t="str">
            <v>equated</v>
          </cell>
          <cell r="I7" t="str">
            <v>right</v>
          </cell>
          <cell r="J7">
            <v>91673</v>
          </cell>
          <cell r="K7">
            <v>0</v>
          </cell>
          <cell r="L7">
            <v>0</v>
          </cell>
          <cell r="M7">
            <v>1827</v>
          </cell>
          <cell r="N7">
            <v>2</v>
          </cell>
          <cell r="O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Test Trials</v>
          </cell>
          <cell r="B1" t="str">
            <v>numRatio</v>
          </cell>
          <cell r="C1" t="str">
            <v>Num1</v>
          </cell>
          <cell r="D1" t="str">
            <v>Num2</v>
          </cell>
          <cell r="E1" t="str">
            <v>convex hull</v>
          </cell>
          <cell r="F1" t="str">
            <v>avg ind. Dot size</v>
          </cell>
          <cell r="G1" t="str">
            <v>cum.Surf</v>
          </cell>
          <cell r="H1" t="str">
            <v>cum.perim</v>
          </cell>
          <cell r="I1" t="str">
            <v>sideLg</v>
          </cell>
          <cell r="J1" t="str">
            <v>CH</v>
          </cell>
          <cell r="K1" t="str">
            <v>CS1</v>
          </cell>
          <cell r="L1" t="str">
            <v>CS2</v>
          </cell>
          <cell r="M1" t="str">
            <v>CP</v>
          </cell>
          <cell r="N1" t="str">
            <v>RR</v>
          </cell>
          <cell r="O1" t="str">
            <v>LeftLarge</v>
          </cell>
        </row>
        <row r="2">
          <cell r="A2">
            <v>20</v>
          </cell>
          <cell r="B2">
            <v>3</v>
          </cell>
          <cell r="C2">
            <v>13</v>
          </cell>
          <cell r="D2">
            <v>39</v>
          </cell>
          <cell r="E2" t="str">
            <v>equated</v>
          </cell>
          <cell r="G2" t="str">
            <v>equated</v>
          </cell>
          <cell r="I2" t="str">
            <v>left</v>
          </cell>
          <cell r="J2">
            <v>83470</v>
          </cell>
          <cell r="K2">
            <v>8890</v>
          </cell>
          <cell r="L2">
            <v>8890</v>
          </cell>
          <cell r="M2">
            <v>0</v>
          </cell>
          <cell r="N2">
            <v>1</v>
          </cell>
          <cell r="O2">
            <v>1</v>
          </cell>
        </row>
        <row r="3">
          <cell r="A3">
            <v>19</v>
          </cell>
          <cell r="B3">
            <v>3</v>
          </cell>
          <cell r="C3">
            <v>12</v>
          </cell>
          <cell r="D3">
            <v>36</v>
          </cell>
          <cell r="E3" t="str">
            <v>equated</v>
          </cell>
          <cell r="G3" t="str">
            <v>equated</v>
          </cell>
          <cell r="I3" t="str">
            <v>right</v>
          </cell>
          <cell r="J3">
            <v>146656</v>
          </cell>
          <cell r="K3">
            <v>5764</v>
          </cell>
          <cell r="L3">
            <v>5764</v>
          </cell>
          <cell r="M3">
            <v>0</v>
          </cell>
          <cell r="N3">
            <v>1</v>
          </cell>
          <cell r="O3">
            <v>0</v>
          </cell>
        </row>
        <row r="4">
          <cell r="A4">
            <v>18</v>
          </cell>
          <cell r="B4">
            <v>3</v>
          </cell>
          <cell r="C4">
            <v>11</v>
          </cell>
          <cell r="D4">
            <v>33</v>
          </cell>
          <cell r="G4" t="str">
            <v>equated</v>
          </cell>
          <cell r="I4" t="str">
            <v>left</v>
          </cell>
          <cell r="J4">
            <v>0</v>
          </cell>
          <cell r="K4">
            <v>5213</v>
          </cell>
          <cell r="L4">
            <v>5213</v>
          </cell>
          <cell r="M4">
            <v>0</v>
          </cell>
          <cell r="N4">
            <v>1</v>
          </cell>
          <cell r="O4">
            <v>1</v>
          </cell>
        </row>
        <row r="5">
          <cell r="A5">
            <v>17</v>
          </cell>
          <cell r="B5">
            <v>3</v>
          </cell>
          <cell r="C5">
            <v>10</v>
          </cell>
          <cell r="D5">
            <v>30</v>
          </cell>
          <cell r="G5" t="str">
            <v>equated</v>
          </cell>
          <cell r="I5" t="str">
            <v>right</v>
          </cell>
          <cell r="J5">
            <v>0</v>
          </cell>
          <cell r="K5">
            <v>4142</v>
          </cell>
          <cell r="L5">
            <v>4142</v>
          </cell>
          <cell r="M5">
            <v>0</v>
          </cell>
          <cell r="N5">
            <v>1</v>
          </cell>
          <cell r="O5">
            <v>0</v>
          </cell>
        </row>
        <row r="6">
          <cell r="A6">
            <v>24</v>
          </cell>
          <cell r="B6">
            <v>2.5</v>
          </cell>
          <cell r="C6">
            <v>16</v>
          </cell>
          <cell r="D6">
            <v>40</v>
          </cell>
          <cell r="E6" t="str">
            <v>equated</v>
          </cell>
          <cell r="G6" t="str">
            <v>equated</v>
          </cell>
          <cell r="I6" t="str">
            <v>left</v>
          </cell>
          <cell r="J6">
            <v>140085</v>
          </cell>
          <cell r="K6">
            <v>5258</v>
          </cell>
          <cell r="L6">
            <v>5258</v>
          </cell>
          <cell r="M6">
            <v>0</v>
          </cell>
          <cell r="N6">
            <v>1</v>
          </cell>
          <cell r="O6">
            <v>1</v>
          </cell>
        </row>
        <row r="7">
          <cell r="A7">
            <v>23</v>
          </cell>
          <cell r="B7">
            <v>2.5</v>
          </cell>
          <cell r="C7">
            <v>14</v>
          </cell>
          <cell r="D7">
            <v>35</v>
          </cell>
          <cell r="E7" t="str">
            <v>equated</v>
          </cell>
          <cell r="G7" t="str">
            <v>equated</v>
          </cell>
          <cell r="I7" t="str">
            <v>right</v>
          </cell>
          <cell r="J7">
            <v>94165</v>
          </cell>
          <cell r="K7">
            <v>6869</v>
          </cell>
          <cell r="L7">
            <v>6869</v>
          </cell>
          <cell r="M7">
            <v>0</v>
          </cell>
          <cell r="N7">
            <v>1</v>
          </cell>
          <cell r="O7">
            <v>0</v>
          </cell>
        </row>
        <row r="8">
          <cell r="A8">
            <v>22</v>
          </cell>
          <cell r="B8">
            <v>2.5</v>
          </cell>
          <cell r="C8">
            <v>12</v>
          </cell>
          <cell r="D8">
            <v>30</v>
          </cell>
          <cell r="G8" t="str">
            <v>equated</v>
          </cell>
          <cell r="I8" t="str">
            <v>left</v>
          </cell>
          <cell r="J8">
            <v>0</v>
          </cell>
          <cell r="K8">
            <v>8133</v>
          </cell>
          <cell r="L8">
            <v>8133</v>
          </cell>
          <cell r="M8">
            <v>0</v>
          </cell>
          <cell r="N8">
            <v>1</v>
          </cell>
          <cell r="O8">
            <v>1</v>
          </cell>
        </row>
        <row r="9">
          <cell r="A9">
            <v>21</v>
          </cell>
          <cell r="B9">
            <v>2.5</v>
          </cell>
          <cell r="C9">
            <v>10</v>
          </cell>
          <cell r="D9">
            <v>25</v>
          </cell>
          <cell r="G9" t="str">
            <v>equated</v>
          </cell>
          <cell r="I9" t="str">
            <v>right</v>
          </cell>
          <cell r="J9">
            <v>0</v>
          </cell>
          <cell r="K9">
            <v>3938</v>
          </cell>
          <cell r="L9">
            <v>3938</v>
          </cell>
          <cell r="M9">
            <v>0</v>
          </cell>
          <cell r="N9">
            <v>1</v>
          </cell>
          <cell r="O9">
            <v>0</v>
          </cell>
        </row>
        <row r="10">
          <cell r="A10">
            <v>28</v>
          </cell>
          <cell r="B10">
            <v>2</v>
          </cell>
          <cell r="C10">
            <v>20</v>
          </cell>
          <cell r="D10">
            <v>40</v>
          </cell>
          <cell r="E10" t="str">
            <v>equated</v>
          </cell>
          <cell r="G10" t="str">
            <v>equated</v>
          </cell>
          <cell r="I10" t="str">
            <v>left</v>
          </cell>
          <cell r="J10">
            <v>156224</v>
          </cell>
          <cell r="K10">
            <v>3723</v>
          </cell>
          <cell r="L10">
            <v>3723</v>
          </cell>
          <cell r="M10">
            <v>0</v>
          </cell>
          <cell r="N10">
            <v>1</v>
          </cell>
          <cell r="O10">
            <v>1</v>
          </cell>
        </row>
        <row r="11">
          <cell r="A11">
            <v>27</v>
          </cell>
          <cell r="B11">
            <v>2</v>
          </cell>
          <cell r="C11">
            <v>17</v>
          </cell>
          <cell r="D11">
            <v>34</v>
          </cell>
          <cell r="E11" t="str">
            <v>equated</v>
          </cell>
          <cell r="G11" t="str">
            <v>equated</v>
          </cell>
          <cell r="I11" t="str">
            <v>right</v>
          </cell>
          <cell r="J11">
            <v>51920</v>
          </cell>
          <cell r="K11">
            <v>5892</v>
          </cell>
          <cell r="L11">
            <v>5892</v>
          </cell>
          <cell r="M11">
            <v>0</v>
          </cell>
          <cell r="N11">
            <v>1</v>
          </cell>
          <cell r="O11">
            <v>0</v>
          </cell>
        </row>
        <row r="12">
          <cell r="A12">
            <v>26</v>
          </cell>
          <cell r="B12">
            <v>2</v>
          </cell>
          <cell r="C12">
            <v>13</v>
          </cell>
          <cell r="D12">
            <v>26</v>
          </cell>
          <cell r="G12" t="str">
            <v>equated</v>
          </cell>
          <cell r="I12" t="str">
            <v>left</v>
          </cell>
          <cell r="J12">
            <v>0</v>
          </cell>
          <cell r="K12">
            <v>5569</v>
          </cell>
          <cell r="L12">
            <v>5569</v>
          </cell>
          <cell r="M12">
            <v>0</v>
          </cell>
          <cell r="N12">
            <v>1</v>
          </cell>
          <cell r="O12">
            <v>1</v>
          </cell>
        </row>
        <row r="13">
          <cell r="A13">
            <v>25</v>
          </cell>
          <cell r="B13">
            <v>2</v>
          </cell>
          <cell r="C13">
            <v>10</v>
          </cell>
          <cell r="D13">
            <v>20</v>
          </cell>
          <cell r="G13" t="str">
            <v>equated</v>
          </cell>
          <cell r="I13" t="str">
            <v>right</v>
          </cell>
          <cell r="J13">
            <v>0</v>
          </cell>
          <cell r="K13">
            <v>4145</v>
          </cell>
          <cell r="L13">
            <v>4145</v>
          </cell>
          <cell r="M13">
            <v>0</v>
          </cell>
          <cell r="N13">
            <v>1</v>
          </cell>
          <cell r="O13">
            <v>0</v>
          </cell>
        </row>
        <row r="14">
          <cell r="A14">
            <v>32</v>
          </cell>
          <cell r="B14">
            <v>1.5</v>
          </cell>
          <cell r="C14">
            <v>26</v>
          </cell>
          <cell r="D14">
            <v>39</v>
          </cell>
          <cell r="E14" t="str">
            <v>equated</v>
          </cell>
          <cell r="G14" t="str">
            <v>equated</v>
          </cell>
          <cell r="I14" t="str">
            <v>left</v>
          </cell>
          <cell r="J14">
            <v>86189</v>
          </cell>
          <cell r="K14">
            <v>6498</v>
          </cell>
          <cell r="L14">
            <v>6498</v>
          </cell>
          <cell r="M14">
            <v>0</v>
          </cell>
          <cell r="N14">
            <v>1</v>
          </cell>
          <cell r="O14">
            <v>1</v>
          </cell>
        </row>
        <row r="15">
          <cell r="A15">
            <v>31</v>
          </cell>
          <cell r="B15">
            <v>1.5</v>
          </cell>
          <cell r="C15">
            <v>22</v>
          </cell>
          <cell r="D15">
            <v>33</v>
          </cell>
          <cell r="E15" t="str">
            <v>equated</v>
          </cell>
          <cell r="G15" t="str">
            <v>equated</v>
          </cell>
          <cell r="I15" t="str">
            <v>right</v>
          </cell>
          <cell r="J15">
            <v>114368</v>
          </cell>
          <cell r="K15">
            <v>5308</v>
          </cell>
          <cell r="L15">
            <v>5308</v>
          </cell>
          <cell r="M15">
            <v>0</v>
          </cell>
          <cell r="N15">
            <v>1</v>
          </cell>
          <cell r="O15">
            <v>0</v>
          </cell>
        </row>
        <row r="16">
          <cell r="A16">
            <v>30</v>
          </cell>
          <cell r="B16">
            <v>1.5</v>
          </cell>
          <cell r="C16">
            <v>14</v>
          </cell>
          <cell r="D16">
            <v>21</v>
          </cell>
          <cell r="G16" t="str">
            <v>equated</v>
          </cell>
          <cell r="I16" t="str">
            <v>left</v>
          </cell>
          <cell r="J16">
            <v>0</v>
          </cell>
          <cell r="K16">
            <v>4357</v>
          </cell>
          <cell r="L16">
            <v>4357</v>
          </cell>
          <cell r="M16">
            <v>0</v>
          </cell>
          <cell r="N16">
            <v>1</v>
          </cell>
          <cell r="O16">
            <v>1</v>
          </cell>
        </row>
        <row r="17">
          <cell r="A17">
            <v>29</v>
          </cell>
          <cell r="B17">
            <v>1.5</v>
          </cell>
          <cell r="C17">
            <v>10</v>
          </cell>
          <cell r="D17">
            <v>15</v>
          </cell>
          <cell r="G17" t="str">
            <v>equated</v>
          </cell>
          <cell r="I17" t="str">
            <v>right</v>
          </cell>
          <cell r="J17">
            <v>0</v>
          </cell>
          <cell r="K17">
            <v>6537</v>
          </cell>
          <cell r="L17">
            <v>6537</v>
          </cell>
          <cell r="M17">
            <v>0</v>
          </cell>
          <cell r="N17">
            <v>1</v>
          </cell>
          <cell r="O17">
            <v>0</v>
          </cell>
        </row>
        <row r="18">
          <cell r="A18">
            <v>1</v>
          </cell>
          <cell r="B18">
            <v>3</v>
          </cell>
          <cell r="C18">
            <v>10</v>
          </cell>
          <cell r="D18">
            <v>30</v>
          </cell>
          <cell r="E18" t="str">
            <v>equated</v>
          </cell>
          <cell r="F18" t="str">
            <v>equated</v>
          </cell>
          <cell r="I18" t="str">
            <v>left</v>
          </cell>
          <cell r="J18">
            <v>154356</v>
          </cell>
          <cell r="K18">
            <v>3000</v>
          </cell>
          <cell r="L18">
            <v>9000</v>
          </cell>
          <cell r="M18">
            <v>0</v>
          </cell>
          <cell r="N18">
            <v>1</v>
          </cell>
          <cell r="O18">
            <v>1</v>
          </cell>
        </row>
        <row r="19">
          <cell r="A19">
            <v>2</v>
          </cell>
          <cell r="B19">
            <v>3</v>
          </cell>
          <cell r="C19">
            <v>11</v>
          </cell>
          <cell r="D19">
            <v>33</v>
          </cell>
          <cell r="E19" t="str">
            <v>equated</v>
          </cell>
          <cell r="F19" t="str">
            <v>equated</v>
          </cell>
          <cell r="I19" t="str">
            <v>right</v>
          </cell>
          <cell r="J19">
            <v>74800</v>
          </cell>
          <cell r="K19">
            <v>3300</v>
          </cell>
          <cell r="L19">
            <v>9900</v>
          </cell>
          <cell r="M19">
            <v>0</v>
          </cell>
          <cell r="N19">
            <v>1</v>
          </cell>
          <cell r="O19">
            <v>0</v>
          </cell>
        </row>
        <row r="20">
          <cell r="A20">
            <v>36</v>
          </cell>
          <cell r="B20">
            <v>3</v>
          </cell>
          <cell r="C20">
            <v>13</v>
          </cell>
          <cell r="D20">
            <v>39</v>
          </cell>
          <cell r="H20" t="str">
            <v>equated</v>
          </cell>
          <cell r="I20" t="str">
            <v>left</v>
          </cell>
          <cell r="J20">
            <v>0</v>
          </cell>
          <cell r="K20">
            <v>0</v>
          </cell>
          <cell r="L20">
            <v>0</v>
          </cell>
          <cell r="M20">
            <v>1835</v>
          </cell>
          <cell r="N20">
            <v>2</v>
          </cell>
          <cell r="O20">
            <v>1</v>
          </cell>
        </row>
        <row r="21">
          <cell r="A21">
            <v>35</v>
          </cell>
          <cell r="B21">
            <v>3</v>
          </cell>
          <cell r="C21">
            <v>12</v>
          </cell>
          <cell r="D21">
            <v>36</v>
          </cell>
          <cell r="H21" t="str">
            <v>equated</v>
          </cell>
          <cell r="I21" t="str">
            <v>right</v>
          </cell>
          <cell r="J21">
            <v>0</v>
          </cell>
          <cell r="K21">
            <v>0</v>
          </cell>
          <cell r="L21">
            <v>0</v>
          </cell>
          <cell r="M21">
            <v>1999</v>
          </cell>
          <cell r="N21">
            <v>2</v>
          </cell>
          <cell r="O21">
            <v>0</v>
          </cell>
        </row>
        <row r="22">
          <cell r="A22">
            <v>5</v>
          </cell>
          <cell r="B22">
            <v>2.5</v>
          </cell>
          <cell r="C22">
            <v>10</v>
          </cell>
          <cell r="D22">
            <v>25</v>
          </cell>
          <cell r="E22" t="str">
            <v>equated</v>
          </cell>
          <cell r="F22" t="str">
            <v>equated</v>
          </cell>
          <cell r="I22" t="str">
            <v>left</v>
          </cell>
          <cell r="J22">
            <v>79018</v>
          </cell>
          <cell r="K22">
            <v>3000</v>
          </cell>
          <cell r="L22">
            <v>7500</v>
          </cell>
          <cell r="M22">
            <v>0</v>
          </cell>
          <cell r="N22">
            <v>1</v>
          </cell>
          <cell r="O22">
            <v>1</v>
          </cell>
        </row>
        <row r="23">
          <cell r="A23">
            <v>6</v>
          </cell>
          <cell r="B23">
            <v>2.5</v>
          </cell>
          <cell r="C23">
            <v>12</v>
          </cell>
          <cell r="D23">
            <v>30</v>
          </cell>
          <cell r="E23" t="str">
            <v>equated</v>
          </cell>
          <cell r="F23" t="str">
            <v>equated</v>
          </cell>
          <cell r="I23" t="str">
            <v>right</v>
          </cell>
          <cell r="J23">
            <v>114665</v>
          </cell>
          <cell r="K23">
            <v>3600</v>
          </cell>
          <cell r="L23">
            <v>9000</v>
          </cell>
          <cell r="M23">
            <v>0</v>
          </cell>
          <cell r="N23">
            <v>1</v>
          </cell>
          <cell r="O23">
            <v>0</v>
          </cell>
        </row>
        <row r="24">
          <cell r="A24">
            <v>40</v>
          </cell>
          <cell r="B24">
            <v>2.5</v>
          </cell>
          <cell r="C24">
            <v>16</v>
          </cell>
          <cell r="D24">
            <v>40</v>
          </cell>
          <cell r="H24" t="str">
            <v>equated</v>
          </cell>
          <cell r="I24" t="str">
            <v>left</v>
          </cell>
          <cell r="J24">
            <v>0</v>
          </cell>
          <cell r="K24">
            <v>0</v>
          </cell>
          <cell r="L24">
            <v>0</v>
          </cell>
          <cell r="M24">
            <v>1512</v>
          </cell>
          <cell r="N24">
            <v>2</v>
          </cell>
          <cell r="O24">
            <v>1</v>
          </cell>
        </row>
        <row r="25">
          <cell r="A25">
            <v>39</v>
          </cell>
          <cell r="B25">
            <v>2.5</v>
          </cell>
          <cell r="C25">
            <v>14</v>
          </cell>
          <cell r="D25">
            <v>35</v>
          </cell>
          <cell r="H25" t="str">
            <v>equated</v>
          </cell>
          <cell r="I25" t="str">
            <v>right</v>
          </cell>
          <cell r="J25">
            <v>0</v>
          </cell>
          <cell r="K25">
            <v>0</v>
          </cell>
          <cell r="L25">
            <v>0</v>
          </cell>
          <cell r="M25">
            <v>1931</v>
          </cell>
          <cell r="N25">
            <v>2</v>
          </cell>
          <cell r="O25">
            <v>0</v>
          </cell>
        </row>
        <row r="26">
          <cell r="A26">
            <v>9</v>
          </cell>
          <cell r="B26">
            <v>2</v>
          </cell>
          <cell r="C26">
            <v>10</v>
          </cell>
          <cell r="D26">
            <v>20</v>
          </cell>
          <cell r="E26" t="str">
            <v>equated</v>
          </cell>
          <cell r="F26" t="str">
            <v>equated</v>
          </cell>
          <cell r="I26" t="str">
            <v>left</v>
          </cell>
          <cell r="J26">
            <v>152522</v>
          </cell>
          <cell r="K26">
            <v>3000</v>
          </cell>
          <cell r="L26">
            <v>6000</v>
          </cell>
          <cell r="M26">
            <v>0</v>
          </cell>
          <cell r="N26">
            <v>1</v>
          </cell>
          <cell r="O26">
            <v>1</v>
          </cell>
        </row>
        <row r="27">
          <cell r="A27">
            <v>10</v>
          </cell>
          <cell r="B27">
            <v>2</v>
          </cell>
          <cell r="C27">
            <v>13</v>
          </cell>
          <cell r="D27">
            <v>26</v>
          </cell>
          <cell r="E27" t="str">
            <v>equated</v>
          </cell>
          <cell r="F27" t="str">
            <v>equated</v>
          </cell>
          <cell r="I27" t="str">
            <v>right</v>
          </cell>
          <cell r="J27">
            <v>92908</v>
          </cell>
          <cell r="K27">
            <v>3900</v>
          </cell>
          <cell r="L27">
            <v>7800</v>
          </cell>
          <cell r="M27">
            <v>0</v>
          </cell>
          <cell r="N27">
            <v>1</v>
          </cell>
          <cell r="O27">
            <v>0</v>
          </cell>
        </row>
        <row r="28">
          <cell r="A28">
            <v>44</v>
          </cell>
          <cell r="B28">
            <v>2</v>
          </cell>
          <cell r="C28">
            <v>20</v>
          </cell>
          <cell r="D28">
            <v>40</v>
          </cell>
          <cell r="H28" t="str">
            <v>equated</v>
          </cell>
          <cell r="I28" t="str">
            <v>left</v>
          </cell>
          <cell r="J28">
            <v>0</v>
          </cell>
          <cell r="K28">
            <v>0</v>
          </cell>
          <cell r="L28">
            <v>0</v>
          </cell>
          <cell r="M28">
            <v>1838</v>
          </cell>
          <cell r="N28">
            <v>2</v>
          </cell>
          <cell r="O28">
            <v>1</v>
          </cell>
        </row>
        <row r="29">
          <cell r="A29">
            <v>43</v>
          </cell>
          <cell r="B29">
            <v>2</v>
          </cell>
          <cell r="C29">
            <v>17</v>
          </cell>
          <cell r="D29">
            <v>34</v>
          </cell>
          <cell r="H29" t="str">
            <v>equated</v>
          </cell>
          <cell r="I29" t="str">
            <v>right</v>
          </cell>
          <cell r="J29">
            <v>0</v>
          </cell>
          <cell r="K29">
            <v>0</v>
          </cell>
          <cell r="L29">
            <v>0</v>
          </cell>
          <cell r="M29">
            <v>1589</v>
          </cell>
          <cell r="N29">
            <v>2</v>
          </cell>
          <cell r="O29">
            <v>0</v>
          </cell>
        </row>
        <row r="30">
          <cell r="A30">
            <v>13</v>
          </cell>
          <cell r="B30">
            <v>1.5</v>
          </cell>
          <cell r="C30">
            <v>10</v>
          </cell>
          <cell r="D30">
            <v>15</v>
          </cell>
          <cell r="E30" t="str">
            <v>equated</v>
          </cell>
          <cell r="F30" t="str">
            <v>equated</v>
          </cell>
          <cell r="I30" t="str">
            <v>left</v>
          </cell>
          <cell r="J30">
            <v>143230</v>
          </cell>
          <cell r="K30">
            <v>3000</v>
          </cell>
          <cell r="L30">
            <v>4500</v>
          </cell>
          <cell r="M30">
            <v>0</v>
          </cell>
          <cell r="N30">
            <v>1</v>
          </cell>
          <cell r="O30">
            <v>1</v>
          </cell>
        </row>
        <row r="31">
          <cell r="A31">
            <v>14</v>
          </cell>
          <cell r="B31">
            <v>1.5</v>
          </cell>
          <cell r="C31">
            <v>14</v>
          </cell>
          <cell r="D31">
            <v>21</v>
          </cell>
          <cell r="E31" t="str">
            <v>equated</v>
          </cell>
          <cell r="F31" t="str">
            <v>equated</v>
          </cell>
          <cell r="I31" t="str">
            <v>right</v>
          </cell>
          <cell r="J31">
            <v>112939</v>
          </cell>
          <cell r="K31">
            <v>4200</v>
          </cell>
          <cell r="L31">
            <v>6300</v>
          </cell>
          <cell r="M31">
            <v>0</v>
          </cell>
          <cell r="N31">
            <v>1</v>
          </cell>
          <cell r="O31">
            <v>0</v>
          </cell>
        </row>
        <row r="32">
          <cell r="A32">
            <v>48</v>
          </cell>
          <cell r="B32">
            <v>1.5</v>
          </cell>
          <cell r="C32">
            <v>26</v>
          </cell>
          <cell r="D32">
            <v>39</v>
          </cell>
          <cell r="H32" t="str">
            <v>equated</v>
          </cell>
          <cell r="I32" t="str">
            <v>left</v>
          </cell>
          <cell r="J32">
            <v>0</v>
          </cell>
          <cell r="K32">
            <v>0</v>
          </cell>
          <cell r="L32">
            <v>0</v>
          </cell>
          <cell r="M32">
            <v>1635</v>
          </cell>
          <cell r="N32">
            <v>2</v>
          </cell>
          <cell r="O32">
            <v>1</v>
          </cell>
        </row>
        <row r="33">
          <cell r="A33">
            <v>47</v>
          </cell>
          <cell r="B33">
            <v>1.5</v>
          </cell>
          <cell r="C33">
            <v>22</v>
          </cell>
          <cell r="D33">
            <v>33</v>
          </cell>
          <cell r="H33" t="str">
            <v>equated</v>
          </cell>
          <cell r="I33" t="str">
            <v>right</v>
          </cell>
          <cell r="J33">
            <v>0</v>
          </cell>
          <cell r="K33">
            <v>0</v>
          </cell>
          <cell r="L33">
            <v>0</v>
          </cell>
          <cell r="M33">
            <v>1511</v>
          </cell>
          <cell r="N33">
            <v>2</v>
          </cell>
          <cell r="O33">
            <v>0</v>
          </cell>
        </row>
        <row r="34">
          <cell r="A34">
            <v>34</v>
          </cell>
          <cell r="B34">
            <v>3</v>
          </cell>
          <cell r="C34">
            <v>11</v>
          </cell>
          <cell r="D34">
            <v>33</v>
          </cell>
          <cell r="E34" t="str">
            <v>equated</v>
          </cell>
          <cell r="H34" t="str">
            <v>equated</v>
          </cell>
          <cell r="I34" t="str">
            <v>left</v>
          </cell>
          <cell r="J34">
            <v>118238</v>
          </cell>
          <cell r="K34">
            <v>0</v>
          </cell>
          <cell r="L34">
            <v>0</v>
          </cell>
          <cell r="M34">
            <v>1877</v>
          </cell>
          <cell r="N34">
            <v>2</v>
          </cell>
          <cell r="O34">
            <v>1</v>
          </cell>
        </row>
        <row r="35">
          <cell r="A35">
            <v>33</v>
          </cell>
          <cell r="B35">
            <v>3</v>
          </cell>
          <cell r="C35">
            <v>10</v>
          </cell>
          <cell r="D35">
            <v>30</v>
          </cell>
          <cell r="E35" t="str">
            <v>equated</v>
          </cell>
          <cell r="H35" t="str">
            <v>equated</v>
          </cell>
          <cell r="I35" t="str">
            <v>right</v>
          </cell>
          <cell r="J35">
            <v>154792</v>
          </cell>
          <cell r="K35">
            <v>0</v>
          </cell>
          <cell r="L35">
            <v>0</v>
          </cell>
          <cell r="M35">
            <v>1735</v>
          </cell>
          <cell r="N35">
            <v>2</v>
          </cell>
          <cell r="O35">
            <v>0</v>
          </cell>
        </row>
        <row r="36">
          <cell r="A36">
            <v>3</v>
          </cell>
          <cell r="B36">
            <v>3</v>
          </cell>
          <cell r="C36">
            <v>12</v>
          </cell>
          <cell r="D36">
            <v>36</v>
          </cell>
          <cell r="F36" t="str">
            <v>equated</v>
          </cell>
          <cell r="I36" t="str">
            <v>left</v>
          </cell>
          <cell r="J36">
            <v>0</v>
          </cell>
          <cell r="K36">
            <v>3600</v>
          </cell>
          <cell r="L36">
            <v>10800</v>
          </cell>
          <cell r="M36">
            <v>0</v>
          </cell>
          <cell r="N36">
            <v>1</v>
          </cell>
          <cell r="O36">
            <v>1</v>
          </cell>
        </row>
        <row r="37">
          <cell r="A37">
            <v>4</v>
          </cell>
          <cell r="B37">
            <v>3</v>
          </cell>
          <cell r="C37">
            <v>13</v>
          </cell>
          <cell r="D37">
            <v>39</v>
          </cell>
          <cell r="F37" t="str">
            <v>equated</v>
          </cell>
          <cell r="I37" t="str">
            <v>right</v>
          </cell>
          <cell r="J37">
            <v>0</v>
          </cell>
          <cell r="K37">
            <v>3900</v>
          </cell>
          <cell r="L37">
            <v>11700</v>
          </cell>
          <cell r="M37">
            <v>0</v>
          </cell>
          <cell r="N37">
            <v>1</v>
          </cell>
          <cell r="O37">
            <v>0</v>
          </cell>
        </row>
        <row r="38">
          <cell r="A38">
            <v>38</v>
          </cell>
          <cell r="B38">
            <v>2.5</v>
          </cell>
          <cell r="C38">
            <v>12</v>
          </cell>
          <cell r="D38">
            <v>30</v>
          </cell>
          <cell r="E38" t="str">
            <v>equated</v>
          </cell>
          <cell r="H38" t="str">
            <v>equated</v>
          </cell>
          <cell r="I38" t="str">
            <v>left</v>
          </cell>
          <cell r="J38">
            <v>79752</v>
          </cell>
          <cell r="K38">
            <v>0</v>
          </cell>
          <cell r="L38">
            <v>0</v>
          </cell>
          <cell r="M38">
            <v>1823</v>
          </cell>
          <cell r="N38">
            <v>2</v>
          </cell>
          <cell r="O38">
            <v>1</v>
          </cell>
        </row>
        <row r="39">
          <cell r="A39">
            <v>37</v>
          </cell>
          <cell r="B39">
            <v>2.5</v>
          </cell>
          <cell r="C39">
            <v>10</v>
          </cell>
          <cell r="D39">
            <v>25</v>
          </cell>
          <cell r="E39" t="str">
            <v>equated</v>
          </cell>
          <cell r="H39" t="str">
            <v>equated</v>
          </cell>
          <cell r="I39" t="str">
            <v>right</v>
          </cell>
          <cell r="J39">
            <v>47812</v>
          </cell>
          <cell r="K39">
            <v>0</v>
          </cell>
          <cell r="L39">
            <v>0</v>
          </cell>
          <cell r="M39">
            <v>1688</v>
          </cell>
          <cell r="N39">
            <v>2</v>
          </cell>
          <cell r="O39">
            <v>0</v>
          </cell>
        </row>
        <row r="40">
          <cell r="A40">
            <v>7</v>
          </cell>
          <cell r="B40">
            <v>2.5</v>
          </cell>
          <cell r="C40">
            <v>14</v>
          </cell>
          <cell r="D40">
            <v>35</v>
          </cell>
          <cell r="F40" t="str">
            <v>equated</v>
          </cell>
          <cell r="I40" t="str">
            <v>left</v>
          </cell>
          <cell r="J40">
            <v>0</v>
          </cell>
          <cell r="K40">
            <v>4200</v>
          </cell>
          <cell r="L40">
            <v>10500</v>
          </cell>
          <cell r="M40">
            <v>0</v>
          </cell>
          <cell r="N40">
            <v>1</v>
          </cell>
          <cell r="O40">
            <v>1</v>
          </cell>
        </row>
        <row r="41">
          <cell r="A41">
            <v>8</v>
          </cell>
          <cell r="B41">
            <v>2.5</v>
          </cell>
          <cell r="C41">
            <v>16</v>
          </cell>
          <cell r="D41">
            <v>40</v>
          </cell>
          <cell r="F41" t="str">
            <v>equated</v>
          </cell>
          <cell r="I41" t="str">
            <v>right</v>
          </cell>
          <cell r="J41">
            <v>0</v>
          </cell>
          <cell r="K41">
            <v>4800</v>
          </cell>
          <cell r="L41">
            <v>12000</v>
          </cell>
          <cell r="M41">
            <v>0</v>
          </cell>
          <cell r="N41">
            <v>1</v>
          </cell>
          <cell r="O41">
            <v>0</v>
          </cell>
        </row>
        <row r="42">
          <cell r="A42">
            <v>42</v>
          </cell>
          <cell r="B42">
            <v>2</v>
          </cell>
          <cell r="C42">
            <v>13</v>
          </cell>
          <cell r="D42">
            <v>26</v>
          </cell>
          <cell r="E42" t="str">
            <v>equated</v>
          </cell>
          <cell r="H42" t="str">
            <v>equated</v>
          </cell>
          <cell r="I42" t="str">
            <v>left</v>
          </cell>
          <cell r="J42">
            <v>95667</v>
          </cell>
          <cell r="K42">
            <v>0</v>
          </cell>
          <cell r="L42">
            <v>0</v>
          </cell>
          <cell r="M42">
            <v>1584</v>
          </cell>
          <cell r="N42">
            <v>2</v>
          </cell>
          <cell r="O42">
            <v>1</v>
          </cell>
        </row>
        <row r="43">
          <cell r="A43">
            <v>41</v>
          </cell>
          <cell r="B43">
            <v>2</v>
          </cell>
          <cell r="C43">
            <v>10</v>
          </cell>
          <cell r="D43">
            <v>20</v>
          </cell>
          <cell r="E43" t="str">
            <v>equated</v>
          </cell>
          <cell r="H43" t="str">
            <v>equated</v>
          </cell>
          <cell r="I43" t="str">
            <v>right</v>
          </cell>
          <cell r="J43">
            <v>66066</v>
          </cell>
          <cell r="K43">
            <v>0</v>
          </cell>
          <cell r="L43">
            <v>0</v>
          </cell>
          <cell r="M43">
            <v>1700</v>
          </cell>
          <cell r="N43">
            <v>2</v>
          </cell>
          <cell r="O43">
            <v>0</v>
          </cell>
        </row>
        <row r="44">
          <cell r="A44">
            <v>11</v>
          </cell>
          <cell r="B44">
            <v>2</v>
          </cell>
          <cell r="C44">
            <v>17</v>
          </cell>
          <cell r="D44">
            <v>34</v>
          </cell>
          <cell r="F44" t="str">
            <v>equated</v>
          </cell>
          <cell r="I44" t="str">
            <v>left</v>
          </cell>
          <cell r="J44">
            <v>0</v>
          </cell>
          <cell r="K44">
            <v>5100</v>
          </cell>
          <cell r="L44">
            <v>10200</v>
          </cell>
          <cell r="M44">
            <v>0</v>
          </cell>
          <cell r="N44">
            <v>1</v>
          </cell>
          <cell r="O44">
            <v>1</v>
          </cell>
        </row>
        <row r="45">
          <cell r="A45">
            <v>12</v>
          </cell>
          <cell r="B45">
            <v>2</v>
          </cell>
          <cell r="C45">
            <v>20</v>
          </cell>
          <cell r="D45">
            <v>40</v>
          </cell>
          <cell r="F45" t="str">
            <v>equated</v>
          </cell>
          <cell r="I45" t="str">
            <v>right</v>
          </cell>
          <cell r="J45">
            <v>0</v>
          </cell>
          <cell r="K45">
            <v>6000</v>
          </cell>
          <cell r="L45">
            <v>12000</v>
          </cell>
          <cell r="M45">
            <v>0</v>
          </cell>
          <cell r="N45">
            <v>1</v>
          </cell>
          <cell r="O45">
            <v>0</v>
          </cell>
        </row>
        <row r="46">
          <cell r="A46">
            <v>46</v>
          </cell>
          <cell r="B46">
            <v>1.5</v>
          </cell>
          <cell r="C46">
            <v>14</v>
          </cell>
          <cell r="D46">
            <v>21</v>
          </cell>
          <cell r="E46" t="str">
            <v>equated</v>
          </cell>
          <cell r="H46" t="str">
            <v>equated</v>
          </cell>
          <cell r="I46" t="str">
            <v>left</v>
          </cell>
          <cell r="J46">
            <v>47850</v>
          </cell>
          <cell r="K46">
            <v>0</v>
          </cell>
          <cell r="L46">
            <v>0</v>
          </cell>
          <cell r="M46">
            <v>1751</v>
          </cell>
          <cell r="N46">
            <v>2</v>
          </cell>
          <cell r="O46">
            <v>1</v>
          </cell>
        </row>
        <row r="47">
          <cell r="A47">
            <v>45</v>
          </cell>
          <cell r="B47">
            <v>1.5</v>
          </cell>
          <cell r="C47">
            <v>10</v>
          </cell>
          <cell r="D47">
            <v>15</v>
          </cell>
          <cell r="E47" t="str">
            <v>equated</v>
          </cell>
          <cell r="H47" t="str">
            <v>equated</v>
          </cell>
          <cell r="I47" t="str">
            <v>right</v>
          </cell>
          <cell r="J47">
            <v>42928</v>
          </cell>
          <cell r="K47">
            <v>0</v>
          </cell>
          <cell r="L47">
            <v>0</v>
          </cell>
          <cell r="M47">
            <v>1563</v>
          </cell>
          <cell r="N47">
            <v>2</v>
          </cell>
          <cell r="O47">
            <v>0</v>
          </cell>
        </row>
        <row r="48">
          <cell r="A48">
            <v>15</v>
          </cell>
          <cell r="B48">
            <v>1.5</v>
          </cell>
          <cell r="C48">
            <v>22</v>
          </cell>
          <cell r="D48">
            <v>33</v>
          </cell>
          <cell r="F48" t="str">
            <v>equated</v>
          </cell>
          <cell r="I48" t="str">
            <v>left</v>
          </cell>
          <cell r="J48">
            <v>0</v>
          </cell>
          <cell r="K48">
            <v>6600</v>
          </cell>
          <cell r="L48">
            <v>9900</v>
          </cell>
          <cell r="M48">
            <v>0</v>
          </cell>
          <cell r="N48">
            <v>1</v>
          </cell>
          <cell r="O48">
            <v>1</v>
          </cell>
        </row>
        <row r="49">
          <cell r="A49">
            <v>16</v>
          </cell>
          <cell r="B49">
            <v>1.5</v>
          </cell>
          <cell r="C49">
            <v>26</v>
          </cell>
          <cell r="D49">
            <v>39</v>
          </cell>
          <cell r="F49" t="str">
            <v>equated</v>
          </cell>
          <cell r="I49" t="str">
            <v>right</v>
          </cell>
          <cell r="J49">
            <v>0</v>
          </cell>
          <cell r="K49">
            <v>7800</v>
          </cell>
          <cell r="L49">
            <v>11700</v>
          </cell>
          <cell r="M49">
            <v>0</v>
          </cell>
          <cell r="N49">
            <v>1</v>
          </cell>
          <cell r="O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23D6-AF47-014C-8506-4AF607F525E9}">
  <dimension ref="A1:S55"/>
  <sheetViews>
    <sheetView tabSelected="1" zoomScale="118" zoomScaleNormal="150" workbookViewId="0">
      <selection activeCell="C2" sqref="C2"/>
    </sheetView>
  </sheetViews>
  <sheetFormatPr baseColWidth="10" defaultColWidth="11" defaultRowHeight="16" x14ac:dyDescent="0.2"/>
  <cols>
    <col min="1" max="3" width="21.6640625" customWidth="1"/>
    <col min="4" max="4" width="8.6640625" customWidth="1"/>
    <col min="5" max="5" width="15" bestFit="1" customWidth="1"/>
  </cols>
  <sheetData>
    <row r="1" spans="1:19" x14ac:dyDescent="0.2">
      <c r="A1" t="s">
        <v>18</v>
      </c>
      <c r="B1" t="s">
        <v>73</v>
      </c>
      <c r="C1" t="s">
        <v>74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14</v>
      </c>
      <c r="J1" t="s">
        <v>15</v>
      </c>
      <c r="K1" t="s">
        <v>16</v>
      </c>
      <c r="L1" t="s">
        <v>17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">
      <c r="A2" t="s">
        <v>19</v>
      </c>
      <c r="B2">
        <v>3</v>
      </c>
      <c r="C2" t="s">
        <v>75</v>
      </c>
      <c r="D2" t="s">
        <v>1</v>
      </c>
      <c r="E2">
        <v>1</v>
      </c>
      <c r="F2">
        <f>VLOOKUP($E2,[1]Sheet1!$A:$O,2,FALSE)</f>
        <v>4</v>
      </c>
      <c r="G2">
        <f>VLOOKUP($E2,[1]Sheet1!$A:$O,3,FALSE)</f>
        <v>10</v>
      </c>
      <c r="H2">
        <f>VLOOKUP($E2,[1]Sheet1!$A:$O,4,FALSE)</f>
        <v>40</v>
      </c>
      <c r="I2" t="str">
        <f>VLOOKUP($E2,[1]Sheet1!$A:$O,5,FALSE)</f>
        <v>equated</v>
      </c>
      <c r="J2" t="str">
        <f>VLOOKUP($E2,[1]Sheet1!$A:$O,6,FALSE)</f>
        <v>equated</v>
      </c>
      <c r="K2">
        <f>VLOOKUP($E2,[1]Sheet1!$A:$O,7,FALSE)</f>
        <v>0</v>
      </c>
      <c r="L2">
        <f>VLOOKUP($E2,[1]Sheet1!$A:$O,8,FALSE)</f>
        <v>0</v>
      </c>
      <c r="M2" t="str">
        <f>VLOOKUP($E2,[1]Sheet1!$A:$O,9,FALSE)</f>
        <v>left</v>
      </c>
      <c r="N2">
        <f>VLOOKUP($E2,[1]Sheet1!$A:$O,10,FALSE)</f>
        <v>135847</v>
      </c>
      <c r="O2">
        <f>VLOOKUP($E2,[1]Sheet1!$A:$O,11,FALSE)</f>
        <v>3000</v>
      </c>
      <c r="P2">
        <f>VLOOKUP($E2,[1]Sheet1!$A:$O,12,FALSE)</f>
        <v>12000</v>
      </c>
      <c r="Q2">
        <f>VLOOKUP($E2,[1]Sheet1!$A:$O,13,FALSE)</f>
        <v>0</v>
      </c>
      <c r="R2">
        <f>VLOOKUP($E2,[1]Sheet1!$A:$O,14,FALSE)</f>
        <v>1</v>
      </c>
      <c r="S2">
        <f>VLOOKUP($E2,[1]Sheet1!$A:$O,15,FALSE)</f>
        <v>1</v>
      </c>
    </row>
    <row r="3" spans="1:19" x14ac:dyDescent="0.2">
      <c r="A3" t="s">
        <v>20</v>
      </c>
      <c r="B3">
        <v>3</v>
      </c>
      <c r="C3" t="s">
        <v>75</v>
      </c>
      <c r="D3" t="s">
        <v>2</v>
      </c>
      <c r="E3">
        <v>2</v>
      </c>
      <c r="F3">
        <f>VLOOKUP($E3,[1]Sheet1!$A:$O,2,FALSE)</f>
        <v>4</v>
      </c>
      <c r="G3">
        <f>VLOOKUP($E3,[1]Sheet1!$A:$O,3,FALSE)</f>
        <v>11</v>
      </c>
      <c r="H3">
        <f>VLOOKUP($E3,[1]Sheet1!$A:$O,4,FALSE)</f>
        <v>44</v>
      </c>
      <c r="I3">
        <f>VLOOKUP($E3,[1]Sheet1!$A:$O,5,FALSE)</f>
        <v>0</v>
      </c>
      <c r="J3">
        <f>VLOOKUP($E3,[1]Sheet1!$A:$O,6,FALSE)</f>
        <v>0</v>
      </c>
      <c r="K3" t="str">
        <f>VLOOKUP($E3,[1]Sheet1!$A:$O,7,FALSE)</f>
        <v>equated</v>
      </c>
      <c r="L3">
        <f>VLOOKUP($E3,[1]Sheet1!$A:$O,8,FALSE)</f>
        <v>0</v>
      </c>
      <c r="M3" t="str">
        <f>VLOOKUP($E3,[1]Sheet1!$A:$O,9,FALSE)</f>
        <v>right</v>
      </c>
      <c r="N3">
        <f>VLOOKUP($E3,[1]Sheet1!$A:$O,10,FALSE)</f>
        <v>0</v>
      </c>
      <c r="O3">
        <f>VLOOKUP($E3,[1]Sheet1!$A:$O,11,FALSE)</f>
        <v>7399</v>
      </c>
      <c r="P3">
        <f>VLOOKUP($E3,[1]Sheet1!$A:$O,12,FALSE)</f>
        <v>7399</v>
      </c>
      <c r="Q3">
        <f>VLOOKUP($E3,[1]Sheet1!$A:$O,13,FALSE)</f>
        <v>0</v>
      </c>
      <c r="R3">
        <f>VLOOKUP($E3,[1]Sheet1!$A:$O,14,FALSE)</f>
        <v>1</v>
      </c>
      <c r="S3">
        <f>VLOOKUP($E3,[1]Sheet1!$A:$O,15,FALSE)</f>
        <v>0</v>
      </c>
    </row>
    <row r="4" spans="1:19" x14ac:dyDescent="0.2">
      <c r="A4" t="s">
        <v>21</v>
      </c>
      <c r="B4">
        <v>3</v>
      </c>
      <c r="C4" t="s">
        <v>75</v>
      </c>
      <c r="D4" t="s">
        <v>1</v>
      </c>
      <c r="E4">
        <v>3</v>
      </c>
      <c r="F4">
        <f>VLOOKUP($E4,[1]Sheet1!$A:$O,2,FALSE)</f>
        <v>4</v>
      </c>
      <c r="G4">
        <f>VLOOKUP($E4,[1]Sheet1!$A:$O,3,FALSE)</f>
        <v>12</v>
      </c>
      <c r="H4">
        <f>VLOOKUP($E4,[1]Sheet1!$A:$O,4,FALSE)</f>
        <v>48</v>
      </c>
      <c r="I4" t="str">
        <f>VLOOKUP($E4,[1]Sheet1!$A:$O,5,FALSE)</f>
        <v>equated</v>
      </c>
      <c r="J4">
        <f>VLOOKUP($E4,[1]Sheet1!$A:$O,6,FALSE)</f>
        <v>0</v>
      </c>
      <c r="K4">
        <f>VLOOKUP($E4,[1]Sheet1!$A:$O,7,FALSE)</f>
        <v>0</v>
      </c>
      <c r="L4" t="str">
        <f>VLOOKUP($E4,[1]Sheet1!$A:$O,8,FALSE)</f>
        <v>equated</v>
      </c>
      <c r="M4" t="str">
        <f>VLOOKUP($E4,[1]Sheet1!$A:$O,9,FALSE)</f>
        <v>left</v>
      </c>
      <c r="N4">
        <f>VLOOKUP($E4,[1]Sheet1!$A:$O,10,FALSE)</f>
        <v>86502</v>
      </c>
      <c r="O4">
        <f>VLOOKUP($E4,[1]Sheet1!$A:$O,11,FALSE)</f>
        <v>0</v>
      </c>
      <c r="P4">
        <f>VLOOKUP($E4,[1]Sheet1!$A:$O,12,FALSE)</f>
        <v>0</v>
      </c>
      <c r="Q4">
        <f>VLOOKUP($E4,[1]Sheet1!$A:$O,13,FALSE)</f>
        <v>1695</v>
      </c>
      <c r="R4">
        <f>VLOOKUP($E4,[1]Sheet1!$A:$O,14,FALSE)</f>
        <v>2</v>
      </c>
      <c r="S4">
        <f>VLOOKUP($E4,[1]Sheet1!$A:$O,15,FALSE)</f>
        <v>1</v>
      </c>
    </row>
    <row r="5" spans="1:19" x14ac:dyDescent="0.2">
      <c r="A5" t="s">
        <v>22</v>
      </c>
      <c r="B5">
        <v>3</v>
      </c>
      <c r="C5" t="s">
        <v>75</v>
      </c>
      <c r="D5" t="s">
        <v>2</v>
      </c>
      <c r="E5">
        <v>4</v>
      </c>
      <c r="F5">
        <f>VLOOKUP($E5,[1]Sheet1!$A:$O,2,FALSE)</f>
        <v>3.5</v>
      </c>
      <c r="G5">
        <f>VLOOKUP($E5,[1]Sheet1!$A:$O,3,FALSE)</f>
        <v>10</v>
      </c>
      <c r="H5">
        <f>VLOOKUP($E5,[1]Sheet1!$A:$O,4,FALSE)</f>
        <v>35</v>
      </c>
      <c r="I5" t="str">
        <f>VLOOKUP($E5,[1]Sheet1!$A:$O,5,FALSE)</f>
        <v>equated</v>
      </c>
      <c r="J5" t="str">
        <f>VLOOKUP($E5,[1]Sheet1!$A:$O,6,FALSE)</f>
        <v>equated</v>
      </c>
      <c r="K5">
        <f>VLOOKUP($E5,[1]Sheet1!$A:$O,7,FALSE)</f>
        <v>0</v>
      </c>
      <c r="L5">
        <f>VLOOKUP($E5,[1]Sheet1!$A:$O,8,FALSE)</f>
        <v>0</v>
      </c>
      <c r="M5" t="str">
        <f>VLOOKUP($E5,[1]Sheet1!$A:$O,9,FALSE)</f>
        <v>right</v>
      </c>
      <c r="N5">
        <f>VLOOKUP($E5,[1]Sheet1!$A:$O,10,FALSE)</f>
        <v>53856</v>
      </c>
      <c r="O5">
        <f>VLOOKUP($E5,[1]Sheet1!$A:$O,11,FALSE)</f>
        <v>3000</v>
      </c>
      <c r="P5">
        <f>VLOOKUP($E5,[1]Sheet1!$A:$O,12,FALSE)</f>
        <v>10500</v>
      </c>
      <c r="Q5">
        <f>VLOOKUP($E5,[1]Sheet1!$A:$O,13,FALSE)</f>
        <v>0</v>
      </c>
      <c r="R5">
        <f>VLOOKUP($E5,[1]Sheet1!$A:$O,14,FALSE)</f>
        <v>1</v>
      </c>
      <c r="S5">
        <f>VLOOKUP($E5,[1]Sheet1!$A:$O,15,FALSE)</f>
        <v>0</v>
      </c>
    </row>
    <row r="6" spans="1:19" x14ac:dyDescent="0.2">
      <c r="A6" t="s">
        <v>23</v>
      </c>
      <c r="B6">
        <v>3</v>
      </c>
      <c r="C6" t="s">
        <v>75</v>
      </c>
      <c r="D6" t="s">
        <v>1</v>
      </c>
      <c r="E6">
        <v>5</v>
      </c>
      <c r="F6">
        <f>VLOOKUP($E6,[1]Sheet1!$A:$O,2,FALSE)</f>
        <v>3.5</v>
      </c>
      <c r="G6">
        <f>VLOOKUP($E6,[1]Sheet1!$A:$O,3,FALSE)</f>
        <v>12</v>
      </c>
      <c r="H6">
        <f>VLOOKUP($E6,[1]Sheet1!$A:$O,4,FALSE)</f>
        <v>42</v>
      </c>
      <c r="I6">
        <f>VLOOKUP($E6,[1]Sheet1!$A:$O,5,FALSE)</f>
        <v>0</v>
      </c>
      <c r="J6">
        <f>VLOOKUP($E6,[1]Sheet1!$A:$O,6,FALSE)</f>
        <v>0</v>
      </c>
      <c r="K6" t="str">
        <f>VLOOKUP($E6,[1]Sheet1!$A:$O,7,FALSE)</f>
        <v>equated</v>
      </c>
      <c r="L6">
        <f>VLOOKUP($E6,[1]Sheet1!$A:$O,8,FALSE)</f>
        <v>0</v>
      </c>
      <c r="M6" t="str">
        <f>VLOOKUP($E6,[1]Sheet1!$A:$O,9,FALSE)</f>
        <v>left</v>
      </c>
      <c r="N6">
        <f>VLOOKUP($E6,[1]Sheet1!$A:$O,10,FALSE)</f>
        <v>0</v>
      </c>
      <c r="O6">
        <f>VLOOKUP($E6,[1]Sheet1!$A:$O,11,FALSE)</f>
        <v>5721</v>
      </c>
      <c r="P6">
        <f>VLOOKUP($E6,[1]Sheet1!$A:$O,12,FALSE)</f>
        <v>5721</v>
      </c>
      <c r="Q6">
        <f>VLOOKUP($E6,[1]Sheet1!$A:$O,13,FALSE)</f>
        <v>0</v>
      </c>
      <c r="R6">
        <f>VLOOKUP($E6,[1]Sheet1!$A:$O,14,FALSE)</f>
        <v>1</v>
      </c>
      <c r="S6">
        <f>VLOOKUP($E6,[1]Sheet1!$A:$O,15,FALSE)</f>
        <v>1</v>
      </c>
    </row>
    <row r="7" spans="1:19" x14ac:dyDescent="0.2">
      <c r="A7" t="s">
        <v>24</v>
      </c>
      <c r="B7">
        <v>3</v>
      </c>
      <c r="C7" t="s">
        <v>75</v>
      </c>
      <c r="D7" t="s">
        <v>2</v>
      </c>
      <c r="E7">
        <v>6</v>
      </c>
      <c r="F7">
        <f>VLOOKUP($E7,[1]Sheet1!$A:$O,2,FALSE)</f>
        <v>3.5</v>
      </c>
      <c r="G7">
        <f>VLOOKUP($E7,[1]Sheet1!$A:$O,3,FALSE)</f>
        <v>14</v>
      </c>
      <c r="H7">
        <f>VLOOKUP($E7,[1]Sheet1!$A:$O,4,FALSE)</f>
        <v>49</v>
      </c>
      <c r="I7" t="str">
        <f>VLOOKUP($E7,[1]Sheet1!$A:$O,5,FALSE)</f>
        <v>equated</v>
      </c>
      <c r="J7">
        <f>VLOOKUP($E7,[1]Sheet1!$A:$O,6,FALSE)</f>
        <v>0</v>
      </c>
      <c r="K7">
        <f>VLOOKUP($E7,[1]Sheet1!$A:$O,7,FALSE)</f>
        <v>0</v>
      </c>
      <c r="L7" t="str">
        <f>VLOOKUP($E7,[1]Sheet1!$A:$O,8,FALSE)</f>
        <v>equated</v>
      </c>
      <c r="M7" t="str">
        <f>VLOOKUP($E7,[1]Sheet1!$A:$O,9,FALSE)</f>
        <v>right</v>
      </c>
      <c r="N7">
        <f>VLOOKUP($E7,[1]Sheet1!$A:$O,10,FALSE)</f>
        <v>91673</v>
      </c>
      <c r="O7">
        <f>VLOOKUP($E7,[1]Sheet1!$A:$O,11,FALSE)</f>
        <v>0</v>
      </c>
      <c r="P7">
        <f>VLOOKUP($E7,[1]Sheet1!$A:$O,12,FALSE)</f>
        <v>0</v>
      </c>
      <c r="Q7">
        <f>VLOOKUP($E7,[1]Sheet1!$A:$O,13,FALSE)</f>
        <v>1827</v>
      </c>
      <c r="R7">
        <f>VLOOKUP($E7,[1]Sheet1!$A:$O,14,FALSE)</f>
        <v>2</v>
      </c>
      <c r="S7">
        <f>VLOOKUP($E7,[1]Sheet1!$A:$O,15,FALSE)</f>
        <v>0</v>
      </c>
    </row>
    <row r="8" spans="1:19" x14ac:dyDescent="0.2">
      <c r="A8" t="s">
        <v>25</v>
      </c>
      <c r="B8">
        <v>3</v>
      </c>
      <c r="C8" t="s">
        <v>76</v>
      </c>
      <c r="D8" t="s">
        <v>1</v>
      </c>
      <c r="E8">
        <v>20</v>
      </c>
      <c r="F8">
        <f>VLOOKUP($E8,[2]Sheet1!$A:$O,2,FALSE)</f>
        <v>3</v>
      </c>
      <c r="G8">
        <f>VLOOKUP($E8,[2]Sheet1!$A:$O,3,FALSE)</f>
        <v>13</v>
      </c>
      <c r="H8">
        <f>VLOOKUP($E8,[2]Sheet1!$A:$O,4,FALSE)</f>
        <v>39</v>
      </c>
      <c r="I8" t="str">
        <f>VLOOKUP($E8,[2]Sheet1!$A:$O,5,FALSE)</f>
        <v>equated</v>
      </c>
      <c r="J8">
        <f>VLOOKUP($E8,[2]Sheet1!$A:$O,6,FALSE)</f>
        <v>0</v>
      </c>
      <c r="K8" t="str">
        <f>VLOOKUP($E8,[2]Sheet1!$A:$O,7,FALSE)</f>
        <v>equated</v>
      </c>
      <c r="L8">
        <f>VLOOKUP($E8,[2]Sheet1!$A:$O,8,FALSE)</f>
        <v>0</v>
      </c>
      <c r="M8" t="str">
        <f>VLOOKUP($E8,[2]Sheet1!$A:$O,9,FALSE)</f>
        <v>left</v>
      </c>
      <c r="N8">
        <f>VLOOKUP($E8,[2]Sheet1!$A:$O,10,FALSE)</f>
        <v>83470</v>
      </c>
      <c r="O8">
        <f>VLOOKUP($E8,[2]Sheet1!$A:$O,11,FALSE)</f>
        <v>8890</v>
      </c>
      <c r="P8">
        <f>VLOOKUP($E8,[2]Sheet1!$A:$O,12,FALSE)</f>
        <v>8890</v>
      </c>
      <c r="Q8">
        <f>VLOOKUP($E8,[2]Sheet1!$A:$O,13,FALSE)</f>
        <v>0</v>
      </c>
      <c r="R8">
        <f>VLOOKUP($E8,[2]Sheet1!$A:$O,14,FALSE)</f>
        <v>1</v>
      </c>
      <c r="S8">
        <f>VLOOKUP($E8,[2]Sheet1!$A:$O,15,FALSE)</f>
        <v>1</v>
      </c>
    </row>
    <row r="9" spans="1:19" x14ac:dyDescent="0.2">
      <c r="A9" t="s">
        <v>26</v>
      </c>
      <c r="B9">
        <v>3</v>
      </c>
      <c r="C9" t="s">
        <v>76</v>
      </c>
      <c r="D9" t="s">
        <v>2</v>
      </c>
      <c r="E9">
        <v>19</v>
      </c>
      <c r="F9">
        <f>VLOOKUP($E9,[2]Sheet1!$A:$O,2,FALSE)</f>
        <v>3</v>
      </c>
      <c r="G9">
        <f>VLOOKUP($E9,[2]Sheet1!$A:$O,3,FALSE)</f>
        <v>12</v>
      </c>
      <c r="H9">
        <f>VLOOKUP($E9,[2]Sheet1!$A:$O,4,FALSE)</f>
        <v>36</v>
      </c>
      <c r="I9" t="str">
        <f>VLOOKUP($E9,[2]Sheet1!$A:$O,5,FALSE)</f>
        <v>equated</v>
      </c>
      <c r="J9">
        <f>VLOOKUP($E9,[2]Sheet1!$A:$O,6,FALSE)</f>
        <v>0</v>
      </c>
      <c r="K9" t="str">
        <f>VLOOKUP($E9,[2]Sheet1!$A:$O,7,FALSE)</f>
        <v>equated</v>
      </c>
      <c r="L9">
        <f>VLOOKUP($E9,[2]Sheet1!$A:$O,8,FALSE)</f>
        <v>0</v>
      </c>
      <c r="M9" t="str">
        <f>VLOOKUP($E9,[2]Sheet1!$A:$O,9,FALSE)</f>
        <v>right</v>
      </c>
      <c r="N9">
        <f>VLOOKUP($E9,[2]Sheet1!$A:$O,10,FALSE)</f>
        <v>146656</v>
      </c>
      <c r="O9">
        <f>VLOOKUP($E9,[2]Sheet1!$A:$O,11,FALSE)</f>
        <v>5764</v>
      </c>
      <c r="P9">
        <f>VLOOKUP($E9,[2]Sheet1!$A:$O,12,FALSE)</f>
        <v>5764</v>
      </c>
      <c r="Q9">
        <f>VLOOKUP($E9,[2]Sheet1!$A:$O,13,FALSE)</f>
        <v>0</v>
      </c>
      <c r="R9">
        <f>VLOOKUP($E9,[2]Sheet1!$A:$O,14,FALSE)</f>
        <v>1</v>
      </c>
      <c r="S9">
        <f>VLOOKUP($E9,[2]Sheet1!$A:$O,15,FALSE)</f>
        <v>0</v>
      </c>
    </row>
    <row r="10" spans="1:19" x14ac:dyDescent="0.2">
      <c r="A10" t="s">
        <v>27</v>
      </c>
      <c r="B10">
        <v>3</v>
      </c>
      <c r="C10" t="s">
        <v>76</v>
      </c>
      <c r="D10" t="s">
        <v>1</v>
      </c>
      <c r="E10">
        <v>18</v>
      </c>
      <c r="F10">
        <f>VLOOKUP($E10,[2]Sheet1!$A:$O,2,FALSE)</f>
        <v>3</v>
      </c>
      <c r="G10">
        <f>VLOOKUP($E10,[2]Sheet1!$A:$O,3,FALSE)</f>
        <v>11</v>
      </c>
      <c r="H10">
        <f>VLOOKUP($E10,[2]Sheet1!$A:$O,4,FALSE)</f>
        <v>33</v>
      </c>
      <c r="I10">
        <f>VLOOKUP($E10,[2]Sheet1!$A:$O,5,FALSE)</f>
        <v>0</v>
      </c>
      <c r="J10">
        <f>VLOOKUP($E10,[2]Sheet1!$A:$O,6,FALSE)</f>
        <v>0</v>
      </c>
      <c r="K10" t="str">
        <f>VLOOKUP($E10,[2]Sheet1!$A:$O,7,FALSE)</f>
        <v>equated</v>
      </c>
      <c r="L10">
        <f>VLOOKUP($E10,[2]Sheet1!$A:$O,8,FALSE)</f>
        <v>0</v>
      </c>
      <c r="M10" t="str">
        <f>VLOOKUP($E10,[2]Sheet1!$A:$O,9,FALSE)</f>
        <v>left</v>
      </c>
      <c r="N10">
        <f>VLOOKUP($E10,[2]Sheet1!$A:$O,10,FALSE)</f>
        <v>0</v>
      </c>
      <c r="O10">
        <f>VLOOKUP($E10,[2]Sheet1!$A:$O,11,FALSE)</f>
        <v>5213</v>
      </c>
      <c r="P10">
        <f>VLOOKUP($E10,[2]Sheet1!$A:$O,12,FALSE)</f>
        <v>5213</v>
      </c>
      <c r="Q10">
        <f>VLOOKUP($E10,[2]Sheet1!$A:$O,13,FALSE)</f>
        <v>0</v>
      </c>
      <c r="R10">
        <f>VLOOKUP($E10,[2]Sheet1!$A:$O,14,FALSE)</f>
        <v>1</v>
      </c>
      <c r="S10">
        <f>VLOOKUP($E10,[2]Sheet1!$A:$O,15,FALSE)</f>
        <v>1</v>
      </c>
    </row>
    <row r="11" spans="1:19" x14ac:dyDescent="0.2">
      <c r="A11" t="s">
        <v>28</v>
      </c>
      <c r="B11">
        <v>3</v>
      </c>
      <c r="C11" t="s">
        <v>76</v>
      </c>
      <c r="D11" t="s">
        <v>2</v>
      </c>
      <c r="E11">
        <v>17</v>
      </c>
      <c r="F11">
        <f>VLOOKUP($E11,[2]Sheet1!$A:$O,2,FALSE)</f>
        <v>3</v>
      </c>
      <c r="G11">
        <f>VLOOKUP($E11,[2]Sheet1!$A:$O,3,FALSE)</f>
        <v>10</v>
      </c>
      <c r="H11">
        <f>VLOOKUP($E11,[2]Sheet1!$A:$O,4,FALSE)</f>
        <v>30</v>
      </c>
      <c r="I11">
        <f>VLOOKUP($E11,[2]Sheet1!$A:$O,5,FALSE)</f>
        <v>0</v>
      </c>
      <c r="J11">
        <f>VLOOKUP($E11,[2]Sheet1!$A:$O,6,FALSE)</f>
        <v>0</v>
      </c>
      <c r="K11" t="str">
        <f>VLOOKUP($E11,[2]Sheet1!$A:$O,7,FALSE)</f>
        <v>equated</v>
      </c>
      <c r="L11">
        <f>VLOOKUP($E11,[2]Sheet1!$A:$O,8,FALSE)</f>
        <v>0</v>
      </c>
      <c r="M11" t="str">
        <f>VLOOKUP($E11,[2]Sheet1!$A:$O,9,FALSE)</f>
        <v>right</v>
      </c>
      <c r="N11">
        <f>VLOOKUP($E11,[2]Sheet1!$A:$O,10,FALSE)</f>
        <v>0</v>
      </c>
      <c r="O11">
        <f>VLOOKUP($E11,[2]Sheet1!$A:$O,11,FALSE)</f>
        <v>4142</v>
      </c>
      <c r="P11">
        <f>VLOOKUP($E11,[2]Sheet1!$A:$O,12,FALSE)</f>
        <v>4142</v>
      </c>
      <c r="Q11">
        <f>VLOOKUP($E11,[2]Sheet1!$A:$O,13,FALSE)</f>
        <v>0</v>
      </c>
      <c r="R11">
        <f>VLOOKUP($E11,[2]Sheet1!$A:$O,14,FALSE)</f>
        <v>1</v>
      </c>
      <c r="S11">
        <f>VLOOKUP($E11,[2]Sheet1!$A:$O,15,FALSE)</f>
        <v>0</v>
      </c>
    </row>
    <row r="12" spans="1:19" x14ac:dyDescent="0.2">
      <c r="A12" t="s">
        <v>29</v>
      </c>
      <c r="B12">
        <v>3</v>
      </c>
      <c r="C12" t="s">
        <v>76</v>
      </c>
      <c r="D12" t="s">
        <v>1</v>
      </c>
      <c r="E12">
        <v>24</v>
      </c>
      <c r="F12">
        <f>VLOOKUP($E12,[2]Sheet1!$A:$O,2,FALSE)</f>
        <v>2.5</v>
      </c>
      <c r="G12">
        <f>VLOOKUP($E12,[2]Sheet1!$A:$O,3,FALSE)</f>
        <v>16</v>
      </c>
      <c r="H12">
        <f>VLOOKUP($E12,[2]Sheet1!$A:$O,4,FALSE)</f>
        <v>40</v>
      </c>
      <c r="I12" t="str">
        <f>VLOOKUP($E12,[2]Sheet1!$A:$O,5,FALSE)</f>
        <v>equated</v>
      </c>
      <c r="J12">
        <f>VLOOKUP($E12,[2]Sheet1!$A:$O,6,FALSE)</f>
        <v>0</v>
      </c>
      <c r="K12" t="str">
        <f>VLOOKUP($E12,[2]Sheet1!$A:$O,7,FALSE)</f>
        <v>equated</v>
      </c>
      <c r="L12">
        <f>VLOOKUP($E12,[2]Sheet1!$A:$O,8,FALSE)</f>
        <v>0</v>
      </c>
      <c r="M12" t="str">
        <f>VLOOKUP($E12,[2]Sheet1!$A:$O,9,FALSE)</f>
        <v>left</v>
      </c>
      <c r="N12">
        <f>VLOOKUP($E12,[2]Sheet1!$A:$O,10,FALSE)</f>
        <v>140085</v>
      </c>
      <c r="O12">
        <f>VLOOKUP($E12,[2]Sheet1!$A:$O,11,FALSE)</f>
        <v>5258</v>
      </c>
      <c r="P12">
        <f>VLOOKUP($E12,[2]Sheet1!$A:$O,12,FALSE)</f>
        <v>5258</v>
      </c>
      <c r="Q12">
        <f>VLOOKUP($E12,[2]Sheet1!$A:$O,13,FALSE)</f>
        <v>0</v>
      </c>
      <c r="R12">
        <f>VLOOKUP($E12,[2]Sheet1!$A:$O,14,FALSE)</f>
        <v>1</v>
      </c>
      <c r="S12">
        <f>VLOOKUP($E12,[2]Sheet1!$A:$O,15,FALSE)</f>
        <v>1</v>
      </c>
    </row>
    <row r="13" spans="1:19" x14ac:dyDescent="0.2">
      <c r="A13" t="s">
        <v>30</v>
      </c>
      <c r="B13">
        <v>3</v>
      </c>
      <c r="C13" t="s">
        <v>76</v>
      </c>
      <c r="D13" t="s">
        <v>2</v>
      </c>
      <c r="E13">
        <v>23</v>
      </c>
      <c r="F13">
        <f>VLOOKUP($E13,[2]Sheet1!$A:$O,2,FALSE)</f>
        <v>2.5</v>
      </c>
      <c r="G13">
        <f>VLOOKUP($E13,[2]Sheet1!$A:$O,3,FALSE)</f>
        <v>14</v>
      </c>
      <c r="H13">
        <f>VLOOKUP($E13,[2]Sheet1!$A:$O,4,FALSE)</f>
        <v>35</v>
      </c>
      <c r="I13" t="str">
        <f>VLOOKUP($E13,[2]Sheet1!$A:$O,5,FALSE)</f>
        <v>equated</v>
      </c>
      <c r="J13">
        <f>VLOOKUP($E13,[2]Sheet1!$A:$O,6,FALSE)</f>
        <v>0</v>
      </c>
      <c r="K13" t="str">
        <f>VLOOKUP($E13,[2]Sheet1!$A:$O,7,FALSE)</f>
        <v>equated</v>
      </c>
      <c r="L13">
        <f>VLOOKUP($E13,[2]Sheet1!$A:$O,8,FALSE)</f>
        <v>0</v>
      </c>
      <c r="M13" t="str">
        <f>VLOOKUP($E13,[2]Sheet1!$A:$O,9,FALSE)</f>
        <v>right</v>
      </c>
      <c r="N13">
        <f>VLOOKUP($E13,[2]Sheet1!$A:$O,10,FALSE)</f>
        <v>94165</v>
      </c>
      <c r="O13">
        <f>VLOOKUP($E13,[2]Sheet1!$A:$O,11,FALSE)</f>
        <v>6869</v>
      </c>
      <c r="P13">
        <f>VLOOKUP($E13,[2]Sheet1!$A:$O,12,FALSE)</f>
        <v>6869</v>
      </c>
      <c r="Q13">
        <f>VLOOKUP($E13,[2]Sheet1!$A:$O,13,FALSE)</f>
        <v>0</v>
      </c>
      <c r="R13">
        <f>VLOOKUP($E13,[2]Sheet1!$A:$O,14,FALSE)</f>
        <v>1</v>
      </c>
      <c r="S13">
        <f>VLOOKUP($E13,[2]Sheet1!$A:$O,15,FALSE)</f>
        <v>0</v>
      </c>
    </row>
    <row r="14" spans="1:19" x14ac:dyDescent="0.2">
      <c r="A14" t="s">
        <v>31</v>
      </c>
      <c r="B14">
        <v>3</v>
      </c>
      <c r="C14" t="s">
        <v>76</v>
      </c>
      <c r="D14" t="s">
        <v>1</v>
      </c>
      <c r="E14">
        <v>22</v>
      </c>
      <c r="F14">
        <f>VLOOKUP($E14,[2]Sheet1!$A:$O,2,FALSE)</f>
        <v>2.5</v>
      </c>
      <c r="G14">
        <f>VLOOKUP($E14,[2]Sheet1!$A:$O,3,FALSE)</f>
        <v>12</v>
      </c>
      <c r="H14">
        <f>VLOOKUP($E14,[2]Sheet1!$A:$O,4,FALSE)</f>
        <v>30</v>
      </c>
      <c r="I14">
        <f>VLOOKUP($E14,[2]Sheet1!$A:$O,5,FALSE)</f>
        <v>0</v>
      </c>
      <c r="J14">
        <f>VLOOKUP($E14,[2]Sheet1!$A:$O,6,FALSE)</f>
        <v>0</v>
      </c>
      <c r="K14" t="str">
        <f>VLOOKUP($E14,[2]Sheet1!$A:$O,7,FALSE)</f>
        <v>equated</v>
      </c>
      <c r="L14">
        <f>VLOOKUP($E14,[2]Sheet1!$A:$O,8,FALSE)</f>
        <v>0</v>
      </c>
      <c r="M14" t="str">
        <f>VLOOKUP($E14,[2]Sheet1!$A:$O,9,FALSE)</f>
        <v>left</v>
      </c>
      <c r="N14">
        <f>VLOOKUP($E14,[2]Sheet1!$A:$O,10,FALSE)</f>
        <v>0</v>
      </c>
      <c r="O14">
        <f>VLOOKUP($E14,[2]Sheet1!$A:$O,11,FALSE)</f>
        <v>8133</v>
      </c>
      <c r="P14">
        <f>VLOOKUP($E14,[2]Sheet1!$A:$O,12,FALSE)</f>
        <v>8133</v>
      </c>
      <c r="Q14">
        <f>VLOOKUP($E14,[2]Sheet1!$A:$O,13,FALSE)</f>
        <v>0</v>
      </c>
      <c r="R14">
        <f>VLOOKUP($E14,[2]Sheet1!$A:$O,14,FALSE)</f>
        <v>1</v>
      </c>
      <c r="S14">
        <f>VLOOKUP($E14,[2]Sheet1!$A:$O,15,FALSE)</f>
        <v>1</v>
      </c>
    </row>
    <row r="15" spans="1:19" x14ac:dyDescent="0.2">
      <c r="A15" t="s">
        <v>32</v>
      </c>
      <c r="B15">
        <v>3</v>
      </c>
      <c r="C15" t="s">
        <v>76</v>
      </c>
      <c r="D15" t="s">
        <v>2</v>
      </c>
      <c r="E15">
        <v>21</v>
      </c>
      <c r="F15">
        <f>VLOOKUP($E15,[2]Sheet1!$A:$O,2,FALSE)</f>
        <v>2.5</v>
      </c>
      <c r="G15">
        <f>VLOOKUP($E15,[2]Sheet1!$A:$O,3,FALSE)</f>
        <v>10</v>
      </c>
      <c r="H15">
        <f>VLOOKUP($E15,[2]Sheet1!$A:$O,4,FALSE)</f>
        <v>25</v>
      </c>
      <c r="I15">
        <f>VLOOKUP($E15,[2]Sheet1!$A:$O,5,FALSE)</f>
        <v>0</v>
      </c>
      <c r="J15">
        <f>VLOOKUP($E15,[2]Sheet1!$A:$O,6,FALSE)</f>
        <v>0</v>
      </c>
      <c r="K15" t="str">
        <f>VLOOKUP($E15,[2]Sheet1!$A:$O,7,FALSE)</f>
        <v>equated</v>
      </c>
      <c r="L15">
        <f>VLOOKUP($E15,[2]Sheet1!$A:$O,8,FALSE)</f>
        <v>0</v>
      </c>
      <c r="M15" t="str">
        <f>VLOOKUP($E15,[2]Sheet1!$A:$O,9,FALSE)</f>
        <v>right</v>
      </c>
      <c r="N15">
        <f>VLOOKUP($E15,[2]Sheet1!$A:$O,10,FALSE)</f>
        <v>0</v>
      </c>
      <c r="O15">
        <f>VLOOKUP($E15,[2]Sheet1!$A:$O,11,FALSE)</f>
        <v>3938</v>
      </c>
      <c r="P15">
        <f>VLOOKUP($E15,[2]Sheet1!$A:$O,12,FALSE)</f>
        <v>3938</v>
      </c>
      <c r="Q15">
        <f>VLOOKUP($E15,[2]Sheet1!$A:$O,13,FALSE)</f>
        <v>0</v>
      </c>
      <c r="R15">
        <f>VLOOKUP($E15,[2]Sheet1!$A:$O,14,FALSE)</f>
        <v>1</v>
      </c>
      <c r="S15">
        <f>VLOOKUP($E15,[2]Sheet1!$A:$O,15,FALSE)</f>
        <v>0</v>
      </c>
    </row>
    <row r="16" spans="1:19" x14ac:dyDescent="0.2">
      <c r="A16" t="s">
        <v>33</v>
      </c>
      <c r="B16">
        <v>3</v>
      </c>
      <c r="C16" t="s">
        <v>76</v>
      </c>
      <c r="D16" t="s">
        <v>1</v>
      </c>
      <c r="E16">
        <v>28</v>
      </c>
      <c r="F16">
        <f>VLOOKUP($E16,[2]Sheet1!$A:$O,2,FALSE)</f>
        <v>2</v>
      </c>
      <c r="G16">
        <f>VLOOKUP($E16,[2]Sheet1!$A:$O,3,FALSE)</f>
        <v>20</v>
      </c>
      <c r="H16">
        <f>VLOOKUP($E16,[2]Sheet1!$A:$O,4,FALSE)</f>
        <v>40</v>
      </c>
      <c r="I16" t="str">
        <f>VLOOKUP($E16,[2]Sheet1!$A:$O,5,FALSE)</f>
        <v>equated</v>
      </c>
      <c r="J16">
        <f>VLOOKUP($E16,[2]Sheet1!$A:$O,6,FALSE)</f>
        <v>0</v>
      </c>
      <c r="K16" t="str">
        <f>VLOOKUP($E16,[2]Sheet1!$A:$O,7,FALSE)</f>
        <v>equated</v>
      </c>
      <c r="L16">
        <f>VLOOKUP($E16,[2]Sheet1!$A:$O,8,FALSE)</f>
        <v>0</v>
      </c>
      <c r="M16" t="str">
        <f>VLOOKUP($E16,[2]Sheet1!$A:$O,9,FALSE)</f>
        <v>left</v>
      </c>
      <c r="N16">
        <f>VLOOKUP($E16,[2]Sheet1!$A:$O,10,FALSE)</f>
        <v>156224</v>
      </c>
      <c r="O16">
        <f>VLOOKUP($E16,[2]Sheet1!$A:$O,11,FALSE)</f>
        <v>3723</v>
      </c>
      <c r="P16">
        <f>VLOOKUP($E16,[2]Sheet1!$A:$O,12,FALSE)</f>
        <v>3723</v>
      </c>
      <c r="Q16">
        <f>VLOOKUP($E16,[2]Sheet1!$A:$O,13,FALSE)</f>
        <v>0</v>
      </c>
      <c r="R16">
        <f>VLOOKUP($E16,[2]Sheet1!$A:$O,14,FALSE)</f>
        <v>1</v>
      </c>
      <c r="S16">
        <f>VLOOKUP($E16,[2]Sheet1!$A:$O,15,FALSE)</f>
        <v>1</v>
      </c>
    </row>
    <row r="17" spans="1:19" x14ac:dyDescent="0.2">
      <c r="A17" t="s">
        <v>34</v>
      </c>
      <c r="B17">
        <v>3</v>
      </c>
      <c r="C17" t="s">
        <v>76</v>
      </c>
      <c r="D17" t="s">
        <v>2</v>
      </c>
      <c r="E17">
        <v>27</v>
      </c>
      <c r="F17">
        <f>VLOOKUP($E17,[2]Sheet1!$A:$O,2,FALSE)</f>
        <v>2</v>
      </c>
      <c r="G17">
        <f>VLOOKUP($E17,[2]Sheet1!$A:$O,3,FALSE)</f>
        <v>17</v>
      </c>
      <c r="H17">
        <f>VLOOKUP($E17,[2]Sheet1!$A:$O,4,FALSE)</f>
        <v>34</v>
      </c>
      <c r="I17" t="str">
        <f>VLOOKUP($E17,[2]Sheet1!$A:$O,5,FALSE)</f>
        <v>equated</v>
      </c>
      <c r="J17">
        <f>VLOOKUP($E17,[2]Sheet1!$A:$O,6,FALSE)</f>
        <v>0</v>
      </c>
      <c r="K17" t="str">
        <f>VLOOKUP($E17,[2]Sheet1!$A:$O,7,FALSE)</f>
        <v>equated</v>
      </c>
      <c r="L17">
        <f>VLOOKUP($E17,[2]Sheet1!$A:$O,8,FALSE)</f>
        <v>0</v>
      </c>
      <c r="M17" t="str">
        <f>VLOOKUP($E17,[2]Sheet1!$A:$O,9,FALSE)</f>
        <v>right</v>
      </c>
      <c r="N17">
        <f>VLOOKUP($E17,[2]Sheet1!$A:$O,10,FALSE)</f>
        <v>51920</v>
      </c>
      <c r="O17">
        <f>VLOOKUP($E17,[2]Sheet1!$A:$O,11,FALSE)</f>
        <v>5892</v>
      </c>
      <c r="P17">
        <f>VLOOKUP($E17,[2]Sheet1!$A:$O,12,FALSE)</f>
        <v>5892</v>
      </c>
      <c r="Q17">
        <f>VLOOKUP($E17,[2]Sheet1!$A:$O,13,FALSE)</f>
        <v>0</v>
      </c>
      <c r="R17">
        <f>VLOOKUP($E17,[2]Sheet1!$A:$O,14,FALSE)</f>
        <v>1</v>
      </c>
      <c r="S17">
        <f>VLOOKUP($E17,[2]Sheet1!$A:$O,15,FALSE)</f>
        <v>0</v>
      </c>
    </row>
    <row r="18" spans="1:19" x14ac:dyDescent="0.2">
      <c r="A18" t="s">
        <v>35</v>
      </c>
      <c r="B18">
        <v>3</v>
      </c>
      <c r="C18" t="s">
        <v>76</v>
      </c>
      <c r="D18" t="s">
        <v>1</v>
      </c>
      <c r="E18">
        <v>26</v>
      </c>
      <c r="F18">
        <f>VLOOKUP($E18,[2]Sheet1!$A:$O,2,FALSE)</f>
        <v>2</v>
      </c>
      <c r="G18">
        <f>VLOOKUP($E18,[2]Sheet1!$A:$O,3,FALSE)</f>
        <v>13</v>
      </c>
      <c r="H18">
        <f>VLOOKUP($E18,[2]Sheet1!$A:$O,4,FALSE)</f>
        <v>26</v>
      </c>
      <c r="I18">
        <f>VLOOKUP($E18,[2]Sheet1!$A:$O,5,FALSE)</f>
        <v>0</v>
      </c>
      <c r="J18">
        <f>VLOOKUP($E18,[2]Sheet1!$A:$O,6,FALSE)</f>
        <v>0</v>
      </c>
      <c r="K18" t="str">
        <f>VLOOKUP($E18,[2]Sheet1!$A:$O,7,FALSE)</f>
        <v>equated</v>
      </c>
      <c r="L18">
        <f>VLOOKUP($E18,[2]Sheet1!$A:$O,8,FALSE)</f>
        <v>0</v>
      </c>
      <c r="M18" t="str">
        <f>VLOOKUP($E18,[2]Sheet1!$A:$O,9,FALSE)</f>
        <v>left</v>
      </c>
      <c r="N18">
        <f>VLOOKUP($E18,[2]Sheet1!$A:$O,10,FALSE)</f>
        <v>0</v>
      </c>
      <c r="O18">
        <f>VLOOKUP($E18,[2]Sheet1!$A:$O,11,FALSE)</f>
        <v>5569</v>
      </c>
      <c r="P18">
        <f>VLOOKUP($E18,[2]Sheet1!$A:$O,12,FALSE)</f>
        <v>5569</v>
      </c>
      <c r="Q18">
        <f>VLOOKUP($E18,[2]Sheet1!$A:$O,13,FALSE)</f>
        <v>0</v>
      </c>
      <c r="R18">
        <f>VLOOKUP($E18,[2]Sheet1!$A:$O,14,FALSE)</f>
        <v>1</v>
      </c>
      <c r="S18">
        <f>VLOOKUP($E18,[2]Sheet1!$A:$O,15,FALSE)</f>
        <v>1</v>
      </c>
    </row>
    <row r="19" spans="1:19" x14ac:dyDescent="0.2">
      <c r="A19" t="s">
        <v>36</v>
      </c>
      <c r="B19">
        <v>3</v>
      </c>
      <c r="C19" t="s">
        <v>76</v>
      </c>
      <c r="D19" t="s">
        <v>2</v>
      </c>
      <c r="E19">
        <v>25</v>
      </c>
      <c r="F19">
        <f>VLOOKUP($E19,[2]Sheet1!$A:$O,2,FALSE)</f>
        <v>2</v>
      </c>
      <c r="G19">
        <f>VLOOKUP($E19,[2]Sheet1!$A:$O,3,FALSE)</f>
        <v>10</v>
      </c>
      <c r="H19">
        <f>VLOOKUP($E19,[2]Sheet1!$A:$O,4,FALSE)</f>
        <v>20</v>
      </c>
      <c r="I19">
        <f>VLOOKUP($E19,[2]Sheet1!$A:$O,5,FALSE)</f>
        <v>0</v>
      </c>
      <c r="J19">
        <f>VLOOKUP($E19,[2]Sheet1!$A:$O,6,FALSE)</f>
        <v>0</v>
      </c>
      <c r="K19" t="str">
        <f>VLOOKUP($E19,[2]Sheet1!$A:$O,7,FALSE)</f>
        <v>equated</v>
      </c>
      <c r="L19">
        <f>VLOOKUP($E19,[2]Sheet1!$A:$O,8,FALSE)</f>
        <v>0</v>
      </c>
      <c r="M19" t="str">
        <f>VLOOKUP($E19,[2]Sheet1!$A:$O,9,FALSE)</f>
        <v>right</v>
      </c>
      <c r="N19">
        <f>VLOOKUP($E19,[2]Sheet1!$A:$O,10,FALSE)</f>
        <v>0</v>
      </c>
      <c r="O19">
        <f>VLOOKUP($E19,[2]Sheet1!$A:$O,11,FALSE)</f>
        <v>4145</v>
      </c>
      <c r="P19">
        <f>VLOOKUP($E19,[2]Sheet1!$A:$O,12,FALSE)</f>
        <v>4145</v>
      </c>
      <c r="Q19">
        <f>VLOOKUP($E19,[2]Sheet1!$A:$O,13,FALSE)</f>
        <v>0</v>
      </c>
      <c r="R19">
        <f>VLOOKUP($E19,[2]Sheet1!$A:$O,14,FALSE)</f>
        <v>1</v>
      </c>
      <c r="S19">
        <f>VLOOKUP($E19,[2]Sheet1!$A:$O,15,FALSE)</f>
        <v>0</v>
      </c>
    </row>
    <row r="20" spans="1:19" x14ac:dyDescent="0.2">
      <c r="A20" t="s">
        <v>37</v>
      </c>
      <c r="B20">
        <v>3</v>
      </c>
      <c r="C20" t="s">
        <v>76</v>
      </c>
      <c r="D20" t="s">
        <v>1</v>
      </c>
      <c r="E20">
        <v>32</v>
      </c>
      <c r="F20">
        <f>VLOOKUP($E20,[2]Sheet1!$A:$O,2,FALSE)</f>
        <v>1.5</v>
      </c>
      <c r="G20">
        <f>VLOOKUP($E20,[2]Sheet1!$A:$O,3,FALSE)</f>
        <v>26</v>
      </c>
      <c r="H20">
        <f>VLOOKUP($E20,[2]Sheet1!$A:$O,4,FALSE)</f>
        <v>39</v>
      </c>
      <c r="I20" t="str">
        <f>VLOOKUP($E20,[2]Sheet1!$A:$O,5,FALSE)</f>
        <v>equated</v>
      </c>
      <c r="J20">
        <f>VLOOKUP($E20,[2]Sheet1!$A:$O,6,FALSE)</f>
        <v>0</v>
      </c>
      <c r="K20" t="str">
        <f>VLOOKUP($E20,[2]Sheet1!$A:$O,7,FALSE)</f>
        <v>equated</v>
      </c>
      <c r="L20">
        <f>VLOOKUP($E20,[2]Sheet1!$A:$O,8,FALSE)</f>
        <v>0</v>
      </c>
      <c r="M20" t="str">
        <f>VLOOKUP($E20,[2]Sheet1!$A:$O,9,FALSE)</f>
        <v>left</v>
      </c>
      <c r="N20">
        <f>VLOOKUP($E20,[2]Sheet1!$A:$O,10,FALSE)</f>
        <v>86189</v>
      </c>
      <c r="O20">
        <f>VLOOKUP($E20,[2]Sheet1!$A:$O,11,FALSE)</f>
        <v>6498</v>
      </c>
      <c r="P20">
        <f>VLOOKUP($E20,[2]Sheet1!$A:$O,12,FALSE)</f>
        <v>6498</v>
      </c>
      <c r="Q20">
        <f>VLOOKUP($E20,[2]Sheet1!$A:$O,13,FALSE)</f>
        <v>0</v>
      </c>
      <c r="R20">
        <f>VLOOKUP($E20,[2]Sheet1!$A:$O,14,FALSE)</f>
        <v>1</v>
      </c>
      <c r="S20">
        <f>VLOOKUP($E20,[2]Sheet1!$A:$O,15,FALSE)</f>
        <v>1</v>
      </c>
    </row>
    <row r="21" spans="1:19" x14ac:dyDescent="0.2">
      <c r="A21" t="s">
        <v>38</v>
      </c>
      <c r="B21">
        <v>3</v>
      </c>
      <c r="C21" t="s">
        <v>76</v>
      </c>
      <c r="D21" t="s">
        <v>2</v>
      </c>
      <c r="E21">
        <v>31</v>
      </c>
      <c r="F21">
        <f>VLOOKUP($E21,[2]Sheet1!$A:$O,2,FALSE)</f>
        <v>1.5</v>
      </c>
      <c r="G21">
        <f>VLOOKUP($E21,[2]Sheet1!$A:$O,3,FALSE)</f>
        <v>22</v>
      </c>
      <c r="H21">
        <f>VLOOKUP($E21,[2]Sheet1!$A:$O,4,FALSE)</f>
        <v>33</v>
      </c>
      <c r="I21" t="str">
        <f>VLOOKUP($E21,[2]Sheet1!$A:$O,5,FALSE)</f>
        <v>equated</v>
      </c>
      <c r="J21">
        <f>VLOOKUP($E21,[2]Sheet1!$A:$O,6,FALSE)</f>
        <v>0</v>
      </c>
      <c r="K21" t="str">
        <f>VLOOKUP($E21,[2]Sheet1!$A:$O,7,FALSE)</f>
        <v>equated</v>
      </c>
      <c r="L21">
        <f>VLOOKUP($E21,[2]Sheet1!$A:$O,8,FALSE)</f>
        <v>0</v>
      </c>
      <c r="M21" t="str">
        <f>VLOOKUP($E21,[2]Sheet1!$A:$O,9,FALSE)</f>
        <v>right</v>
      </c>
      <c r="N21">
        <f>VLOOKUP($E21,[2]Sheet1!$A:$O,10,FALSE)</f>
        <v>114368</v>
      </c>
      <c r="O21">
        <f>VLOOKUP($E21,[2]Sheet1!$A:$O,11,FALSE)</f>
        <v>5308</v>
      </c>
      <c r="P21">
        <f>VLOOKUP($E21,[2]Sheet1!$A:$O,12,FALSE)</f>
        <v>5308</v>
      </c>
      <c r="Q21">
        <f>VLOOKUP($E21,[2]Sheet1!$A:$O,13,FALSE)</f>
        <v>0</v>
      </c>
      <c r="R21">
        <f>VLOOKUP($E21,[2]Sheet1!$A:$O,14,FALSE)</f>
        <v>1</v>
      </c>
      <c r="S21">
        <f>VLOOKUP($E21,[2]Sheet1!$A:$O,15,FALSE)</f>
        <v>0</v>
      </c>
    </row>
    <row r="22" spans="1:19" x14ac:dyDescent="0.2">
      <c r="A22" t="s">
        <v>39</v>
      </c>
      <c r="B22">
        <v>3</v>
      </c>
      <c r="C22" t="s">
        <v>76</v>
      </c>
      <c r="D22" t="s">
        <v>1</v>
      </c>
      <c r="E22">
        <v>30</v>
      </c>
      <c r="F22">
        <f>VLOOKUP($E22,[2]Sheet1!$A:$O,2,FALSE)</f>
        <v>1.5</v>
      </c>
      <c r="G22">
        <f>VLOOKUP($E22,[2]Sheet1!$A:$O,3,FALSE)</f>
        <v>14</v>
      </c>
      <c r="H22">
        <f>VLOOKUP($E22,[2]Sheet1!$A:$O,4,FALSE)</f>
        <v>21</v>
      </c>
      <c r="I22">
        <f>VLOOKUP($E22,[2]Sheet1!$A:$O,5,FALSE)</f>
        <v>0</v>
      </c>
      <c r="J22">
        <f>VLOOKUP($E22,[2]Sheet1!$A:$O,6,FALSE)</f>
        <v>0</v>
      </c>
      <c r="K22" t="str">
        <f>VLOOKUP($E22,[2]Sheet1!$A:$O,7,FALSE)</f>
        <v>equated</v>
      </c>
      <c r="L22">
        <f>VLOOKUP($E22,[2]Sheet1!$A:$O,8,FALSE)</f>
        <v>0</v>
      </c>
      <c r="M22" t="str">
        <f>VLOOKUP($E22,[2]Sheet1!$A:$O,9,FALSE)</f>
        <v>left</v>
      </c>
      <c r="N22">
        <f>VLOOKUP($E22,[2]Sheet1!$A:$O,10,FALSE)</f>
        <v>0</v>
      </c>
      <c r="O22">
        <f>VLOOKUP($E22,[2]Sheet1!$A:$O,11,FALSE)</f>
        <v>4357</v>
      </c>
      <c r="P22">
        <f>VLOOKUP($E22,[2]Sheet1!$A:$O,12,FALSE)</f>
        <v>4357</v>
      </c>
      <c r="Q22">
        <f>VLOOKUP($E22,[2]Sheet1!$A:$O,13,FALSE)</f>
        <v>0</v>
      </c>
      <c r="R22">
        <f>VLOOKUP($E22,[2]Sheet1!$A:$O,14,FALSE)</f>
        <v>1</v>
      </c>
      <c r="S22">
        <f>VLOOKUP($E22,[2]Sheet1!$A:$O,15,FALSE)</f>
        <v>1</v>
      </c>
    </row>
    <row r="23" spans="1:19" x14ac:dyDescent="0.2">
      <c r="A23" t="s">
        <v>40</v>
      </c>
      <c r="B23">
        <v>3</v>
      </c>
      <c r="C23" t="s">
        <v>76</v>
      </c>
      <c r="D23" t="s">
        <v>2</v>
      </c>
      <c r="E23">
        <v>29</v>
      </c>
      <c r="F23">
        <f>VLOOKUP($E23,[2]Sheet1!$A:$O,2,FALSE)</f>
        <v>1.5</v>
      </c>
      <c r="G23">
        <f>VLOOKUP($E23,[2]Sheet1!$A:$O,3,FALSE)</f>
        <v>10</v>
      </c>
      <c r="H23">
        <f>VLOOKUP($E23,[2]Sheet1!$A:$O,4,FALSE)</f>
        <v>15</v>
      </c>
      <c r="I23">
        <f>VLOOKUP($E23,[2]Sheet1!$A:$O,5,FALSE)</f>
        <v>0</v>
      </c>
      <c r="J23">
        <f>VLOOKUP($E23,[2]Sheet1!$A:$O,6,FALSE)</f>
        <v>0</v>
      </c>
      <c r="K23" t="str">
        <f>VLOOKUP($E23,[2]Sheet1!$A:$O,7,FALSE)</f>
        <v>equated</v>
      </c>
      <c r="L23">
        <f>VLOOKUP($E23,[2]Sheet1!$A:$O,8,FALSE)</f>
        <v>0</v>
      </c>
      <c r="M23" t="str">
        <f>VLOOKUP($E23,[2]Sheet1!$A:$O,9,FALSE)</f>
        <v>right</v>
      </c>
      <c r="N23">
        <f>VLOOKUP($E23,[2]Sheet1!$A:$O,10,FALSE)</f>
        <v>0</v>
      </c>
      <c r="O23">
        <f>VLOOKUP($E23,[2]Sheet1!$A:$O,11,FALSE)</f>
        <v>6537</v>
      </c>
      <c r="P23">
        <f>VLOOKUP($E23,[2]Sheet1!$A:$O,12,FALSE)</f>
        <v>6537</v>
      </c>
      <c r="Q23">
        <f>VLOOKUP($E23,[2]Sheet1!$A:$O,13,FALSE)</f>
        <v>0</v>
      </c>
      <c r="R23">
        <f>VLOOKUP($E23,[2]Sheet1!$A:$O,14,FALSE)</f>
        <v>1</v>
      </c>
      <c r="S23">
        <f>VLOOKUP($E23,[2]Sheet1!$A:$O,15,FALSE)</f>
        <v>0</v>
      </c>
    </row>
    <row r="24" spans="1:19" x14ac:dyDescent="0.2">
      <c r="A24" t="s">
        <v>41</v>
      </c>
      <c r="B24">
        <v>3</v>
      </c>
      <c r="C24" t="s">
        <v>76</v>
      </c>
      <c r="D24" t="s">
        <v>1</v>
      </c>
      <c r="E24">
        <v>1</v>
      </c>
      <c r="F24">
        <f>VLOOKUP($E24,[2]Sheet1!$A:$O,2,FALSE)</f>
        <v>3</v>
      </c>
      <c r="G24">
        <f>VLOOKUP($E24,[2]Sheet1!$A:$O,3,FALSE)</f>
        <v>10</v>
      </c>
      <c r="H24">
        <f>VLOOKUP($E24,[2]Sheet1!$A:$O,4,FALSE)</f>
        <v>30</v>
      </c>
      <c r="I24" t="str">
        <f>VLOOKUP($E24,[2]Sheet1!$A:$O,5,FALSE)</f>
        <v>equated</v>
      </c>
      <c r="J24" t="str">
        <f>VLOOKUP($E24,[2]Sheet1!$A:$O,6,FALSE)</f>
        <v>equated</v>
      </c>
      <c r="K24">
        <f>VLOOKUP($E24,[2]Sheet1!$A:$O,7,FALSE)</f>
        <v>0</v>
      </c>
      <c r="L24">
        <f>VLOOKUP($E24,[2]Sheet1!$A:$O,8,FALSE)</f>
        <v>0</v>
      </c>
      <c r="M24" t="str">
        <f>VLOOKUP($E24,[2]Sheet1!$A:$O,9,FALSE)</f>
        <v>left</v>
      </c>
      <c r="N24">
        <f>VLOOKUP($E24,[2]Sheet1!$A:$O,10,FALSE)</f>
        <v>154356</v>
      </c>
      <c r="O24">
        <f>VLOOKUP($E24,[2]Sheet1!$A:$O,11,FALSE)</f>
        <v>3000</v>
      </c>
      <c r="P24">
        <f>VLOOKUP($E24,[2]Sheet1!$A:$O,12,FALSE)</f>
        <v>9000</v>
      </c>
      <c r="Q24">
        <f>VLOOKUP($E24,[2]Sheet1!$A:$O,13,FALSE)</f>
        <v>0</v>
      </c>
      <c r="R24">
        <f>VLOOKUP($E24,[2]Sheet1!$A:$O,14,FALSE)</f>
        <v>1</v>
      </c>
      <c r="S24">
        <f>VLOOKUP($E24,[2]Sheet1!$A:$O,15,FALSE)</f>
        <v>1</v>
      </c>
    </row>
    <row r="25" spans="1:19" x14ac:dyDescent="0.2">
      <c r="A25" t="s">
        <v>42</v>
      </c>
      <c r="B25">
        <v>3</v>
      </c>
      <c r="C25" t="s">
        <v>76</v>
      </c>
      <c r="D25" t="s">
        <v>2</v>
      </c>
      <c r="E25">
        <v>2</v>
      </c>
      <c r="F25">
        <f>VLOOKUP($E25,[2]Sheet1!$A:$O,2,FALSE)</f>
        <v>3</v>
      </c>
      <c r="G25">
        <f>VLOOKUP($E25,[2]Sheet1!$A:$O,3,FALSE)</f>
        <v>11</v>
      </c>
      <c r="H25">
        <f>VLOOKUP($E25,[2]Sheet1!$A:$O,4,FALSE)</f>
        <v>33</v>
      </c>
      <c r="I25" t="str">
        <f>VLOOKUP($E25,[2]Sheet1!$A:$O,5,FALSE)</f>
        <v>equated</v>
      </c>
      <c r="J25" t="str">
        <f>VLOOKUP($E25,[2]Sheet1!$A:$O,6,FALSE)</f>
        <v>equated</v>
      </c>
      <c r="K25">
        <f>VLOOKUP($E25,[2]Sheet1!$A:$O,7,FALSE)</f>
        <v>0</v>
      </c>
      <c r="L25">
        <f>VLOOKUP($E25,[2]Sheet1!$A:$O,8,FALSE)</f>
        <v>0</v>
      </c>
      <c r="M25" t="str">
        <f>VLOOKUP($E25,[2]Sheet1!$A:$O,9,FALSE)</f>
        <v>right</v>
      </c>
      <c r="N25">
        <f>VLOOKUP($E25,[2]Sheet1!$A:$O,10,FALSE)</f>
        <v>74800</v>
      </c>
      <c r="O25">
        <f>VLOOKUP($E25,[2]Sheet1!$A:$O,11,FALSE)</f>
        <v>3300</v>
      </c>
      <c r="P25">
        <f>VLOOKUP($E25,[2]Sheet1!$A:$O,12,FALSE)</f>
        <v>9900</v>
      </c>
      <c r="Q25">
        <f>VLOOKUP($E25,[2]Sheet1!$A:$O,13,FALSE)</f>
        <v>0</v>
      </c>
      <c r="R25">
        <f>VLOOKUP($E25,[2]Sheet1!$A:$O,14,FALSE)</f>
        <v>1</v>
      </c>
      <c r="S25">
        <f>VLOOKUP($E25,[2]Sheet1!$A:$O,15,FALSE)</f>
        <v>0</v>
      </c>
    </row>
    <row r="26" spans="1:19" x14ac:dyDescent="0.2">
      <c r="A26" t="s">
        <v>43</v>
      </c>
      <c r="B26">
        <v>3</v>
      </c>
      <c r="C26" t="s">
        <v>76</v>
      </c>
      <c r="D26" t="s">
        <v>1</v>
      </c>
      <c r="E26">
        <v>36</v>
      </c>
      <c r="F26">
        <f>VLOOKUP($E26,[2]Sheet1!$A:$O,2,FALSE)</f>
        <v>3</v>
      </c>
      <c r="G26">
        <f>VLOOKUP($E26,[2]Sheet1!$A:$O,3,FALSE)</f>
        <v>13</v>
      </c>
      <c r="H26">
        <f>VLOOKUP($E26,[2]Sheet1!$A:$O,4,FALSE)</f>
        <v>39</v>
      </c>
      <c r="I26">
        <f>VLOOKUP($E26,[2]Sheet1!$A:$O,5,FALSE)</f>
        <v>0</v>
      </c>
      <c r="J26">
        <f>VLOOKUP($E26,[2]Sheet1!$A:$O,6,FALSE)</f>
        <v>0</v>
      </c>
      <c r="K26">
        <f>VLOOKUP($E26,[2]Sheet1!$A:$O,7,FALSE)</f>
        <v>0</v>
      </c>
      <c r="L26" t="str">
        <f>VLOOKUP($E26,[2]Sheet1!$A:$O,8,FALSE)</f>
        <v>equated</v>
      </c>
      <c r="M26" t="str">
        <f>VLOOKUP($E26,[2]Sheet1!$A:$O,9,FALSE)</f>
        <v>left</v>
      </c>
      <c r="N26">
        <f>VLOOKUP($E26,[2]Sheet1!$A:$O,10,FALSE)</f>
        <v>0</v>
      </c>
      <c r="O26">
        <f>VLOOKUP($E26,[2]Sheet1!$A:$O,11,FALSE)</f>
        <v>0</v>
      </c>
      <c r="P26">
        <f>VLOOKUP($E26,[2]Sheet1!$A:$O,12,FALSE)</f>
        <v>0</v>
      </c>
      <c r="Q26">
        <f>VLOOKUP($E26,[2]Sheet1!$A:$O,13,FALSE)</f>
        <v>1835</v>
      </c>
      <c r="R26">
        <f>VLOOKUP($E26,[2]Sheet1!$A:$O,14,FALSE)</f>
        <v>2</v>
      </c>
      <c r="S26">
        <f>VLOOKUP($E26,[2]Sheet1!$A:$O,15,FALSE)</f>
        <v>1</v>
      </c>
    </row>
    <row r="27" spans="1:19" x14ac:dyDescent="0.2">
      <c r="A27" t="s">
        <v>44</v>
      </c>
      <c r="B27">
        <v>3</v>
      </c>
      <c r="C27" t="s">
        <v>76</v>
      </c>
      <c r="D27" t="s">
        <v>2</v>
      </c>
      <c r="E27">
        <v>35</v>
      </c>
      <c r="F27">
        <f>VLOOKUP($E27,[2]Sheet1!$A:$O,2,FALSE)</f>
        <v>3</v>
      </c>
      <c r="G27">
        <f>VLOOKUP($E27,[2]Sheet1!$A:$O,3,FALSE)</f>
        <v>12</v>
      </c>
      <c r="H27">
        <f>VLOOKUP($E27,[2]Sheet1!$A:$O,4,FALSE)</f>
        <v>36</v>
      </c>
      <c r="I27">
        <f>VLOOKUP($E27,[2]Sheet1!$A:$O,5,FALSE)</f>
        <v>0</v>
      </c>
      <c r="J27">
        <f>VLOOKUP($E27,[2]Sheet1!$A:$O,6,FALSE)</f>
        <v>0</v>
      </c>
      <c r="K27">
        <f>VLOOKUP($E27,[2]Sheet1!$A:$O,7,FALSE)</f>
        <v>0</v>
      </c>
      <c r="L27" t="str">
        <f>VLOOKUP($E27,[2]Sheet1!$A:$O,8,FALSE)</f>
        <v>equated</v>
      </c>
      <c r="M27" t="str">
        <f>VLOOKUP($E27,[2]Sheet1!$A:$O,9,FALSE)</f>
        <v>right</v>
      </c>
      <c r="N27">
        <f>VLOOKUP($E27,[2]Sheet1!$A:$O,10,FALSE)</f>
        <v>0</v>
      </c>
      <c r="O27">
        <f>VLOOKUP($E27,[2]Sheet1!$A:$O,11,FALSE)</f>
        <v>0</v>
      </c>
      <c r="P27">
        <f>VLOOKUP($E27,[2]Sheet1!$A:$O,12,FALSE)</f>
        <v>0</v>
      </c>
      <c r="Q27">
        <f>VLOOKUP($E27,[2]Sheet1!$A:$O,13,FALSE)</f>
        <v>1999</v>
      </c>
      <c r="R27">
        <f>VLOOKUP($E27,[2]Sheet1!$A:$O,14,FALSE)</f>
        <v>2</v>
      </c>
      <c r="S27">
        <f>VLOOKUP($E27,[2]Sheet1!$A:$O,15,FALSE)</f>
        <v>0</v>
      </c>
    </row>
    <row r="28" spans="1:19" x14ac:dyDescent="0.2">
      <c r="A28" t="s">
        <v>45</v>
      </c>
      <c r="B28">
        <v>3</v>
      </c>
      <c r="C28" t="s">
        <v>76</v>
      </c>
      <c r="D28" t="s">
        <v>1</v>
      </c>
      <c r="E28">
        <v>5</v>
      </c>
      <c r="F28">
        <f>VLOOKUP($E28,[2]Sheet1!$A:$O,2,FALSE)</f>
        <v>2.5</v>
      </c>
      <c r="G28">
        <f>VLOOKUP($E28,[2]Sheet1!$A:$O,3,FALSE)</f>
        <v>10</v>
      </c>
      <c r="H28">
        <f>VLOOKUP($E28,[2]Sheet1!$A:$O,4,FALSE)</f>
        <v>25</v>
      </c>
      <c r="I28" t="str">
        <f>VLOOKUP($E28,[2]Sheet1!$A:$O,5,FALSE)</f>
        <v>equated</v>
      </c>
      <c r="J28" t="str">
        <f>VLOOKUP($E28,[2]Sheet1!$A:$O,6,FALSE)</f>
        <v>equated</v>
      </c>
      <c r="K28">
        <f>VLOOKUP($E28,[2]Sheet1!$A:$O,7,FALSE)</f>
        <v>0</v>
      </c>
      <c r="L28">
        <f>VLOOKUP($E28,[2]Sheet1!$A:$O,8,FALSE)</f>
        <v>0</v>
      </c>
      <c r="M28" t="str">
        <f>VLOOKUP($E28,[2]Sheet1!$A:$O,9,FALSE)</f>
        <v>left</v>
      </c>
      <c r="N28">
        <f>VLOOKUP($E28,[2]Sheet1!$A:$O,10,FALSE)</f>
        <v>79018</v>
      </c>
      <c r="O28">
        <f>VLOOKUP($E28,[2]Sheet1!$A:$O,11,FALSE)</f>
        <v>3000</v>
      </c>
      <c r="P28">
        <f>VLOOKUP($E28,[2]Sheet1!$A:$O,12,FALSE)</f>
        <v>7500</v>
      </c>
      <c r="Q28">
        <f>VLOOKUP($E28,[2]Sheet1!$A:$O,13,FALSE)</f>
        <v>0</v>
      </c>
      <c r="R28">
        <f>VLOOKUP($E28,[2]Sheet1!$A:$O,14,FALSE)</f>
        <v>1</v>
      </c>
      <c r="S28">
        <f>VLOOKUP($E28,[2]Sheet1!$A:$O,15,FALSE)</f>
        <v>1</v>
      </c>
    </row>
    <row r="29" spans="1:19" x14ac:dyDescent="0.2">
      <c r="A29" t="s">
        <v>46</v>
      </c>
      <c r="B29">
        <v>3</v>
      </c>
      <c r="C29" t="s">
        <v>76</v>
      </c>
      <c r="D29" t="s">
        <v>2</v>
      </c>
      <c r="E29">
        <v>6</v>
      </c>
      <c r="F29">
        <f>VLOOKUP($E29,[2]Sheet1!$A:$O,2,FALSE)</f>
        <v>2.5</v>
      </c>
      <c r="G29">
        <f>VLOOKUP($E29,[2]Sheet1!$A:$O,3,FALSE)</f>
        <v>12</v>
      </c>
      <c r="H29">
        <f>VLOOKUP($E29,[2]Sheet1!$A:$O,4,FALSE)</f>
        <v>30</v>
      </c>
      <c r="I29" t="str">
        <f>VLOOKUP($E29,[2]Sheet1!$A:$O,5,FALSE)</f>
        <v>equated</v>
      </c>
      <c r="J29" t="str">
        <f>VLOOKUP($E29,[2]Sheet1!$A:$O,6,FALSE)</f>
        <v>equated</v>
      </c>
      <c r="K29">
        <f>VLOOKUP($E29,[2]Sheet1!$A:$O,7,FALSE)</f>
        <v>0</v>
      </c>
      <c r="L29">
        <f>VLOOKUP($E29,[2]Sheet1!$A:$O,8,FALSE)</f>
        <v>0</v>
      </c>
      <c r="M29" t="str">
        <f>VLOOKUP($E29,[2]Sheet1!$A:$O,9,FALSE)</f>
        <v>right</v>
      </c>
      <c r="N29">
        <f>VLOOKUP($E29,[2]Sheet1!$A:$O,10,FALSE)</f>
        <v>114665</v>
      </c>
      <c r="O29">
        <f>VLOOKUP($E29,[2]Sheet1!$A:$O,11,FALSE)</f>
        <v>3600</v>
      </c>
      <c r="P29">
        <f>VLOOKUP($E29,[2]Sheet1!$A:$O,12,FALSE)</f>
        <v>9000</v>
      </c>
      <c r="Q29">
        <f>VLOOKUP($E29,[2]Sheet1!$A:$O,13,FALSE)</f>
        <v>0</v>
      </c>
      <c r="R29">
        <f>VLOOKUP($E29,[2]Sheet1!$A:$O,14,FALSE)</f>
        <v>1</v>
      </c>
      <c r="S29">
        <f>VLOOKUP($E29,[2]Sheet1!$A:$O,15,FALSE)</f>
        <v>0</v>
      </c>
    </row>
    <row r="30" spans="1:19" x14ac:dyDescent="0.2">
      <c r="A30" t="s">
        <v>47</v>
      </c>
      <c r="B30">
        <v>3</v>
      </c>
      <c r="C30" t="s">
        <v>76</v>
      </c>
      <c r="D30" t="s">
        <v>1</v>
      </c>
      <c r="E30">
        <v>40</v>
      </c>
      <c r="F30">
        <f>VLOOKUP($E30,[2]Sheet1!$A:$O,2,FALSE)</f>
        <v>2.5</v>
      </c>
      <c r="G30">
        <f>VLOOKUP($E30,[2]Sheet1!$A:$O,3,FALSE)</f>
        <v>16</v>
      </c>
      <c r="H30">
        <f>VLOOKUP($E30,[2]Sheet1!$A:$O,4,FALSE)</f>
        <v>40</v>
      </c>
      <c r="I30">
        <f>VLOOKUP($E30,[2]Sheet1!$A:$O,5,FALSE)</f>
        <v>0</v>
      </c>
      <c r="J30">
        <f>VLOOKUP($E30,[2]Sheet1!$A:$O,6,FALSE)</f>
        <v>0</v>
      </c>
      <c r="K30">
        <f>VLOOKUP($E30,[2]Sheet1!$A:$O,7,FALSE)</f>
        <v>0</v>
      </c>
      <c r="L30" t="str">
        <f>VLOOKUP($E30,[2]Sheet1!$A:$O,8,FALSE)</f>
        <v>equated</v>
      </c>
      <c r="M30" t="str">
        <f>VLOOKUP($E30,[2]Sheet1!$A:$O,9,FALSE)</f>
        <v>left</v>
      </c>
      <c r="N30">
        <f>VLOOKUP($E30,[2]Sheet1!$A:$O,10,FALSE)</f>
        <v>0</v>
      </c>
      <c r="O30">
        <f>VLOOKUP($E30,[2]Sheet1!$A:$O,11,FALSE)</f>
        <v>0</v>
      </c>
      <c r="P30">
        <f>VLOOKUP($E30,[2]Sheet1!$A:$O,12,FALSE)</f>
        <v>0</v>
      </c>
      <c r="Q30">
        <f>VLOOKUP($E30,[2]Sheet1!$A:$O,13,FALSE)</f>
        <v>1512</v>
      </c>
      <c r="R30">
        <f>VLOOKUP($E30,[2]Sheet1!$A:$O,14,FALSE)</f>
        <v>2</v>
      </c>
      <c r="S30">
        <f>VLOOKUP($E30,[2]Sheet1!$A:$O,15,FALSE)</f>
        <v>1</v>
      </c>
    </row>
    <row r="31" spans="1:19" x14ac:dyDescent="0.2">
      <c r="A31" t="s">
        <v>48</v>
      </c>
      <c r="B31">
        <v>3</v>
      </c>
      <c r="C31" t="s">
        <v>76</v>
      </c>
      <c r="D31" t="s">
        <v>2</v>
      </c>
      <c r="E31">
        <v>39</v>
      </c>
      <c r="F31">
        <f>VLOOKUP($E31,[2]Sheet1!$A:$O,2,FALSE)</f>
        <v>2.5</v>
      </c>
      <c r="G31">
        <f>VLOOKUP($E31,[2]Sheet1!$A:$O,3,FALSE)</f>
        <v>14</v>
      </c>
      <c r="H31">
        <f>VLOOKUP($E31,[2]Sheet1!$A:$O,4,FALSE)</f>
        <v>35</v>
      </c>
      <c r="I31">
        <f>VLOOKUP($E31,[2]Sheet1!$A:$O,5,FALSE)</f>
        <v>0</v>
      </c>
      <c r="J31">
        <f>VLOOKUP($E31,[2]Sheet1!$A:$O,6,FALSE)</f>
        <v>0</v>
      </c>
      <c r="K31">
        <f>VLOOKUP($E31,[2]Sheet1!$A:$O,7,FALSE)</f>
        <v>0</v>
      </c>
      <c r="L31" t="str">
        <f>VLOOKUP($E31,[2]Sheet1!$A:$O,8,FALSE)</f>
        <v>equated</v>
      </c>
      <c r="M31" t="str">
        <f>VLOOKUP($E31,[2]Sheet1!$A:$O,9,FALSE)</f>
        <v>right</v>
      </c>
      <c r="N31">
        <f>VLOOKUP($E31,[2]Sheet1!$A:$O,10,FALSE)</f>
        <v>0</v>
      </c>
      <c r="O31">
        <f>VLOOKUP($E31,[2]Sheet1!$A:$O,11,FALSE)</f>
        <v>0</v>
      </c>
      <c r="P31">
        <f>VLOOKUP($E31,[2]Sheet1!$A:$O,12,FALSE)</f>
        <v>0</v>
      </c>
      <c r="Q31">
        <f>VLOOKUP($E31,[2]Sheet1!$A:$O,13,FALSE)</f>
        <v>1931</v>
      </c>
      <c r="R31">
        <f>VLOOKUP($E31,[2]Sheet1!$A:$O,14,FALSE)</f>
        <v>2</v>
      </c>
      <c r="S31">
        <f>VLOOKUP($E31,[2]Sheet1!$A:$O,15,FALSE)</f>
        <v>0</v>
      </c>
    </row>
    <row r="32" spans="1:19" x14ac:dyDescent="0.2">
      <c r="A32" t="s">
        <v>49</v>
      </c>
      <c r="B32">
        <v>3</v>
      </c>
      <c r="C32" t="s">
        <v>76</v>
      </c>
      <c r="D32" t="s">
        <v>1</v>
      </c>
      <c r="E32">
        <v>9</v>
      </c>
      <c r="F32">
        <f>VLOOKUP($E32,[2]Sheet1!$A:$O,2,FALSE)</f>
        <v>2</v>
      </c>
      <c r="G32">
        <f>VLOOKUP($E32,[2]Sheet1!$A:$O,3,FALSE)</f>
        <v>10</v>
      </c>
      <c r="H32">
        <f>VLOOKUP($E32,[2]Sheet1!$A:$O,4,FALSE)</f>
        <v>20</v>
      </c>
      <c r="I32" t="str">
        <f>VLOOKUP($E32,[2]Sheet1!$A:$O,5,FALSE)</f>
        <v>equated</v>
      </c>
      <c r="J32" t="str">
        <f>VLOOKUP($E32,[2]Sheet1!$A:$O,6,FALSE)</f>
        <v>equated</v>
      </c>
      <c r="K32">
        <f>VLOOKUP($E32,[2]Sheet1!$A:$O,7,FALSE)</f>
        <v>0</v>
      </c>
      <c r="L32">
        <f>VLOOKUP($E32,[2]Sheet1!$A:$O,8,FALSE)</f>
        <v>0</v>
      </c>
      <c r="M32" t="str">
        <f>VLOOKUP($E32,[2]Sheet1!$A:$O,9,FALSE)</f>
        <v>left</v>
      </c>
      <c r="N32">
        <f>VLOOKUP($E32,[2]Sheet1!$A:$O,10,FALSE)</f>
        <v>152522</v>
      </c>
      <c r="O32">
        <f>VLOOKUP($E32,[2]Sheet1!$A:$O,11,FALSE)</f>
        <v>3000</v>
      </c>
      <c r="P32">
        <f>VLOOKUP($E32,[2]Sheet1!$A:$O,12,FALSE)</f>
        <v>6000</v>
      </c>
      <c r="Q32">
        <f>VLOOKUP($E32,[2]Sheet1!$A:$O,13,FALSE)</f>
        <v>0</v>
      </c>
      <c r="R32">
        <f>VLOOKUP($E32,[2]Sheet1!$A:$O,14,FALSE)</f>
        <v>1</v>
      </c>
      <c r="S32">
        <f>VLOOKUP($E32,[2]Sheet1!$A:$O,15,FALSE)</f>
        <v>1</v>
      </c>
    </row>
    <row r="33" spans="1:19" x14ac:dyDescent="0.2">
      <c r="A33" t="s">
        <v>50</v>
      </c>
      <c r="B33">
        <v>3</v>
      </c>
      <c r="C33" t="s">
        <v>76</v>
      </c>
      <c r="D33" t="s">
        <v>2</v>
      </c>
      <c r="E33">
        <v>10</v>
      </c>
      <c r="F33">
        <f>VLOOKUP($E33,[2]Sheet1!$A:$O,2,FALSE)</f>
        <v>2</v>
      </c>
      <c r="G33">
        <f>VLOOKUP($E33,[2]Sheet1!$A:$O,3,FALSE)</f>
        <v>13</v>
      </c>
      <c r="H33">
        <f>VLOOKUP($E33,[2]Sheet1!$A:$O,4,FALSE)</f>
        <v>26</v>
      </c>
      <c r="I33" t="str">
        <f>VLOOKUP($E33,[2]Sheet1!$A:$O,5,FALSE)</f>
        <v>equated</v>
      </c>
      <c r="J33" t="str">
        <f>VLOOKUP($E33,[2]Sheet1!$A:$O,6,FALSE)</f>
        <v>equated</v>
      </c>
      <c r="K33">
        <f>VLOOKUP($E33,[2]Sheet1!$A:$O,7,FALSE)</f>
        <v>0</v>
      </c>
      <c r="L33">
        <f>VLOOKUP($E33,[2]Sheet1!$A:$O,8,FALSE)</f>
        <v>0</v>
      </c>
      <c r="M33" t="str">
        <f>VLOOKUP($E33,[2]Sheet1!$A:$O,9,FALSE)</f>
        <v>right</v>
      </c>
      <c r="N33">
        <f>VLOOKUP($E33,[2]Sheet1!$A:$O,10,FALSE)</f>
        <v>92908</v>
      </c>
      <c r="O33">
        <f>VLOOKUP($E33,[2]Sheet1!$A:$O,11,FALSE)</f>
        <v>3900</v>
      </c>
      <c r="P33">
        <f>VLOOKUP($E33,[2]Sheet1!$A:$O,12,FALSE)</f>
        <v>7800</v>
      </c>
      <c r="Q33">
        <f>VLOOKUP($E33,[2]Sheet1!$A:$O,13,FALSE)</f>
        <v>0</v>
      </c>
      <c r="R33">
        <f>VLOOKUP($E33,[2]Sheet1!$A:$O,14,FALSE)</f>
        <v>1</v>
      </c>
      <c r="S33">
        <f>VLOOKUP($E33,[2]Sheet1!$A:$O,15,FALSE)</f>
        <v>0</v>
      </c>
    </row>
    <row r="34" spans="1:19" x14ac:dyDescent="0.2">
      <c r="A34" t="s">
        <v>51</v>
      </c>
      <c r="B34">
        <v>3</v>
      </c>
      <c r="C34" t="s">
        <v>76</v>
      </c>
      <c r="D34" t="s">
        <v>1</v>
      </c>
      <c r="E34">
        <v>44</v>
      </c>
      <c r="F34">
        <f>VLOOKUP($E34,[2]Sheet1!$A:$O,2,FALSE)</f>
        <v>2</v>
      </c>
      <c r="G34">
        <f>VLOOKUP($E34,[2]Sheet1!$A:$O,3,FALSE)</f>
        <v>20</v>
      </c>
      <c r="H34">
        <f>VLOOKUP($E34,[2]Sheet1!$A:$O,4,FALSE)</f>
        <v>40</v>
      </c>
      <c r="I34">
        <f>VLOOKUP($E34,[2]Sheet1!$A:$O,5,FALSE)</f>
        <v>0</v>
      </c>
      <c r="J34">
        <f>VLOOKUP($E34,[2]Sheet1!$A:$O,6,FALSE)</f>
        <v>0</v>
      </c>
      <c r="K34">
        <f>VLOOKUP($E34,[2]Sheet1!$A:$O,7,FALSE)</f>
        <v>0</v>
      </c>
      <c r="L34" t="str">
        <f>VLOOKUP($E34,[2]Sheet1!$A:$O,8,FALSE)</f>
        <v>equated</v>
      </c>
      <c r="M34" t="str">
        <f>VLOOKUP($E34,[2]Sheet1!$A:$O,9,FALSE)</f>
        <v>left</v>
      </c>
      <c r="N34">
        <f>VLOOKUP($E34,[2]Sheet1!$A:$O,10,FALSE)</f>
        <v>0</v>
      </c>
      <c r="O34">
        <f>VLOOKUP($E34,[2]Sheet1!$A:$O,11,FALSE)</f>
        <v>0</v>
      </c>
      <c r="P34">
        <f>VLOOKUP($E34,[2]Sheet1!$A:$O,12,FALSE)</f>
        <v>0</v>
      </c>
      <c r="Q34">
        <f>VLOOKUP($E34,[2]Sheet1!$A:$O,13,FALSE)</f>
        <v>1838</v>
      </c>
      <c r="R34">
        <f>VLOOKUP($E34,[2]Sheet1!$A:$O,14,FALSE)</f>
        <v>2</v>
      </c>
      <c r="S34">
        <f>VLOOKUP($E34,[2]Sheet1!$A:$O,15,FALSE)</f>
        <v>1</v>
      </c>
    </row>
    <row r="35" spans="1:19" x14ac:dyDescent="0.2">
      <c r="A35" t="s">
        <v>52</v>
      </c>
      <c r="B35">
        <v>3</v>
      </c>
      <c r="C35" t="s">
        <v>76</v>
      </c>
      <c r="D35" t="s">
        <v>2</v>
      </c>
      <c r="E35">
        <v>43</v>
      </c>
      <c r="F35">
        <f>VLOOKUP($E35,[2]Sheet1!$A:$O,2,FALSE)</f>
        <v>2</v>
      </c>
      <c r="G35">
        <f>VLOOKUP($E35,[2]Sheet1!$A:$O,3,FALSE)</f>
        <v>17</v>
      </c>
      <c r="H35">
        <f>VLOOKUP($E35,[2]Sheet1!$A:$O,4,FALSE)</f>
        <v>34</v>
      </c>
      <c r="I35">
        <f>VLOOKUP($E35,[2]Sheet1!$A:$O,5,FALSE)</f>
        <v>0</v>
      </c>
      <c r="J35">
        <f>VLOOKUP($E35,[2]Sheet1!$A:$O,6,FALSE)</f>
        <v>0</v>
      </c>
      <c r="K35">
        <f>VLOOKUP($E35,[2]Sheet1!$A:$O,7,FALSE)</f>
        <v>0</v>
      </c>
      <c r="L35" t="str">
        <f>VLOOKUP($E35,[2]Sheet1!$A:$O,8,FALSE)</f>
        <v>equated</v>
      </c>
      <c r="M35" t="str">
        <f>VLOOKUP($E35,[2]Sheet1!$A:$O,9,FALSE)</f>
        <v>right</v>
      </c>
      <c r="N35">
        <f>VLOOKUP($E35,[2]Sheet1!$A:$O,10,FALSE)</f>
        <v>0</v>
      </c>
      <c r="O35">
        <f>VLOOKUP($E35,[2]Sheet1!$A:$O,11,FALSE)</f>
        <v>0</v>
      </c>
      <c r="P35">
        <f>VLOOKUP($E35,[2]Sheet1!$A:$O,12,FALSE)</f>
        <v>0</v>
      </c>
      <c r="Q35">
        <f>VLOOKUP($E35,[2]Sheet1!$A:$O,13,FALSE)</f>
        <v>1589</v>
      </c>
      <c r="R35">
        <f>VLOOKUP($E35,[2]Sheet1!$A:$O,14,FALSE)</f>
        <v>2</v>
      </c>
      <c r="S35">
        <f>VLOOKUP($E35,[2]Sheet1!$A:$O,15,FALSE)</f>
        <v>0</v>
      </c>
    </row>
    <row r="36" spans="1:19" x14ac:dyDescent="0.2">
      <c r="A36" t="s">
        <v>53</v>
      </c>
      <c r="B36">
        <v>3</v>
      </c>
      <c r="C36" t="s">
        <v>76</v>
      </c>
      <c r="D36" t="s">
        <v>1</v>
      </c>
      <c r="E36">
        <v>13</v>
      </c>
      <c r="F36">
        <f>VLOOKUP($E36,[2]Sheet1!$A:$O,2,FALSE)</f>
        <v>1.5</v>
      </c>
      <c r="G36">
        <f>VLOOKUP($E36,[2]Sheet1!$A:$O,3,FALSE)</f>
        <v>10</v>
      </c>
      <c r="H36">
        <f>VLOOKUP($E36,[2]Sheet1!$A:$O,4,FALSE)</f>
        <v>15</v>
      </c>
      <c r="I36" t="str">
        <f>VLOOKUP($E36,[2]Sheet1!$A:$O,5,FALSE)</f>
        <v>equated</v>
      </c>
      <c r="J36" t="str">
        <f>VLOOKUP($E36,[2]Sheet1!$A:$O,6,FALSE)</f>
        <v>equated</v>
      </c>
      <c r="K36">
        <f>VLOOKUP($E36,[2]Sheet1!$A:$O,7,FALSE)</f>
        <v>0</v>
      </c>
      <c r="L36">
        <f>VLOOKUP($E36,[2]Sheet1!$A:$O,8,FALSE)</f>
        <v>0</v>
      </c>
      <c r="M36" t="str">
        <f>VLOOKUP($E36,[2]Sheet1!$A:$O,9,FALSE)</f>
        <v>left</v>
      </c>
      <c r="N36">
        <f>VLOOKUP($E36,[2]Sheet1!$A:$O,10,FALSE)</f>
        <v>143230</v>
      </c>
      <c r="O36">
        <f>VLOOKUP($E36,[2]Sheet1!$A:$O,11,FALSE)</f>
        <v>3000</v>
      </c>
      <c r="P36">
        <f>VLOOKUP($E36,[2]Sheet1!$A:$O,12,FALSE)</f>
        <v>4500</v>
      </c>
      <c r="Q36">
        <f>VLOOKUP($E36,[2]Sheet1!$A:$O,13,FALSE)</f>
        <v>0</v>
      </c>
      <c r="R36">
        <f>VLOOKUP($E36,[2]Sheet1!$A:$O,14,FALSE)</f>
        <v>1</v>
      </c>
      <c r="S36">
        <f>VLOOKUP($E36,[2]Sheet1!$A:$O,15,FALSE)</f>
        <v>1</v>
      </c>
    </row>
    <row r="37" spans="1:19" x14ac:dyDescent="0.2">
      <c r="A37" t="s">
        <v>54</v>
      </c>
      <c r="B37">
        <v>3</v>
      </c>
      <c r="C37" t="s">
        <v>76</v>
      </c>
      <c r="D37" t="s">
        <v>2</v>
      </c>
      <c r="E37">
        <v>14</v>
      </c>
      <c r="F37">
        <f>VLOOKUP($E37,[2]Sheet1!$A:$O,2,FALSE)</f>
        <v>1.5</v>
      </c>
      <c r="G37">
        <f>VLOOKUP($E37,[2]Sheet1!$A:$O,3,FALSE)</f>
        <v>14</v>
      </c>
      <c r="H37">
        <f>VLOOKUP($E37,[2]Sheet1!$A:$O,4,FALSE)</f>
        <v>21</v>
      </c>
      <c r="I37" t="str">
        <f>VLOOKUP($E37,[2]Sheet1!$A:$O,5,FALSE)</f>
        <v>equated</v>
      </c>
      <c r="J37" t="str">
        <f>VLOOKUP($E37,[2]Sheet1!$A:$O,6,FALSE)</f>
        <v>equated</v>
      </c>
      <c r="K37">
        <f>VLOOKUP($E37,[2]Sheet1!$A:$O,7,FALSE)</f>
        <v>0</v>
      </c>
      <c r="L37">
        <f>VLOOKUP($E37,[2]Sheet1!$A:$O,8,FALSE)</f>
        <v>0</v>
      </c>
      <c r="M37" t="str">
        <f>VLOOKUP($E37,[2]Sheet1!$A:$O,9,FALSE)</f>
        <v>right</v>
      </c>
      <c r="N37">
        <f>VLOOKUP($E37,[2]Sheet1!$A:$O,10,FALSE)</f>
        <v>112939</v>
      </c>
      <c r="O37">
        <f>VLOOKUP($E37,[2]Sheet1!$A:$O,11,FALSE)</f>
        <v>4200</v>
      </c>
      <c r="P37">
        <f>VLOOKUP($E37,[2]Sheet1!$A:$O,12,FALSE)</f>
        <v>6300</v>
      </c>
      <c r="Q37">
        <f>VLOOKUP($E37,[2]Sheet1!$A:$O,13,FALSE)</f>
        <v>0</v>
      </c>
      <c r="R37">
        <f>VLOOKUP($E37,[2]Sheet1!$A:$O,14,FALSE)</f>
        <v>1</v>
      </c>
      <c r="S37">
        <f>VLOOKUP($E37,[2]Sheet1!$A:$O,15,FALSE)</f>
        <v>0</v>
      </c>
    </row>
    <row r="38" spans="1:19" x14ac:dyDescent="0.2">
      <c r="A38" t="s">
        <v>55</v>
      </c>
      <c r="B38">
        <v>3</v>
      </c>
      <c r="C38" t="s">
        <v>76</v>
      </c>
      <c r="D38" t="s">
        <v>1</v>
      </c>
      <c r="E38">
        <v>48</v>
      </c>
      <c r="F38">
        <f>VLOOKUP($E38,[2]Sheet1!$A:$O,2,FALSE)</f>
        <v>1.5</v>
      </c>
      <c r="G38">
        <f>VLOOKUP($E38,[2]Sheet1!$A:$O,3,FALSE)</f>
        <v>26</v>
      </c>
      <c r="H38">
        <f>VLOOKUP($E38,[2]Sheet1!$A:$O,4,FALSE)</f>
        <v>39</v>
      </c>
      <c r="I38">
        <f>VLOOKUP($E38,[2]Sheet1!$A:$O,5,FALSE)</f>
        <v>0</v>
      </c>
      <c r="J38">
        <f>VLOOKUP($E38,[2]Sheet1!$A:$O,6,FALSE)</f>
        <v>0</v>
      </c>
      <c r="K38">
        <f>VLOOKUP($E38,[2]Sheet1!$A:$O,7,FALSE)</f>
        <v>0</v>
      </c>
      <c r="L38" t="str">
        <f>VLOOKUP($E38,[2]Sheet1!$A:$O,8,FALSE)</f>
        <v>equated</v>
      </c>
      <c r="M38" t="str">
        <f>VLOOKUP($E38,[2]Sheet1!$A:$O,9,FALSE)</f>
        <v>left</v>
      </c>
      <c r="N38">
        <f>VLOOKUP($E38,[2]Sheet1!$A:$O,10,FALSE)</f>
        <v>0</v>
      </c>
      <c r="O38">
        <f>VLOOKUP($E38,[2]Sheet1!$A:$O,11,FALSE)</f>
        <v>0</v>
      </c>
      <c r="P38">
        <f>VLOOKUP($E38,[2]Sheet1!$A:$O,12,FALSE)</f>
        <v>0</v>
      </c>
      <c r="Q38">
        <f>VLOOKUP($E38,[2]Sheet1!$A:$O,13,FALSE)</f>
        <v>1635</v>
      </c>
      <c r="R38">
        <f>VLOOKUP($E38,[2]Sheet1!$A:$O,14,FALSE)</f>
        <v>2</v>
      </c>
      <c r="S38">
        <f>VLOOKUP($E38,[2]Sheet1!$A:$O,15,FALSE)</f>
        <v>1</v>
      </c>
    </row>
    <row r="39" spans="1:19" x14ac:dyDescent="0.2">
      <c r="A39" t="s">
        <v>56</v>
      </c>
      <c r="B39">
        <v>3</v>
      </c>
      <c r="C39" t="s">
        <v>76</v>
      </c>
      <c r="D39" t="s">
        <v>2</v>
      </c>
      <c r="E39">
        <v>47</v>
      </c>
      <c r="F39">
        <f>VLOOKUP($E39,[2]Sheet1!$A:$O,2,FALSE)</f>
        <v>1.5</v>
      </c>
      <c r="G39">
        <f>VLOOKUP($E39,[2]Sheet1!$A:$O,3,FALSE)</f>
        <v>22</v>
      </c>
      <c r="H39">
        <f>VLOOKUP($E39,[2]Sheet1!$A:$O,4,FALSE)</f>
        <v>33</v>
      </c>
      <c r="I39">
        <f>VLOOKUP($E39,[2]Sheet1!$A:$O,5,FALSE)</f>
        <v>0</v>
      </c>
      <c r="J39">
        <f>VLOOKUP($E39,[2]Sheet1!$A:$O,6,FALSE)</f>
        <v>0</v>
      </c>
      <c r="K39">
        <f>VLOOKUP($E39,[2]Sheet1!$A:$O,7,FALSE)</f>
        <v>0</v>
      </c>
      <c r="L39" t="str">
        <f>VLOOKUP($E39,[2]Sheet1!$A:$O,8,FALSE)</f>
        <v>equated</v>
      </c>
      <c r="M39" t="str">
        <f>VLOOKUP($E39,[2]Sheet1!$A:$O,9,FALSE)</f>
        <v>right</v>
      </c>
      <c r="N39">
        <f>VLOOKUP($E39,[2]Sheet1!$A:$O,10,FALSE)</f>
        <v>0</v>
      </c>
      <c r="O39">
        <f>VLOOKUP($E39,[2]Sheet1!$A:$O,11,FALSE)</f>
        <v>0</v>
      </c>
      <c r="P39">
        <f>VLOOKUP($E39,[2]Sheet1!$A:$O,12,FALSE)</f>
        <v>0</v>
      </c>
      <c r="Q39">
        <f>VLOOKUP($E39,[2]Sheet1!$A:$O,13,FALSE)</f>
        <v>1511</v>
      </c>
      <c r="R39">
        <f>VLOOKUP($E39,[2]Sheet1!$A:$O,14,FALSE)</f>
        <v>2</v>
      </c>
      <c r="S39">
        <f>VLOOKUP($E39,[2]Sheet1!$A:$O,15,FALSE)</f>
        <v>0</v>
      </c>
    </row>
    <row r="40" spans="1:19" x14ac:dyDescent="0.2">
      <c r="A40" t="s">
        <v>57</v>
      </c>
      <c r="B40">
        <v>3</v>
      </c>
      <c r="C40" t="s">
        <v>76</v>
      </c>
      <c r="D40" t="s">
        <v>1</v>
      </c>
      <c r="E40">
        <v>34</v>
      </c>
      <c r="F40">
        <f>VLOOKUP($E40,[2]Sheet1!$A:$O,2,FALSE)</f>
        <v>3</v>
      </c>
      <c r="G40">
        <f>VLOOKUP($E40,[2]Sheet1!$A:$O,3,FALSE)</f>
        <v>11</v>
      </c>
      <c r="H40">
        <f>VLOOKUP($E40,[2]Sheet1!$A:$O,4,FALSE)</f>
        <v>33</v>
      </c>
      <c r="I40" t="str">
        <f>VLOOKUP($E40,[2]Sheet1!$A:$O,5,FALSE)</f>
        <v>equated</v>
      </c>
      <c r="J40">
        <f>VLOOKUP($E40,[2]Sheet1!$A:$O,6,FALSE)</f>
        <v>0</v>
      </c>
      <c r="K40">
        <f>VLOOKUP($E40,[2]Sheet1!$A:$O,7,FALSE)</f>
        <v>0</v>
      </c>
      <c r="L40" t="str">
        <f>VLOOKUP($E40,[2]Sheet1!$A:$O,8,FALSE)</f>
        <v>equated</v>
      </c>
      <c r="M40" t="str">
        <f>VLOOKUP($E40,[2]Sheet1!$A:$O,9,FALSE)</f>
        <v>left</v>
      </c>
      <c r="N40">
        <f>VLOOKUP($E40,[2]Sheet1!$A:$O,10,FALSE)</f>
        <v>118238</v>
      </c>
      <c r="O40">
        <f>VLOOKUP($E40,[2]Sheet1!$A:$O,11,FALSE)</f>
        <v>0</v>
      </c>
      <c r="P40">
        <f>VLOOKUP($E40,[2]Sheet1!$A:$O,12,FALSE)</f>
        <v>0</v>
      </c>
      <c r="Q40">
        <f>VLOOKUP($E40,[2]Sheet1!$A:$O,13,FALSE)</f>
        <v>1877</v>
      </c>
      <c r="R40">
        <f>VLOOKUP($E40,[2]Sheet1!$A:$O,14,FALSE)</f>
        <v>2</v>
      </c>
      <c r="S40">
        <f>VLOOKUP($E40,[2]Sheet1!$A:$O,15,FALSE)</f>
        <v>1</v>
      </c>
    </row>
    <row r="41" spans="1:19" x14ac:dyDescent="0.2">
      <c r="A41" t="s">
        <v>58</v>
      </c>
      <c r="B41">
        <v>3</v>
      </c>
      <c r="C41" t="s">
        <v>76</v>
      </c>
      <c r="D41" t="s">
        <v>2</v>
      </c>
      <c r="E41">
        <v>33</v>
      </c>
      <c r="F41">
        <f>VLOOKUP($E41,[2]Sheet1!$A:$O,2,FALSE)</f>
        <v>3</v>
      </c>
      <c r="G41">
        <f>VLOOKUP($E41,[2]Sheet1!$A:$O,3,FALSE)</f>
        <v>10</v>
      </c>
      <c r="H41">
        <f>VLOOKUP($E41,[2]Sheet1!$A:$O,4,FALSE)</f>
        <v>30</v>
      </c>
      <c r="I41" t="str">
        <f>VLOOKUP($E41,[2]Sheet1!$A:$O,5,FALSE)</f>
        <v>equated</v>
      </c>
      <c r="J41">
        <f>VLOOKUP($E41,[2]Sheet1!$A:$O,6,FALSE)</f>
        <v>0</v>
      </c>
      <c r="K41">
        <f>VLOOKUP($E41,[2]Sheet1!$A:$O,7,FALSE)</f>
        <v>0</v>
      </c>
      <c r="L41" t="str">
        <f>VLOOKUP($E41,[2]Sheet1!$A:$O,8,FALSE)</f>
        <v>equated</v>
      </c>
      <c r="M41" t="str">
        <f>VLOOKUP($E41,[2]Sheet1!$A:$O,9,FALSE)</f>
        <v>right</v>
      </c>
      <c r="N41">
        <f>VLOOKUP($E41,[2]Sheet1!$A:$O,10,FALSE)</f>
        <v>154792</v>
      </c>
      <c r="O41">
        <f>VLOOKUP($E41,[2]Sheet1!$A:$O,11,FALSE)</f>
        <v>0</v>
      </c>
      <c r="P41">
        <f>VLOOKUP($E41,[2]Sheet1!$A:$O,12,FALSE)</f>
        <v>0</v>
      </c>
      <c r="Q41">
        <f>VLOOKUP($E41,[2]Sheet1!$A:$O,13,FALSE)</f>
        <v>1735</v>
      </c>
      <c r="R41">
        <f>VLOOKUP($E41,[2]Sheet1!$A:$O,14,FALSE)</f>
        <v>2</v>
      </c>
      <c r="S41">
        <f>VLOOKUP($E41,[2]Sheet1!$A:$O,15,FALSE)</f>
        <v>0</v>
      </c>
    </row>
    <row r="42" spans="1:19" x14ac:dyDescent="0.2">
      <c r="A42" t="s">
        <v>59</v>
      </c>
      <c r="B42">
        <v>3</v>
      </c>
      <c r="C42" t="s">
        <v>76</v>
      </c>
      <c r="D42" t="s">
        <v>1</v>
      </c>
      <c r="E42">
        <v>3</v>
      </c>
      <c r="F42">
        <f>VLOOKUP($E42,[2]Sheet1!$A:$O,2,FALSE)</f>
        <v>3</v>
      </c>
      <c r="G42">
        <f>VLOOKUP($E42,[2]Sheet1!$A:$O,3,FALSE)</f>
        <v>12</v>
      </c>
      <c r="H42">
        <f>VLOOKUP($E42,[2]Sheet1!$A:$O,4,FALSE)</f>
        <v>36</v>
      </c>
      <c r="I42">
        <f>VLOOKUP($E42,[2]Sheet1!$A:$O,5,FALSE)</f>
        <v>0</v>
      </c>
      <c r="J42" t="str">
        <f>VLOOKUP($E42,[2]Sheet1!$A:$O,6,FALSE)</f>
        <v>equated</v>
      </c>
      <c r="K42">
        <f>VLOOKUP($E42,[2]Sheet1!$A:$O,7,FALSE)</f>
        <v>0</v>
      </c>
      <c r="L42">
        <f>VLOOKUP($E42,[2]Sheet1!$A:$O,8,FALSE)</f>
        <v>0</v>
      </c>
      <c r="M42" t="str">
        <f>VLOOKUP($E42,[2]Sheet1!$A:$O,9,FALSE)</f>
        <v>left</v>
      </c>
      <c r="N42">
        <f>VLOOKUP($E42,[2]Sheet1!$A:$O,10,FALSE)</f>
        <v>0</v>
      </c>
      <c r="O42">
        <f>VLOOKUP($E42,[2]Sheet1!$A:$O,11,FALSE)</f>
        <v>3600</v>
      </c>
      <c r="P42">
        <f>VLOOKUP($E42,[2]Sheet1!$A:$O,12,FALSE)</f>
        <v>10800</v>
      </c>
      <c r="Q42">
        <f>VLOOKUP($E42,[2]Sheet1!$A:$O,13,FALSE)</f>
        <v>0</v>
      </c>
      <c r="R42">
        <f>VLOOKUP($E42,[2]Sheet1!$A:$O,14,FALSE)</f>
        <v>1</v>
      </c>
      <c r="S42">
        <f>VLOOKUP($E42,[2]Sheet1!$A:$O,15,FALSE)</f>
        <v>1</v>
      </c>
    </row>
    <row r="43" spans="1:19" x14ac:dyDescent="0.2">
      <c r="A43" t="s">
        <v>60</v>
      </c>
      <c r="B43">
        <v>3</v>
      </c>
      <c r="C43" t="s">
        <v>76</v>
      </c>
      <c r="D43" t="s">
        <v>2</v>
      </c>
      <c r="E43">
        <v>4</v>
      </c>
      <c r="F43">
        <f>VLOOKUP($E43,[2]Sheet1!$A:$O,2,FALSE)</f>
        <v>3</v>
      </c>
      <c r="G43">
        <f>VLOOKUP($E43,[2]Sheet1!$A:$O,3,FALSE)</f>
        <v>13</v>
      </c>
      <c r="H43">
        <f>VLOOKUP($E43,[2]Sheet1!$A:$O,4,FALSE)</f>
        <v>39</v>
      </c>
      <c r="I43">
        <f>VLOOKUP($E43,[2]Sheet1!$A:$O,5,FALSE)</f>
        <v>0</v>
      </c>
      <c r="J43" t="str">
        <f>VLOOKUP($E43,[2]Sheet1!$A:$O,6,FALSE)</f>
        <v>equated</v>
      </c>
      <c r="K43">
        <f>VLOOKUP($E43,[2]Sheet1!$A:$O,7,FALSE)</f>
        <v>0</v>
      </c>
      <c r="L43">
        <f>VLOOKUP($E43,[2]Sheet1!$A:$O,8,FALSE)</f>
        <v>0</v>
      </c>
      <c r="M43" t="str">
        <f>VLOOKUP($E43,[2]Sheet1!$A:$O,9,FALSE)</f>
        <v>right</v>
      </c>
      <c r="N43">
        <f>VLOOKUP($E43,[2]Sheet1!$A:$O,10,FALSE)</f>
        <v>0</v>
      </c>
      <c r="O43">
        <f>VLOOKUP($E43,[2]Sheet1!$A:$O,11,FALSE)</f>
        <v>3900</v>
      </c>
      <c r="P43">
        <f>VLOOKUP($E43,[2]Sheet1!$A:$O,12,FALSE)</f>
        <v>11700</v>
      </c>
      <c r="Q43">
        <f>VLOOKUP($E43,[2]Sheet1!$A:$O,13,FALSE)</f>
        <v>0</v>
      </c>
      <c r="R43">
        <f>VLOOKUP($E43,[2]Sheet1!$A:$O,14,FALSE)</f>
        <v>1</v>
      </c>
      <c r="S43">
        <f>VLOOKUP($E43,[2]Sheet1!$A:$O,15,FALSE)</f>
        <v>0</v>
      </c>
    </row>
    <row r="44" spans="1:19" x14ac:dyDescent="0.2">
      <c r="A44" t="s">
        <v>61</v>
      </c>
      <c r="B44">
        <v>3</v>
      </c>
      <c r="C44" t="s">
        <v>76</v>
      </c>
      <c r="D44" t="s">
        <v>1</v>
      </c>
      <c r="E44">
        <v>38</v>
      </c>
      <c r="F44">
        <f>VLOOKUP($E44,[2]Sheet1!$A:$O,2,FALSE)</f>
        <v>2.5</v>
      </c>
      <c r="G44">
        <f>VLOOKUP($E44,[2]Sheet1!$A:$O,3,FALSE)</f>
        <v>12</v>
      </c>
      <c r="H44">
        <f>VLOOKUP($E44,[2]Sheet1!$A:$O,4,FALSE)</f>
        <v>30</v>
      </c>
      <c r="I44" t="str">
        <f>VLOOKUP($E44,[2]Sheet1!$A:$O,5,FALSE)</f>
        <v>equated</v>
      </c>
      <c r="J44">
        <f>VLOOKUP($E44,[2]Sheet1!$A:$O,6,FALSE)</f>
        <v>0</v>
      </c>
      <c r="K44">
        <f>VLOOKUP($E44,[2]Sheet1!$A:$O,7,FALSE)</f>
        <v>0</v>
      </c>
      <c r="L44" t="str">
        <f>VLOOKUP($E44,[2]Sheet1!$A:$O,8,FALSE)</f>
        <v>equated</v>
      </c>
      <c r="M44" t="str">
        <f>VLOOKUP($E44,[2]Sheet1!$A:$O,9,FALSE)</f>
        <v>left</v>
      </c>
      <c r="N44">
        <f>VLOOKUP($E44,[2]Sheet1!$A:$O,10,FALSE)</f>
        <v>79752</v>
      </c>
      <c r="O44">
        <f>VLOOKUP($E44,[2]Sheet1!$A:$O,11,FALSE)</f>
        <v>0</v>
      </c>
      <c r="P44">
        <f>VLOOKUP($E44,[2]Sheet1!$A:$O,12,FALSE)</f>
        <v>0</v>
      </c>
      <c r="Q44">
        <f>VLOOKUP($E44,[2]Sheet1!$A:$O,13,FALSE)</f>
        <v>1823</v>
      </c>
      <c r="R44">
        <f>VLOOKUP($E44,[2]Sheet1!$A:$O,14,FALSE)</f>
        <v>2</v>
      </c>
      <c r="S44">
        <f>VLOOKUP($E44,[2]Sheet1!$A:$O,15,FALSE)</f>
        <v>1</v>
      </c>
    </row>
    <row r="45" spans="1:19" x14ac:dyDescent="0.2">
      <c r="A45" t="s">
        <v>62</v>
      </c>
      <c r="B45">
        <v>3</v>
      </c>
      <c r="C45" t="s">
        <v>76</v>
      </c>
      <c r="D45" t="s">
        <v>2</v>
      </c>
      <c r="E45">
        <v>37</v>
      </c>
      <c r="F45">
        <f>VLOOKUP($E45,[2]Sheet1!$A:$O,2,FALSE)</f>
        <v>2.5</v>
      </c>
      <c r="G45">
        <f>VLOOKUP($E45,[2]Sheet1!$A:$O,3,FALSE)</f>
        <v>10</v>
      </c>
      <c r="H45">
        <f>VLOOKUP($E45,[2]Sheet1!$A:$O,4,FALSE)</f>
        <v>25</v>
      </c>
      <c r="I45" t="str">
        <f>VLOOKUP($E45,[2]Sheet1!$A:$O,5,FALSE)</f>
        <v>equated</v>
      </c>
      <c r="J45">
        <f>VLOOKUP($E45,[2]Sheet1!$A:$O,6,FALSE)</f>
        <v>0</v>
      </c>
      <c r="K45">
        <f>VLOOKUP($E45,[2]Sheet1!$A:$O,7,FALSE)</f>
        <v>0</v>
      </c>
      <c r="L45" t="str">
        <f>VLOOKUP($E45,[2]Sheet1!$A:$O,8,FALSE)</f>
        <v>equated</v>
      </c>
      <c r="M45" t="str">
        <f>VLOOKUP($E45,[2]Sheet1!$A:$O,9,FALSE)</f>
        <v>right</v>
      </c>
      <c r="N45">
        <f>VLOOKUP($E45,[2]Sheet1!$A:$O,10,FALSE)</f>
        <v>47812</v>
      </c>
      <c r="O45">
        <f>VLOOKUP($E45,[2]Sheet1!$A:$O,11,FALSE)</f>
        <v>0</v>
      </c>
      <c r="P45">
        <f>VLOOKUP($E45,[2]Sheet1!$A:$O,12,FALSE)</f>
        <v>0</v>
      </c>
      <c r="Q45">
        <f>VLOOKUP($E45,[2]Sheet1!$A:$O,13,FALSE)</f>
        <v>1688</v>
      </c>
      <c r="R45">
        <f>VLOOKUP($E45,[2]Sheet1!$A:$O,14,FALSE)</f>
        <v>2</v>
      </c>
      <c r="S45">
        <f>VLOOKUP($E45,[2]Sheet1!$A:$O,15,FALSE)</f>
        <v>0</v>
      </c>
    </row>
    <row r="46" spans="1:19" x14ac:dyDescent="0.2">
      <c r="A46" t="s">
        <v>63</v>
      </c>
      <c r="B46">
        <v>3</v>
      </c>
      <c r="C46" t="s">
        <v>76</v>
      </c>
      <c r="D46" t="s">
        <v>1</v>
      </c>
      <c r="E46">
        <v>7</v>
      </c>
      <c r="F46">
        <f>VLOOKUP($E46,[2]Sheet1!$A:$O,2,FALSE)</f>
        <v>2.5</v>
      </c>
      <c r="G46">
        <f>VLOOKUP($E46,[2]Sheet1!$A:$O,3,FALSE)</f>
        <v>14</v>
      </c>
      <c r="H46">
        <f>VLOOKUP($E46,[2]Sheet1!$A:$O,4,FALSE)</f>
        <v>35</v>
      </c>
      <c r="I46">
        <f>VLOOKUP($E46,[2]Sheet1!$A:$O,5,FALSE)</f>
        <v>0</v>
      </c>
      <c r="J46" t="str">
        <f>VLOOKUP($E46,[2]Sheet1!$A:$O,6,FALSE)</f>
        <v>equated</v>
      </c>
      <c r="K46">
        <f>VLOOKUP($E46,[2]Sheet1!$A:$O,7,FALSE)</f>
        <v>0</v>
      </c>
      <c r="L46">
        <f>VLOOKUP($E46,[2]Sheet1!$A:$O,8,FALSE)</f>
        <v>0</v>
      </c>
      <c r="M46" t="str">
        <f>VLOOKUP($E46,[2]Sheet1!$A:$O,9,FALSE)</f>
        <v>left</v>
      </c>
      <c r="N46">
        <f>VLOOKUP($E46,[2]Sheet1!$A:$O,10,FALSE)</f>
        <v>0</v>
      </c>
      <c r="O46">
        <f>VLOOKUP($E46,[2]Sheet1!$A:$O,11,FALSE)</f>
        <v>4200</v>
      </c>
      <c r="P46">
        <f>VLOOKUP($E46,[2]Sheet1!$A:$O,12,FALSE)</f>
        <v>10500</v>
      </c>
      <c r="Q46">
        <f>VLOOKUP($E46,[2]Sheet1!$A:$O,13,FALSE)</f>
        <v>0</v>
      </c>
      <c r="R46">
        <f>VLOOKUP($E46,[2]Sheet1!$A:$O,14,FALSE)</f>
        <v>1</v>
      </c>
      <c r="S46">
        <f>VLOOKUP($E46,[2]Sheet1!$A:$O,15,FALSE)</f>
        <v>1</v>
      </c>
    </row>
    <row r="47" spans="1:19" x14ac:dyDescent="0.2">
      <c r="A47" t="s">
        <v>64</v>
      </c>
      <c r="B47">
        <v>3</v>
      </c>
      <c r="C47" t="s">
        <v>76</v>
      </c>
      <c r="D47" t="s">
        <v>2</v>
      </c>
      <c r="E47">
        <v>8</v>
      </c>
      <c r="F47">
        <f>VLOOKUP($E47,[2]Sheet1!$A:$O,2,FALSE)</f>
        <v>2.5</v>
      </c>
      <c r="G47">
        <f>VLOOKUP($E47,[2]Sheet1!$A:$O,3,FALSE)</f>
        <v>16</v>
      </c>
      <c r="H47">
        <f>VLOOKUP($E47,[2]Sheet1!$A:$O,4,FALSE)</f>
        <v>40</v>
      </c>
      <c r="I47">
        <f>VLOOKUP($E47,[2]Sheet1!$A:$O,5,FALSE)</f>
        <v>0</v>
      </c>
      <c r="J47" t="str">
        <f>VLOOKUP($E47,[2]Sheet1!$A:$O,6,FALSE)</f>
        <v>equated</v>
      </c>
      <c r="K47">
        <f>VLOOKUP($E47,[2]Sheet1!$A:$O,7,FALSE)</f>
        <v>0</v>
      </c>
      <c r="L47">
        <f>VLOOKUP($E47,[2]Sheet1!$A:$O,8,FALSE)</f>
        <v>0</v>
      </c>
      <c r="M47" t="str">
        <f>VLOOKUP($E47,[2]Sheet1!$A:$O,9,FALSE)</f>
        <v>right</v>
      </c>
      <c r="N47">
        <f>VLOOKUP($E47,[2]Sheet1!$A:$O,10,FALSE)</f>
        <v>0</v>
      </c>
      <c r="O47">
        <f>VLOOKUP($E47,[2]Sheet1!$A:$O,11,FALSE)</f>
        <v>4800</v>
      </c>
      <c r="P47">
        <f>VLOOKUP($E47,[2]Sheet1!$A:$O,12,FALSE)</f>
        <v>12000</v>
      </c>
      <c r="Q47">
        <f>VLOOKUP($E47,[2]Sheet1!$A:$O,13,FALSE)</f>
        <v>0</v>
      </c>
      <c r="R47">
        <f>VLOOKUP($E47,[2]Sheet1!$A:$O,14,FALSE)</f>
        <v>1</v>
      </c>
      <c r="S47">
        <f>VLOOKUP($E47,[2]Sheet1!$A:$O,15,FALSE)</f>
        <v>0</v>
      </c>
    </row>
    <row r="48" spans="1:19" x14ac:dyDescent="0.2">
      <c r="A48" t="s">
        <v>65</v>
      </c>
      <c r="B48">
        <v>3</v>
      </c>
      <c r="C48" t="s">
        <v>76</v>
      </c>
      <c r="D48" t="s">
        <v>1</v>
      </c>
      <c r="E48">
        <v>42</v>
      </c>
      <c r="F48">
        <f>VLOOKUP($E48,[2]Sheet1!$A:$O,2,FALSE)</f>
        <v>2</v>
      </c>
      <c r="G48">
        <f>VLOOKUP($E48,[2]Sheet1!$A:$O,3,FALSE)</f>
        <v>13</v>
      </c>
      <c r="H48">
        <f>VLOOKUP($E48,[2]Sheet1!$A:$O,4,FALSE)</f>
        <v>26</v>
      </c>
      <c r="I48" t="str">
        <f>VLOOKUP($E48,[2]Sheet1!$A:$O,5,FALSE)</f>
        <v>equated</v>
      </c>
      <c r="J48">
        <f>VLOOKUP($E48,[2]Sheet1!$A:$O,6,FALSE)</f>
        <v>0</v>
      </c>
      <c r="K48">
        <f>VLOOKUP($E48,[2]Sheet1!$A:$O,7,FALSE)</f>
        <v>0</v>
      </c>
      <c r="L48" t="str">
        <f>VLOOKUP($E48,[2]Sheet1!$A:$O,8,FALSE)</f>
        <v>equated</v>
      </c>
      <c r="M48" t="str">
        <f>VLOOKUP($E48,[2]Sheet1!$A:$O,9,FALSE)</f>
        <v>left</v>
      </c>
      <c r="N48">
        <f>VLOOKUP($E48,[2]Sheet1!$A:$O,10,FALSE)</f>
        <v>95667</v>
      </c>
      <c r="O48">
        <f>VLOOKUP($E48,[2]Sheet1!$A:$O,11,FALSE)</f>
        <v>0</v>
      </c>
      <c r="P48">
        <f>VLOOKUP($E48,[2]Sheet1!$A:$O,12,FALSE)</f>
        <v>0</v>
      </c>
      <c r="Q48">
        <f>VLOOKUP($E48,[2]Sheet1!$A:$O,13,FALSE)</f>
        <v>1584</v>
      </c>
      <c r="R48">
        <f>VLOOKUP($E48,[2]Sheet1!$A:$O,14,FALSE)</f>
        <v>2</v>
      </c>
      <c r="S48">
        <f>VLOOKUP($E48,[2]Sheet1!$A:$O,15,FALSE)</f>
        <v>1</v>
      </c>
    </row>
    <row r="49" spans="1:19" x14ac:dyDescent="0.2">
      <c r="A49" t="s">
        <v>66</v>
      </c>
      <c r="B49">
        <v>3</v>
      </c>
      <c r="C49" t="s">
        <v>76</v>
      </c>
      <c r="D49" t="s">
        <v>2</v>
      </c>
      <c r="E49">
        <v>41</v>
      </c>
      <c r="F49">
        <f>VLOOKUP($E49,[2]Sheet1!$A:$O,2,FALSE)</f>
        <v>2</v>
      </c>
      <c r="G49">
        <f>VLOOKUP($E49,[2]Sheet1!$A:$O,3,FALSE)</f>
        <v>10</v>
      </c>
      <c r="H49">
        <f>VLOOKUP($E49,[2]Sheet1!$A:$O,4,FALSE)</f>
        <v>20</v>
      </c>
      <c r="I49" t="str">
        <f>VLOOKUP($E49,[2]Sheet1!$A:$O,5,FALSE)</f>
        <v>equated</v>
      </c>
      <c r="J49">
        <f>VLOOKUP($E49,[2]Sheet1!$A:$O,6,FALSE)</f>
        <v>0</v>
      </c>
      <c r="K49">
        <f>VLOOKUP($E49,[2]Sheet1!$A:$O,7,FALSE)</f>
        <v>0</v>
      </c>
      <c r="L49" t="str">
        <f>VLOOKUP($E49,[2]Sheet1!$A:$O,8,FALSE)</f>
        <v>equated</v>
      </c>
      <c r="M49" t="str">
        <f>VLOOKUP($E49,[2]Sheet1!$A:$O,9,FALSE)</f>
        <v>right</v>
      </c>
      <c r="N49">
        <f>VLOOKUP($E49,[2]Sheet1!$A:$O,10,FALSE)</f>
        <v>66066</v>
      </c>
      <c r="O49">
        <f>VLOOKUP($E49,[2]Sheet1!$A:$O,11,FALSE)</f>
        <v>0</v>
      </c>
      <c r="P49">
        <f>VLOOKUP($E49,[2]Sheet1!$A:$O,12,FALSE)</f>
        <v>0</v>
      </c>
      <c r="Q49">
        <f>VLOOKUP($E49,[2]Sheet1!$A:$O,13,FALSE)</f>
        <v>1700</v>
      </c>
      <c r="R49">
        <f>VLOOKUP($E49,[2]Sheet1!$A:$O,14,FALSE)</f>
        <v>2</v>
      </c>
      <c r="S49">
        <f>VLOOKUP($E49,[2]Sheet1!$A:$O,15,FALSE)</f>
        <v>0</v>
      </c>
    </row>
    <row r="50" spans="1:19" x14ac:dyDescent="0.2">
      <c r="A50" t="s">
        <v>67</v>
      </c>
      <c r="B50">
        <v>3</v>
      </c>
      <c r="C50" t="s">
        <v>76</v>
      </c>
      <c r="D50" t="s">
        <v>1</v>
      </c>
      <c r="E50">
        <v>11</v>
      </c>
      <c r="F50">
        <f>VLOOKUP($E50,[2]Sheet1!$A:$O,2,FALSE)</f>
        <v>2</v>
      </c>
      <c r="G50">
        <f>VLOOKUP($E50,[2]Sheet1!$A:$O,3,FALSE)</f>
        <v>17</v>
      </c>
      <c r="H50">
        <f>VLOOKUP($E50,[2]Sheet1!$A:$O,4,FALSE)</f>
        <v>34</v>
      </c>
      <c r="I50">
        <f>VLOOKUP($E50,[2]Sheet1!$A:$O,5,FALSE)</f>
        <v>0</v>
      </c>
      <c r="J50" t="str">
        <f>VLOOKUP($E50,[2]Sheet1!$A:$O,6,FALSE)</f>
        <v>equated</v>
      </c>
      <c r="K50">
        <f>VLOOKUP($E50,[2]Sheet1!$A:$O,7,FALSE)</f>
        <v>0</v>
      </c>
      <c r="L50">
        <f>VLOOKUP($E50,[2]Sheet1!$A:$O,8,FALSE)</f>
        <v>0</v>
      </c>
      <c r="M50" t="str">
        <f>VLOOKUP($E50,[2]Sheet1!$A:$O,9,FALSE)</f>
        <v>left</v>
      </c>
      <c r="N50">
        <f>VLOOKUP($E50,[2]Sheet1!$A:$O,10,FALSE)</f>
        <v>0</v>
      </c>
      <c r="O50">
        <f>VLOOKUP($E50,[2]Sheet1!$A:$O,11,FALSE)</f>
        <v>5100</v>
      </c>
      <c r="P50">
        <f>VLOOKUP($E50,[2]Sheet1!$A:$O,12,FALSE)</f>
        <v>10200</v>
      </c>
      <c r="Q50">
        <f>VLOOKUP($E50,[2]Sheet1!$A:$O,13,FALSE)</f>
        <v>0</v>
      </c>
      <c r="R50">
        <f>VLOOKUP($E50,[2]Sheet1!$A:$O,14,FALSE)</f>
        <v>1</v>
      </c>
      <c r="S50">
        <f>VLOOKUP($E50,[2]Sheet1!$A:$O,15,FALSE)</f>
        <v>1</v>
      </c>
    </row>
    <row r="51" spans="1:19" x14ac:dyDescent="0.2">
      <c r="A51" t="s">
        <v>68</v>
      </c>
      <c r="B51">
        <v>3</v>
      </c>
      <c r="C51" t="s">
        <v>76</v>
      </c>
      <c r="D51" t="s">
        <v>2</v>
      </c>
      <c r="E51">
        <v>12</v>
      </c>
      <c r="F51">
        <f>VLOOKUP($E51,[2]Sheet1!$A:$O,2,FALSE)</f>
        <v>2</v>
      </c>
      <c r="G51">
        <f>VLOOKUP($E51,[2]Sheet1!$A:$O,3,FALSE)</f>
        <v>20</v>
      </c>
      <c r="H51">
        <f>VLOOKUP($E51,[2]Sheet1!$A:$O,4,FALSE)</f>
        <v>40</v>
      </c>
      <c r="I51">
        <f>VLOOKUP($E51,[2]Sheet1!$A:$O,5,FALSE)</f>
        <v>0</v>
      </c>
      <c r="J51" t="str">
        <f>VLOOKUP($E51,[2]Sheet1!$A:$O,6,FALSE)</f>
        <v>equated</v>
      </c>
      <c r="K51">
        <f>VLOOKUP($E51,[2]Sheet1!$A:$O,7,FALSE)</f>
        <v>0</v>
      </c>
      <c r="L51">
        <f>VLOOKUP($E51,[2]Sheet1!$A:$O,8,FALSE)</f>
        <v>0</v>
      </c>
      <c r="M51" t="str">
        <f>VLOOKUP($E51,[2]Sheet1!$A:$O,9,FALSE)</f>
        <v>right</v>
      </c>
      <c r="N51">
        <f>VLOOKUP($E51,[2]Sheet1!$A:$O,10,FALSE)</f>
        <v>0</v>
      </c>
      <c r="O51">
        <f>VLOOKUP($E51,[2]Sheet1!$A:$O,11,FALSE)</f>
        <v>6000</v>
      </c>
      <c r="P51">
        <f>VLOOKUP($E51,[2]Sheet1!$A:$O,12,FALSE)</f>
        <v>12000</v>
      </c>
      <c r="Q51">
        <f>VLOOKUP($E51,[2]Sheet1!$A:$O,13,FALSE)</f>
        <v>0</v>
      </c>
      <c r="R51">
        <f>VLOOKUP($E51,[2]Sheet1!$A:$O,14,FALSE)</f>
        <v>1</v>
      </c>
      <c r="S51">
        <f>VLOOKUP($E51,[2]Sheet1!$A:$O,15,FALSE)</f>
        <v>0</v>
      </c>
    </row>
    <row r="52" spans="1:19" x14ac:dyDescent="0.2">
      <c r="A52" t="s">
        <v>69</v>
      </c>
      <c r="B52">
        <v>3</v>
      </c>
      <c r="C52" t="s">
        <v>76</v>
      </c>
      <c r="D52" t="s">
        <v>1</v>
      </c>
      <c r="E52">
        <v>46</v>
      </c>
      <c r="F52">
        <f>VLOOKUP($E52,[2]Sheet1!$A:$O,2,FALSE)</f>
        <v>1.5</v>
      </c>
      <c r="G52">
        <f>VLOOKUP($E52,[2]Sheet1!$A:$O,3,FALSE)</f>
        <v>14</v>
      </c>
      <c r="H52">
        <f>VLOOKUP($E52,[2]Sheet1!$A:$O,4,FALSE)</f>
        <v>21</v>
      </c>
      <c r="I52" t="str">
        <f>VLOOKUP($E52,[2]Sheet1!$A:$O,5,FALSE)</f>
        <v>equated</v>
      </c>
      <c r="J52">
        <f>VLOOKUP($E52,[2]Sheet1!$A:$O,6,FALSE)</f>
        <v>0</v>
      </c>
      <c r="K52">
        <f>VLOOKUP($E52,[2]Sheet1!$A:$O,7,FALSE)</f>
        <v>0</v>
      </c>
      <c r="L52" t="str">
        <f>VLOOKUP($E52,[2]Sheet1!$A:$O,8,FALSE)</f>
        <v>equated</v>
      </c>
      <c r="M52" t="str">
        <f>VLOOKUP($E52,[2]Sheet1!$A:$O,9,FALSE)</f>
        <v>left</v>
      </c>
      <c r="N52">
        <f>VLOOKUP($E52,[2]Sheet1!$A:$O,10,FALSE)</f>
        <v>47850</v>
      </c>
      <c r="O52">
        <f>VLOOKUP($E52,[2]Sheet1!$A:$O,11,FALSE)</f>
        <v>0</v>
      </c>
      <c r="P52">
        <f>VLOOKUP($E52,[2]Sheet1!$A:$O,12,FALSE)</f>
        <v>0</v>
      </c>
      <c r="Q52">
        <f>VLOOKUP($E52,[2]Sheet1!$A:$O,13,FALSE)</f>
        <v>1751</v>
      </c>
      <c r="R52">
        <f>VLOOKUP($E52,[2]Sheet1!$A:$O,14,FALSE)</f>
        <v>2</v>
      </c>
      <c r="S52">
        <f>VLOOKUP($E52,[2]Sheet1!$A:$O,15,FALSE)</f>
        <v>1</v>
      </c>
    </row>
    <row r="53" spans="1:19" x14ac:dyDescent="0.2">
      <c r="A53" t="s">
        <v>70</v>
      </c>
      <c r="B53">
        <v>3</v>
      </c>
      <c r="C53" t="s">
        <v>76</v>
      </c>
      <c r="D53" t="s">
        <v>2</v>
      </c>
      <c r="E53">
        <v>45</v>
      </c>
      <c r="F53">
        <f>VLOOKUP($E53,[2]Sheet1!$A:$O,2,FALSE)</f>
        <v>1.5</v>
      </c>
      <c r="G53">
        <f>VLOOKUP($E53,[2]Sheet1!$A:$O,3,FALSE)</f>
        <v>10</v>
      </c>
      <c r="H53">
        <f>VLOOKUP($E53,[2]Sheet1!$A:$O,4,FALSE)</f>
        <v>15</v>
      </c>
      <c r="I53" t="str">
        <f>VLOOKUP($E53,[2]Sheet1!$A:$O,5,FALSE)</f>
        <v>equated</v>
      </c>
      <c r="J53">
        <f>VLOOKUP($E53,[2]Sheet1!$A:$O,6,FALSE)</f>
        <v>0</v>
      </c>
      <c r="K53">
        <f>VLOOKUP($E53,[2]Sheet1!$A:$O,7,FALSE)</f>
        <v>0</v>
      </c>
      <c r="L53" t="str">
        <f>VLOOKUP($E53,[2]Sheet1!$A:$O,8,FALSE)</f>
        <v>equated</v>
      </c>
      <c r="M53" t="str">
        <f>VLOOKUP($E53,[2]Sheet1!$A:$O,9,FALSE)</f>
        <v>right</v>
      </c>
      <c r="N53">
        <f>VLOOKUP($E53,[2]Sheet1!$A:$O,10,FALSE)</f>
        <v>42928</v>
      </c>
      <c r="O53">
        <f>VLOOKUP($E53,[2]Sheet1!$A:$O,11,FALSE)</f>
        <v>0</v>
      </c>
      <c r="P53">
        <f>VLOOKUP($E53,[2]Sheet1!$A:$O,12,FALSE)</f>
        <v>0</v>
      </c>
      <c r="Q53">
        <f>VLOOKUP($E53,[2]Sheet1!$A:$O,13,FALSE)</f>
        <v>1563</v>
      </c>
      <c r="R53">
        <f>VLOOKUP($E53,[2]Sheet1!$A:$O,14,FALSE)</f>
        <v>2</v>
      </c>
      <c r="S53">
        <f>VLOOKUP($E53,[2]Sheet1!$A:$O,15,FALSE)</f>
        <v>0</v>
      </c>
    </row>
    <row r="54" spans="1:19" x14ac:dyDescent="0.2">
      <c r="A54" t="s">
        <v>71</v>
      </c>
      <c r="B54">
        <v>3</v>
      </c>
      <c r="C54" t="s">
        <v>76</v>
      </c>
      <c r="D54" t="s">
        <v>1</v>
      </c>
      <c r="E54">
        <v>15</v>
      </c>
      <c r="F54">
        <f>VLOOKUP($E54,[2]Sheet1!$A:$O,2,FALSE)</f>
        <v>1.5</v>
      </c>
      <c r="G54">
        <f>VLOOKUP($E54,[2]Sheet1!$A:$O,3,FALSE)</f>
        <v>22</v>
      </c>
      <c r="H54">
        <f>VLOOKUP($E54,[2]Sheet1!$A:$O,4,FALSE)</f>
        <v>33</v>
      </c>
      <c r="I54">
        <f>VLOOKUP($E54,[2]Sheet1!$A:$O,5,FALSE)</f>
        <v>0</v>
      </c>
      <c r="J54" t="str">
        <f>VLOOKUP($E54,[2]Sheet1!$A:$O,6,FALSE)</f>
        <v>equated</v>
      </c>
      <c r="K54">
        <f>VLOOKUP($E54,[2]Sheet1!$A:$O,7,FALSE)</f>
        <v>0</v>
      </c>
      <c r="L54">
        <f>VLOOKUP($E54,[2]Sheet1!$A:$O,8,FALSE)</f>
        <v>0</v>
      </c>
      <c r="M54" t="str">
        <f>VLOOKUP($E54,[2]Sheet1!$A:$O,9,FALSE)</f>
        <v>left</v>
      </c>
      <c r="N54">
        <f>VLOOKUP($E54,[2]Sheet1!$A:$O,10,FALSE)</f>
        <v>0</v>
      </c>
      <c r="O54">
        <f>VLOOKUP($E54,[2]Sheet1!$A:$O,11,FALSE)</f>
        <v>6600</v>
      </c>
      <c r="P54">
        <f>VLOOKUP($E54,[2]Sheet1!$A:$O,12,FALSE)</f>
        <v>9900</v>
      </c>
      <c r="Q54">
        <f>VLOOKUP($E54,[2]Sheet1!$A:$O,13,FALSE)</f>
        <v>0</v>
      </c>
      <c r="R54">
        <f>VLOOKUP($E54,[2]Sheet1!$A:$O,14,FALSE)</f>
        <v>1</v>
      </c>
      <c r="S54">
        <f>VLOOKUP($E54,[2]Sheet1!$A:$O,15,FALSE)</f>
        <v>1</v>
      </c>
    </row>
    <row r="55" spans="1:19" x14ac:dyDescent="0.2">
      <c r="A55" t="s">
        <v>72</v>
      </c>
      <c r="B55">
        <v>3</v>
      </c>
      <c r="C55" t="s">
        <v>76</v>
      </c>
      <c r="D55" t="s">
        <v>2</v>
      </c>
      <c r="E55">
        <v>16</v>
      </c>
      <c r="F55">
        <f>VLOOKUP($E55,[2]Sheet1!$A:$O,2,FALSE)</f>
        <v>1.5</v>
      </c>
      <c r="G55">
        <f>VLOOKUP($E55,[2]Sheet1!$A:$O,3,FALSE)</f>
        <v>26</v>
      </c>
      <c r="H55">
        <f>VLOOKUP($E55,[2]Sheet1!$A:$O,4,FALSE)</f>
        <v>39</v>
      </c>
      <c r="I55">
        <f>VLOOKUP($E55,[2]Sheet1!$A:$O,5,FALSE)</f>
        <v>0</v>
      </c>
      <c r="J55" t="str">
        <f>VLOOKUP($E55,[2]Sheet1!$A:$O,6,FALSE)</f>
        <v>equated</v>
      </c>
      <c r="K55">
        <f>VLOOKUP($E55,[2]Sheet1!$A:$O,7,FALSE)</f>
        <v>0</v>
      </c>
      <c r="L55">
        <f>VLOOKUP($E55,[2]Sheet1!$A:$O,8,FALSE)</f>
        <v>0</v>
      </c>
      <c r="M55" t="str">
        <f>VLOOKUP($E55,[2]Sheet1!$A:$O,9,FALSE)</f>
        <v>right</v>
      </c>
      <c r="N55">
        <f>VLOOKUP($E55,[2]Sheet1!$A:$O,10,FALSE)</f>
        <v>0</v>
      </c>
      <c r="O55">
        <f>VLOOKUP($E55,[2]Sheet1!$A:$O,11,FALSE)</f>
        <v>7800</v>
      </c>
      <c r="P55">
        <f>VLOOKUP($E55,[2]Sheet1!$A:$O,12,FALSE)</f>
        <v>11700</v>
      </c>
      <c r="Q55">
        <f>VLOOKUP($E55,[2]Sheet1!$A:$O,13,FALSE)</f>
        <v>0</v>
      </c>
      <c r="R55">
        <f>VLOOKUP($E55,[2]Sheet1!$A:$O,14,FALSE)</f>
        <v>1</v>
      </c>
      <c r="S55">
        <f>VLOOKUP($E55,[2]Sheet1!$A:$O,15,FALSE)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Roberto Abreu Mendoza</cp:lastModifiedBy>
  <dcterms:created xsi:type="dcterms:W3CDTF">2019-02-22T17:08:59Z</dcterms:created>
  <dcterms:modified xsi:type="dcterms:W3CDTF">2024-02-06T20:35:25Z</dcterms:modified>
</cp:coreProperties>
</file>