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5" windowWidth="24855" windowHeight="12015"/>
  </bookViews>
  <sheets>
    <sheet name="Podsumowanie wyjść DO" sheetId="1" r:id="rId1"/>
    <sheet name="Zestawienie WAGO" sheetId="2" r:id="rId2"/>
  </sheets>
  <calcPr calcId="124519"/>
</workbook>
</file>

<file path=xl/calcChain.xml><?xml version="1.0" encoding="utf-8"?>
<calcChain xmlns="http://schemas.openxmlformats.org/spreadsheetml/2006/main">
  <c r="B26" i="1"/>
  <c r="B27" s="1"/>
  <c r="B28" l="1"/>
  <c r="C3" i="2"/>
  <c r="E3" s="1"/>
  <c r="C7"/>
  <c r="E7" s="1"/>
  <c r="E10" l="1"/>
</calcChain>
</file>

<file path=xl/sharedStrings.xml><?xml version="1.0" encoding="utf-8"?>
<sst xmlns="http://schemas.openxmlformats.org/spreadsheetml/2006/main" count="53" uniqueCount="41">
  <si>
    <t>Obwody oświetleniowe</t>
  </si>
  <si>
    <t>Poziom</t>
  </si>
  <si>
    <t>Ilość</t>
  </si>
  <si>
    <t>Ilość wyjść</t>
  </si>
  <si>
    <t>HVAC</t>
  </si>
  <si>
    <t>Podłogówka</t>
  </si>
  <si>
    <t>Wentylacja</t>
  </si>
  <si>
    <t>Komentarz</t>
  </si>
  <si>
    <t>Grzejniki</t>
  </si>
  <si>
    <t>Parter</t>
  </si>
  <si>
    <t>Piętro</t>
  </si>
  <si>
    <t>Brama</t>
  </si>
  <si>
    <t>Rolety</t>
  </si>
  <si>
    <t>Dodatkowe</t>
  </si>
  <si>
    <t>Nazwa</t>
  </si>
  <si>
    <t>Zewnętrzne</t>
  </si>
  <si>
    <t>Gniazda sterowane</t>
  </si>
  <si>
    <t>Podbitka</t>
  </si>
  <si>
    <t>SUMA</t>
  </si>
  <si>
    <t>SUMA WYJŚĆ</t>
  </si>
  <si>
    <t>ILOŚĆ MODUŁÓW</t>
  </si>
  <si>
    <t>WOLNYCH WYJŚĆ</t>
  </si>
  <si>
    <t>Każde policzone osobno, teoretycznie możnaby zjechać w dół</t>
  </si>
  <si>
    <t>Wg naliczonych z Sylwkiem, a nie podanych w planie(wg planu - ok 17)</t>
  </si>
  <si>
    <t>750-849</t>
  </si>
  <si>
    <t>Progr. sterownik sieciowy KNX/IP</t>
  </si>
  <si>
    <t>750-530</t>
  </si>
  <si>
    <t>8D0 24V DC 0,5A</t>
  </si>
  <si>
    <t>753-646</t>
  </si>
  <si>
    <t>Moduł gateway-a KNX/TP1</t>
  </si>
  <si>
    <t>750-600</t>
  </si>
  <si>
    <t>Moduł końcowy</t>
  </si>
  <si>
    <t>750-610</t>
  </si>
  <si>
    <t>Moduł zasil., 24V DC, bezpiecznik, diagnostyka-BUS</t>
  </si>
  <si>
    <t>788-304</t>
  </si>
  <si>
    <t xml:space="preserve">Przekaźnik z podst.  DC 24V / 1p </t>
  </si>
  <si>
    <t>787-850</t>
  </si>
  <si>
    <t>Zasilacz PRO 3 x 400 V/ 24 V / 10 A; z wyświetlaczem</t>
  </si>
  <si>
    <t>Nr katalogowy</t>
  </si>
  <si>
    <t>Cena jednostkowa netto (PLN)</t>
  </si>
  <si>
    <t>Cena sumaryczna netto (PLN)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</si>
</sst>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1" fillId="4" borderId="2" xfId="4" applyBorder="1"/>
    <xf numFmtId="0" fontId="3" fillId="2" borderId="2" xfId="2" applyBorder="1"/>
    <xf numFmtId="0" fontId="1" fillId="5" borderId="2" xfId="5" applyBorder="1"/>
    <xf numFmtId="0" fontId="3" fillId="3" borderId="2" xfId="3" applyBorder="1"/>
    <xf numFmtId="0" fontId="2" fillId="0" borderId="0" xfId="1" applyBorder="1"/>
    <xf numFmtId="0" fontId="2" fillId="0" borderId="0" xfId="1" applyBorder="1" applyAlignment="1">
      <alignment wrapText="1"/>
    </xf>
    <xf numFmtId="0" fontId="1" fillId="4" borderId="2" xfId="4" applyBorder="1" applyAlignment="1">
      <alignment horizontal="left" wrapText="1"/>
    </xf>
    <xf numFmtId="0" fontId="3" fillId="3" borderId="2" xfId="3" applyBorder="1" applyAlignment="1">
      <alignment horizontal="center"/>
    </xf>
    <xf numFmtId="0" fontId="2" fillId="0" borderId="0" xfId="1" applyBorder="1" applyAlignment="1">
      <alignment horizontal="center"/>
    </xf>
    <xf numFmtId="0" fontId="1" fillId="4" borderId="2" xfId="4" applyBorder="1" applyAlignment="1">
      <alignment horizontal="center"/>
    </xf>
    <xf numFmtId="0" fontId="0" fillId="4" borderId="2" xfId="4" applyFont="1" applyBorder="1" applyAlignment="1">
      <alignment horizontal="left" wrapText="1"/>
    </xf>
    <xf numFmtId="0" fontId="1" fillId="4" borderId="2" xfId="4" applyBorder="1"/>
  </cellXfs>
  <cellStyles count="6">
    <cellStyle name="20% - Accent5" xfId="4" builtinId="46"/>
    <cellStyle name="40% - Accent5" xfId="5" builtinId="47"/>
    <cellStyle name="Accent1" xfId="2" builtinId="29"/>
    <cellStyle name="Accent5" xfId="3" builtinId="45"/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B28" sqref="B28"/>
    </sheetView>
  </sheetViews>
  <sheetFormatPr defaultRowHeight="15"/>
  <cols>
    <col min="1" max="1" width="24" customWidth="1"/>
    <col min="2" max="2" width="20.5703125" customWidth="1"/>
    <col min="3" max="3" width="18.7109375" customWidth="1"/>
  </cols>
  <sheetData>
    <row r="1" spans="1:6">
      <c r="A1" s="9" t="s">
        <v>0</v>
      </c>
      <c r="B1" s="9"/>
      <c r="C1" s="9"/>
      <c r="D1" s="9"/>
    </row>
    <row r="2" spans="1:6">
      <c r="A2" s="4" t="s">
        <v>1</v>
      </c>
      <c r="B2" s="4" t="s">
        <v>3</v>
      </c>
      <c r="C2" s="8" t="s">
        <v>7</v>
      </c>
      <c r="D2" s="8"/>
    </row>
    <row r="3" spans="1:6">
      <c r="A3" s="1" t="s">
        <v>9</v>
      </c>
      <c r="B3" s="1">
        <v>26</v>
      </c>
      <c r="C3" s="10"/>
      <c r="D3" s="10"/>
    </row>
    <row r="4" spans="1:6" ht="48" customHeight="1">
      <c r="A4" s="1" t="s">
        <v>10</v>
      </c>
      <c r="B4" s="1">
        <v>21</v>
      </c>
      <c r="C4" s="11" t="s">
        <v>23</v>
      </c>
      <c r="D4" s="7"/>
    </row>
    <row r="5" spans="1:6">
      <c r="A5" s="1" t="s">
        <v>15</v>
      </c>
      <c r="B5" s="1">
        <v>9</v>
      </c>
      <c r="C5" s="10"/>
      <c r="D5" s="10"/>
    </row>
    <row r="6" spans="1:6" ht="43.5" customHeight="1">
      <c r="A6" s="1" t="s">
        <v>17</v>
      </c>
      <c r="B6" s="1">
        <v>8</v>
      </c>
      <c r="C6" s="7" t="s">
        <v>22</v>
      </c>
      <c r="D6" s="7"/>
    </row>
    <row r="8" spans="1:6">
      <c r="A8" s="9" t="s">
        <v>4</v>
      </c>
      <c r="B8" s="9"/>
      <c r="C8" s="9"/>
      <c r="D8" s="9"/>
      <c r="E8" s="9"/>
      <c r="F8" s="9"/>
    </row>
    <row r="9" spans="1:6">
      <c r="A9" s="4" t="s">
        <v>1</v>
      </c>
      <c r="B9" s="4" t="s">
        <v>6</v>
      </c>
      <c r="C9" s="4" t="s">
        <v>5</v>
      </c>
      <c r="D9" s="4" t="s">
        <v>8</v>
      </c>
      <c r="E9" s="8" t="s">
        <v>7</v>
      </c>
      <c r="F9" s="8"/>
    </row>
    <row r="10" spans="1:6">
      <c r="A10" s="1" t="s">
        <v>9</v>
      </c>
      <c r="B10" s="1">
        <v>1</v>
      </c>
      <c r="C10" s="1">
        <v>8</v>
      </c>
      <c r="D10" s="1">
        <v>7</v>
      </c>
      <c r="E10" s="10"/>
      <c r="F10" s="10"/>
    </row>
    <row r="11" spans="1:6">
      <c r="A11" s="1" t="s">
        <v>10</v>
      </c>
      <c r="B11" s="1">
        <v>1</v>
      </c>
      <c r="C11" s="1">
        <v>2</v>
      </c>
      <c r="D11" s="1">
        <v>5</v>
      </c>
      <c r="E11" s="10"/>
      <c r="F11" s="10"/>
    </row>
    <row r="14" spans="1:6">
      <c r="A14" s="9" t="s">
        <v>12</v>
      </c>
      <c r="B14" s="9"/>
      <c r="C14" s="9"/>
      <c r="D14" s="9"/>
    </row>
    <row r="15" spans="1:6">
      <c r="A15" s="4" t="s">
        <v>1</v>
      </c>
      <c r="B15" s="4" t="s">
        <v>3</v>
      </c>
      <c r="C15" s="8" t="s">
        <v>7</v>
      </c>
      <c r="D15" s="8"/>
    </row>
    <row r="16" spans="1:6">
      <c r="A16" s="1" t="s">
        <v>9</v>
      </c>
      <c r="B16" s="1">
        <v>10</v>
      </c>
      <c r="C16" s="10"/>
      <c r="D16" s="10"/>
    </row>
    <row r="17" spans="1:4">
      <c r="A17" s="1" t="s">
        <v>10</v>
      </c>
      <c r="B17" s="1">
        <v>2</v>
      </c>
      <c r="C17" s="10"/>
      <c r="D17" s="10"/>
    </row>
    <row r="19" spans="1:4">
      <c r="A19" s="9" t="s">
        <v>13</v>
      </c>
      <c r="B19" s="9"/>
      <c r="C19" s="9"/>
      <c r="D19" s="9"/>
    </row>
    <row r="20" spans="1:4">
      <c r="A20" s="4" t="s">
        <v>14</v>
      </c>
      <c r="B20" s="4" t="s">
        <v>3</v>
      </c>
      <c r="C20" s="8" t="s">
        <v>7</v>
      </c>
      <c r="D20" s="8"/>
    </row>
    <row r="21" spans="1:4">
      <c r="A21" s="1" t="s">
        <v>11</v>
      </c>
      <c r="B21" s="1">
        <v>1</v>
      </c>
      <c r="C21" s="12"/>
      <c r="D21" s="12"/>
    </row>
    <row r="22" spans="1:4">
      <c r="A22" s="1" t="s">
        <v>16</v>
      </c>
      <c r="B22" s="1">
        <v>5</v>
      </c>
      <c r="C22" s="12"/>
      <c r="D22" s="12"/>
    </row>
    <row r="26" spans="1:4">
      <c r="A26" s="2" t="s">
        <v>19</v>
      </c>
      <c r="B26" s="3">
        <f>SUM(B3,B4,B5,B6,B10,B11,C10,C11,D10,D11,B16,B17,B21,B22)</f>
        <v>106</v>
      </c>
    </row>
    <row r="27" spans="1:4">
      <c r="A27" s="2" t="s">
        <v>20</v>
      </c>
      <c r="B27" s="3">
        <f>ROUNDUP(B26/8,0)</f>
        <v>14</v>
      </c>
    </row>
    <row r="28" spans="1:4">
      <c r="A28" s="2" t="s">
        <v>21</v>
      </c>
      <c r="B28" s="3">
        <f>B27*8-B26</f>
        <v>6</v>
      </c>
    </row>
  </sheetData>
  <mergeCells count="18">
    <mergeCell ref="C22:D22"/>
    <mergeCell ref="A8:F8"/>
    <mergeCell ref="E9:F9"/>
    <mergeCell ref="A14:D14"/>
    <mergeCell ref="A19:D19"/>
    <mergeCell ref="C17:D17"/>
    <mergeCell ref="E10:F10"/>
    <mergeCell ref="E11:F11"/>
    <mergeCell ref="C15:D15"/>
    <mergeCell ref="C16:D16"/>
    <mergeCell ref="C20:D20"/>
    <mergeCell ref="C21:D21"/>
    <mergeCell ref="C6:D6"/>
    <mergeCell ref="C2:D2"/>
    <mergeCell ref="A1:D1"/>
    <mergeCell ref="C3:D3"/>
    <mergeCell ref="C4:D4"/>
    <mergeCell ref="C5:D5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24" sqref="C24"/>
    </sheetView>
  </sheetViews>
  <sheetFormatPr defaultRowHeight="15"/>
  <cols>
    <col min="2" max="2" width="57.42578125" customWidth="1"/>
    <col min="4" max="4" width="15.140625" customWidth="1"/>
    <col min="5" max="5" width="13.5703125" customWidth="1"/>
  </cols>
  <sheetData>
    <row r="1" spans="1:5" ht="50.25" customHeight="1">
      <c r="A1" s="5" t="s">
        <v>38</v>
      </c>
      <c r="B1" s="5" t="s">
        <v>14</v>
      </c>
      <c r="C1" s="5" t="s">
        <v>2</v>
      </c>
      <c r="D1" s="6" t="s">
        <v>39</v>
      </c>
      <c r="E1" s="6" t="s">
        <v>40</v>
      </c>
    </row>
    <row r="2" spans="1:5">
      <c r="A2" s="1" t="s">
        <v>24</v>
      </c>
      <c r="B2" s="1" t="s">
        <v>25</v>
      </c>
      <c r="C2" s="1">
        <v>1</v>
      </c>
      <c r="D2" s="1">
        <v>1396</v>
      </c>
      <c r="E2" s="1">
        <v>1396</v>
      </c>
    </row>
    <row r="3" spans="1:5">
      <c r="A3" s="1" t="s">
        <v>26</v>
      </c>
      <c r="B3" s="1" t="s">
        <v>27</v>
      </c>
      <c r="C3" s="1">
        <f>'Podsumowanie wyjść DO'!B27</f>
        <v>14</v>
      </c>
      <c r="D3" s="1">
        <v>176</v>
      </c>
      <c r="E3" s="1">
        <f>C3*D3</f>
        <v>2464</v>
      </c>
    </row>
    <row r="4" spans="1:5">
      <c r="A4" s="1" t="s">
        <v>28</v>
      </c>
      <c r="B4" s="1" t="s">
        <v>29</v>
      </c>
      <c r="C4" s="1">
        <v>1</v>
      </c>
      <c r="D4" s="1">
        <v>794</v>
      </c>
      <c r="E4" s="1">
        <v>794</v>
      </c>
    </row>
    <row r="5" spans="1:5">
      <c r="A5" s="1" t="s">
        <v>30</v>
      </c>
      <c r="B5" s="1" t="s">
        <v>31</v>
      </c>
      <c r="C5" s="1">
        <v>1</v>
      </c>
      <c r="D5" s="1">
        <v>37.840000000000003</v>
      </c>
      <c r="E5" s="1">
        <v>37.840000000000003</v>
      </c>
    </row>
    <row r="6" spans="1:5">
      <c r="A6" s="1" t="s">
        <v>32</v>
      </c>
      <c r="B6" s="1" t="s">
        <v>33</v>
      </c>
      <c r="C6" s="1">
        <v>1</v>
      </c>
      <c r="D6" s="1">
        <v>89</v>
      </c>
      <c r="E6" s="1">
        <v>89</v>
      </c>
    </row>
    <row r="7" spans="1:5">
      <c r="A7" s="1" t="s">
        <v>34</v>
      </c>
      <c r="B7" s="1" t="s">
        <v>35</v>
      </c>
      <c r="C7" s="1">
        <f>'Podsumowanie wyjść DO'!B26</f>
        <v>106</v>
      </c>
      <c r="D7" s="1">
        <v>15.938999999999998</v>
      </c>
      <c r="E7" s="1">
        <f>C7*D7</f>
        <v>1689.5339999999999</v>
      </c>
    </row>
    <row r="8" spans="1:5">
      <c r="A8" s="1" t="s">
        <v>36</v>
      </c>
      <c r="B8" s="1" t="s">
        <v>37</v>
      </c>
      <c r="C8" s="1">
        <v>1</v>
      </c>
      <c r="D8" s="1">
        <v>662.4</v>
      </c>
      <c r="E8" s="1">
        <v>662.4</v>
      </c>
    </row>
    <row r="10" spans="1:5">
      <c r="D10" s="2" t="s">
        <v>18</v>
      </c>
      <c r="E10" s="3">
        <f>SUM(E2:E8)</f>
        <v>7132.7739999999994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Podsumowanie wyjść DO</vt:lpstr>
      <vt:lpstr>Zestawienie WAGO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2011-06-29T06:53:42Z</dcterms:created>
  <dcterms:modified xsi:type="dcterms:W3CDTF">2011-06-30T09:10:18Z</dcterms:modified>
</cp:coreProperties>
</file>