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33787\OneDrive\Bureau\Aero 5\PMI\Site\Django_PMI_Project\Django_Project_eXcent\PMI_eXcent_App\static\docs\"/>
    </mc:Choice>
  </mc:AlternateContent>
  <xr:revisionPtr revIDLastSave="0" documentId="13_ncr:1_{6FD11A5A-65D5-4431-ABA1-357D20728E87}" xr6:coauthVersionLast="47" xr6:coauthVersionMax="47" xr10:uidLastSave="{00000000-0000-0000-0000-000000000000}"/>
  <bookViews>
    <workbookView xWindow="-108" yWindow="-108" windowWidth="23256" windowHeight="12456" activeTab="3" xr2:uid="{F14E2F11-AA59-4018-A733-B08A5111FCD7}"/>
  </bookViews>
  <sheets>
    <sheet name="Mise en sécurité" sheetId="1" r:id="rId1"/>
    <sheet name="Observation et examen" sheetId="2" r:id="rId2"/>
    <sheet name="Alimentation" sheetId="3" r:id="rId3"/>
    <sheet name="Levage" sheetId="4" r:id="rId4"/>
    <sheet name="Ouverture" sheetId="5" r:id="rId5"/>
    <sheet name="Roulag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I2" i="5"/>
  <c r="I4" i="5"/>
  <c r="I6" i="5"/>
  <c r="R8" i="5"/>
  <c r="R5" i="5"/>
  <c r="I2" i="4"/>
  <c r="L2" i="4"/>
  <c r="O3" i="4"/>
  <c r="I4" i="4"/>
  <c r="O4" i="4"/>
  <c r="L5" i="4"/>
  <c r="O5" i="4"/>
  <c r="L6" i="4"/>
  <c r="O6" i="4"/>
  <c r="I7" i="4"/>
  <c r="L7" i="4"/>
  <c r="O7" i="4"/>
  <c r="L8" i="4"/>
  <c r="O8" i="4"/>
  <c r="L9" i="4"/>
  <c r="O9" i="4"/>
  <c r="L10" i="4"/>
  <c r="O10" i="4"/>
  <c r="I11" i="4"/>
  <c r="I12" i="4"/>
  <c r="O12" i="4"/>
  <c r="I13" i="4"/>
  <c r="O13" i="4"/>
  <c r="L14" i="4"/>
  <c r="O14" i="4"/>
  <c r="O15" i="4"/>
  <c r="R15" i="4"/>
  <c r="R12" i="4"/>
  <c r="R10" i="4"/>
  <c r="R6" i="4"/>
  <c r="R5" i="4"/>
  <c r="R3" i="4"/>
  <c r="R2" i="1"/>
  <c r="R2" i="5"/>
  <c r="R3" i="5"/>
  <c r="R4" i="5"/>
  <c r="R6" i="5"/>
  <c r="R7" i="5"/>
  <c r="R9" i="5"/>
  <c r="R2" i="4"/>
  <c r="R4" i="4"/>
  <c r="R7" i="4"/>
  <c r="R8" i="4"/>
  <c r="R9" i="4"/>
  <c r="R11" i="4"/>
  <c r="R13" i="4"/>
  <c r="R14" i="4"/>
  <c r="R2" i="3"/>
  <c r="R3" i="3"/>
  <c r="R4" i="3"/>
  <c r="R5" i="3"/>
  <c r="R6" i="3"/>
  <c r="R7" i="3"/>
  <c r="R8" i="3"/>
  <c r="R9" i="3"/>
  <c r="R10" i="3"/>
  <c r="R11" i="3"/>
  <c r="R12" i="3"/>
  <c r="R13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I11" i="2"/>
  <c r="I2" i="6"/>
  <c r="I23" i="2"/>
  <c r="I22" i="2"/>
  <c r="I14" i="2"/>
  <c r="L24" i="1"/>
  <c r="L22" i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L16" i="6"/>
  <c r="L14" i="6"/>
  <c r="L7" i="6"/>
  <c r="L8" i="6"/>
  <c r="L9" i="6"/>
  <c r="L6" i="6"/>
  <c r="L4" i="6"/>
  <c r="L3" i="6"/>
  <c r="I14" i="6"/>
  <c r="I5" i="6"/>
  <c r="I6" i="6"/>
  <c r="I4" i="6"/>
  <c r="I11" i="6"/>
  <c r="I12" i="6"/>
  <c r="I13" i="6"/>
  <c r="I10" i="6"/>
  <c r="O3" i="5"/>
  <c r="O4" i="5"/>
  <c r="O5" i="5"/>
  <c r="O6" i="5"/>
  <c r="O7" i="5"/>
  <c r="O8" i="5"/>
  <c r="O9" i="5"/>
  <c r="L3" i="5"/>
  <c r="L4" i="5"/>
  <c r="L5" i="5"/>
  <c r="L6" i="5"/>
  <c r="L7" i="5"/>
  <c r="L8" i="5"/>
  <c r="O3" i="3"/>
  <c r="O4" i="3"/>
  <c r="O5" i="3"/>
  <c r="O6" i="3"/>
  <c r="O7" i="3"/>
  <c r="O8" i="3"/>
  <c r="O9" i="3"/>
  <c r="O10" i="3"/>
  <c r="O11" i="3"/>
  <c r="O12" i="3"/>
  <c r="O13" i="3"/>
  <c r="L10" i="3"/>
  <c r="L7" i="3"/>
  <c r="L8" i="3"/>
  <c r="L5" i="3"/>
  <c r="L4" i="3"/>
  <c r="I2" i="3"/>
  <c r="I9" i="3"/>
  <c r="I10" i="3"/>
  <c r="I11" i="3"/>
  <c r="I12" i="3"/>
  <c r="I8" i="3"/>
  <c r="I3" i="3"/>
  <c r="I4" i="3"/>
  <c r="I6" i="3"/>
  <c r="I27" i="2"/>
  <c r="U10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4" i="2"/>
  <c r="U5" i="2"/>
  <c r="U6" i="2"/>
  <c r="U7" i="2"/>
  <c r="U8" i="2"/>
  <c r="U9" i="2"/>
  <c r="L30" i="2"/>
  <c r="L28" i="2"/>
  <c r="L25" i="2"/>
  <c r="L18" i="2"/>
  <c r="L19" i="2"/>
  <c r="L17" i="2"/>
  <c r="L13" i="2"/>
  <c r="L11" i="2"/>
  <c r="L9" i="2"/>
  <c r="L7" i="2"/>
  <c r="L6" i="2"/>
  <c r="L4" i="2"/>
  <c r="L2" i="2"/>
  <c r="I28" i="2"/>
  <c r="I25" i="2"/>
  <c r="I20" i="2"/>
  <c r="I17" i="2"/>
  <c r="I18" i="2"/>
  <c r="I19" i="2"/>
  <c r="I15" i="2"/>
  <c r="I3" i="2"/>
  <c r="I4" i="2"/>
  <c r="I5" i="2"/>
  <c r="I6" i="2"/>
  <c r="I7" i="2"/>
  <c r="I8" i="2"/>
  <c r="I9" i="2"/>
  <c r="I10" i="2"/>
  <c r="I2" i="2"/>
  <c r="U3" i="2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1" i="1"/>
  <c r="O10" i="1"/>
  <c r="O9" i="1"/>
  <c r="O8" i="1"/>
  <c r="O7" i="1"/>
  <c r="O4" i="1"/>
  <c r="L20" i="1"/>
  <c r="L19" i="1"/>
  <c r="L15" i="1"/>
  <c r="L14" i="1"/>
  <c r="L10" i="1"/>
  <c r="L8" i="1"/>
  <c r="L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<sst xmlns="http://schemas.openxmlformats.org/spreadsheetml/2006/main" count="1208" uniqueCount="334">
  <si>
    <t>Id Question</t>
  </si>
  <si>
    <t>Question de la page</t>
  </si>
  <si>
    <t>Question en anglais</t>
  </si>
  <si>
    <t>Type de question</t>
  </si>
  <si>
    <t>Partie (ex: Mise en Sécurité, Observations et examen, Diagnostic ou Résolution)</t>
  </si>
  <si>
    <t>Noms photos (ex: img.png)</t>
  </si>
  <si>
    <t>Pictogrammes</t>
  </si>
  <si>
    <r>
      <t xml:space="preserve">Id Question suivante si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(si question sans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 xml:space="preserve"> ou </t>
    </r>
    <r>
      <rPr>
        <b/>
        <sz val="11"/>
        <color rgb="FFFF0000"/>
        <rFont val="Aptos Narrow"/>
        <family val="2"/>
        <scheme val="minor"/>
      </rPr>
      <t>Non</t>
    </r>
    <r>
      <rPr>
        <sz val="11"/>
        <color theme="1"/>
        <rFont val="Aptos Narrow"/>
        <family val="2"/>
        <scheme val="minor"/>
      </rPr>
      <t xml:space="preserve">, mettre par défaut sous </t>
    </r>
    <r>
      <rPr>
        <b/>
        <sz val="11"/>
        <color theme="9"/>
        <rFont val="Aptos Narrow"/>
        <family val="2"/>
        <scheme val="minor"/>
      </rPr>
      <t>Oui</t>
    </r>
    <r>
      <rPr>
        <sz val="11"/>
        <color theme="1"/>
        <rFont val="Aptos Narrow"/>
        <family val="2"/>
        <scheme val="minor"/>
      </rPr>
      <t>)</t>
    </r>
  </si>
  <si>
    <r>
      <t xml:space="preserve">Question suivante si </t>
    </r>
    <r>
      <rPr>
        <b/>
        <sz val="11"/>
        <color theme="9"/>
        <rFont val="Aptos Narrow"/>
        <family val="2"/>
        <scheme val="minor"/>
      </rPr>
      <t>Oui</t>
    </r>
  </si>
  <si>
    <r>
      <t xml:space="preserve">Partie Question suivante si </t>
    </r>
    <r>
      <rPr>
        <sz val="11"/>
        <color theme="9"/>
        <rFont val="Aptos Narrow"/>
        <family val="2"/>
        <scheme val="minor"/>
      </rPr>
      <t>Oui</t>
    </r>
  </si>
  <si>
    <r>
      <t xml:space="preserve">Id Question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</si>
  <si>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Questions suivante si </t>
    </r>
    <r>
      <rPr>
        <b/>
        <sz val="11"/>
        <color rgb="FFFF0000"/>
        <rFont val="Aptos Narrow"/>
        <family val="2"/>
        <scheme val="minor"/>
      </rPr>
      <t>Non</t>
    </r>
  </si>
  <si>
    <r>
      <t xml:space="preserve">Partie Question suivante si </t>
    </r>
    <r>
      <rPr>
        <sz val="11"/>
        <color rgb="FFFF0000"/>
        <rFont val="Aptos Narrow"/>
        <family val="2"/>
        <scheme val="minor"/>
      </rPr>
      <t>Non</t>
    </r>
  </si>
  <si>
    <t>Id Question précédente</t>
  </si>
  <si>
    <t>Question précédente</t>
  </si>
  <si>
    <t>Partie Question précédente</t>
  </si>
  <si>
    <t>Informations complémentaires pour cette question</t>
  </si>
  <si>
    <t>Etes-vous formé pour utiliser le JacXson ?</t>
  </si>
  <si>
    <t>Did you get the formation to use the JacXson ?</t>
  </si>
  <si>
    <t>OUI,NON</t>
  </si>
  <si>
    <t>Mise en Sécurité</t>
  </si>
  <si>
    <t>BMV.PNG</t>
  </si>
  <si>
    <t>N/A</t>
  </si>
  <si>
    <t>1.1</t>
  </si>
  <si>
    <t>Baliser la zone</t>
  </si>
  <si>
    <t>1.0</t>
  </si>
  <si>
    <t>Ask for someone who got the formation.</t>
  </si>
  <si>
    <t>Mark the area around the JacXson.</t>
  </si>
  <si>
    <t>OK,NOK</t>
  </si>
  <si>
    <t>photo zone balisée</t>
  </si>
  <si>
    <t>1.2</t>
  </si>
  <si>
    <t>Y'a-t-il une charge utile sur le JacXson ?</t>
  </si>
  <si>
    <t>Is there a load on the JacXson ?</t>
  </si>
  <si>
    <t>La charge utile est stable et en sécurité ?</t>
  </si>
  <si>
    <t>Le JacXson est en position haute ?</t>
  </si>
  <si>
    <t>Is the JacXson in upper position ?</t>
  </si>
  <si>
    <t>Position_haute.PNG</t>
  </si>
  <si>
    <t>Peut-on le baisser ?</t>
  </si>
  <si>
    <t>Is it possible to move it to a down position ?</t>
  </si>
  <si>
    <t>Position_basse.PNG</t>
  </si>
  <si>
    <t>Passer en mode dégradé. Peut-on le baisser ?</t>
  </si>
  <si>
    <t>Switch into gradient mode. Is it possible to go into the down position ?</t>
  </si>
  <si>
    <t>Le baisser</t>
  </si>
  <si>
    <t>Move it to down position.</t>
  </si>
  <si>
    <t>Vérifier si le niveau de charge de la batterie du JacXson et de la télécommande.</t>
  </si>
  <si>
    <t>Check the battery levels of the JacXson and the remote.</t>
  </si>
  <si>
    <t>telecommande.PNG</t>
  </si>
  <si>
    <t>Charger ou changer les batteries et baisser le JacXson.</t>
  </si>
  <si>
    <t>Charge or replace the batteries and place the JacXson in down position.</t>
  </si>
  <si>
    <t>localisation_batterie.PNG</t>
  </si>
  <si>
    <t>Is the load stable and safe ?</t>
  </si>
  <si>
    <t>Sécuriser la charge</t>
  </si>
  <si>
    <t>Sécuriser la charge.</t>
  </si>
  <si>
    <t>Secure the load.</t>
  </si>
  <si>
    <t>11.1</t>
  </si>
  <si>
    <t>Peut-on ouvrir le JacXson ?</t>
  </si>
  <si>
    <t>Is it possible to open the JacXson ?</t>
  </si>
  <si>
    <t>vue_dessus.PNG</t>
  </si>
  <si>
    <t>11.4</t>
  </si>
  <si>
    <t>11.2</t>
  </si>
  <si>
    <t>10 ou 14</t>
  </si>
  <si>
    <t>Passer en mode dégradé et ouvrir le JacXson.</t>
  </si>
  <si>
    <t>Switch into gradient mode and open the JacXson.</t>
  </si>
  <si>
    <t>11.3</t>
  </si>
  <si>
    <t>Décharger le JacXson</t>
  </si>
  <si>
    <t>Unload the JacXson.</t>
  </si>
  <si>
    <t>Ouvrir le JacXson et décharger la charge utile</t>
  </si>
  <si>
    <t>Open the JacXson and unload it.</t>
  </si>
  <si>
    <t>Peut-on abaisser le JacXson ?</t>
  </si>
  <si>
    <t>Switch to gradient mode. Is it possible to move it to a down position ?</t>
  </si>
  <si>
    <t>Peut-on décharger ?</t>
  </si>
  <si>
    <t>Is it possible to unload the JacXson ?</t>
  </si>
  <si>
    <t>Expertise du technicien</t>
  </si>
  <si>
    <t>Technician expertise is needed.</t>
  </si>
  <si>
    <t>Appliquer la procédure de verouillage</t>
  </si>
  <si>
    <t>Apply the locking procedure.</t>
  </si>
  <si>
    <t>Le niveau de batterie du JacXson et de la télécommande sont-ils suffisants ?</t>
  </si>
  <si>
    <t>Observations et examen</t>
  </si>
  <si>
    <t>5 ou 7 ou 11.2</t>
  </si>
  <si>
    <t>Id Question si Réponse 3</t>
  </si>
  <si>
    <t>Partie Question si Réponse 3</t>
  </si>
  <si>
    <t>Id Question si Réponse 4</t>
  </si>
  <si>
    <t>Partie Question suivante si Réponse 4</t>
  </si>
  <si>
    <t>Id Question si Réponse 5</t>
  </si>
  <si>
    <t>Partie Question suivante si Réponse 5</t>
  </si>
  <si>
    <t>Are the battery levels of the JacXson and the remote high enough ?</t>
  </si>
  <si>
    <t>1.3</t>
  </si>
  <si>
    <t>20 OU 3</t>
  </si>
  <si>
    <t>Appliquer la procédure de verouillage OU Les remplacer. De nouvelles LEDs se sont-elles allumées ?</t>
  </si>
  <si>
    <t>Mise en sécurité OU Alimentation</t>
  </si>
  <si>
    <t>Charger/Changer les batteries. Le problème persiste-t-il ?</t>
  </si>
  <si>
    <t>Charger or replace the batteries. Is the problem still occuring ?</t>
  </si>
  <si>
    <t>Mauvaise utilisation (1)</t>
  </si>
  <si>
    <t>Page de diagnostic</t>
  </si>
  <si>
    <t>Le JacXson est-il à l'arrêt depuis longtemps ?</t>
  </si>
  <si>
    <t>Has the JacXson been turned on recently ?</t>
  </si>
  <si>
    <t>1.4</t>
  </si>
  <si>
    <t>1.5</t>
  </si>
  <si>
    <t>L'état des batteries est-il bon ?</t>
  </si>
  <si>
    <t>How is the state of the batteries ?</t>
  </si>
  <si>
    <t>Mauvaise utilisation (2)</t>
  </si>
  <si>
    <t>Le problème est-il récurrent ?</t>
  </si>
  <si>
    <t>Is it the first time the problem is occuring ?</t>
  </si>
  <si>
    <t>1.6</t>
  </si>
  <si>
    <t>D'autres appareils sont en marche à côté du JacXson ?</t>
  </si>
  <si>
    <t>Are other machines on next to the JacXson ?</t>
  </si>
  <si>
    <t>1.7</t>
  </si>
  <si>
    <t>1.8</t>
  </si>
  <si>
    <t>Le problème persiste-t-il lorsque cet autre appareil est éteint ?</t>
  </si>
  <si>
    <t>Turn off the other machines around the JacXson. Is the problem still occuring ?</t>
  </si>
  <si>
    <t>Mauvaise utilisation (3)</t>
  </si>
  <si>
    <t>Le JacXson est bien en marche ?</t>
  </si>
  <si>
    <t>Is the JacXson on ?</t>
  </si>
  <si>
    <t>1.9</t>
  </si>
  <si>
    <t>Le mettre en marche. Le problème persiste-t-il ?</t>
  </si>
  <si>
    <t>Turn it on. Is the problem still occuring ?</t>
  </si>
  <si>
    <t>Mauvaise utilisation (4)</t>
  </si>
  <si>
    <t>La vérine d'état est-elle allumée ?</t>
  </si>
  <si>
    <t>Is the state light on ?</t>
  </si>
  <si>
    <t>Vert,Jaune,Magenta,Rouge,Non</t>
  </si>
  <si>
    <t>verine_etat_traverse.PNG</t>
  </si>
  <si>
    <t>2.2</t>
  </si>
  <si>
    <t>1.5 OU 1.9 OU 1.8 OU 4 OU 9.5</t>
  </si>
  <si>
    <t>Le problème est-il récurrent ? OU Le mettre en marche. Le problème persiste-t-il ? OU Le JacXson est bien en marche ? OU Les resserrer/connecter OU Le problème persiste-t-il ?</t>
  </si>
  <si>
    <t>La lumière clignote-t-elle ?</t>
  </si>
  <si>
    <t>Is the light flashing ?</t>
  </si>
  <si>
    <t>Automate</t>
  </si>
  <si>
    <t>Mauvaise utilisation (9)</t>
  </si>
  <si>
    <t>Les câbles de la vérine d'état sont-ils connectés ?</t>
  </si>
  <si>
    <t>Are the cables of the state light connected ?</t>
  </si>
  <si>
    <t>verine_etat_traverse_zoom.PNG</t>
  </si>
  <si>
    <t>Le BMV est-il allumé ?</t>
  </si>
  <si>
    <t>Alimentation</t>
  </si>
  <si>
    <t>Les resserrer/connecter</t>
  </si>
  <si>
    <t>Tight them up or reconnect them</t>
  </si>
  <si>
    <t>Sélectionner un mode. Le problème persiste-t-il ?</t>
  </si>
  <si>
    <t>Select a mode. Is the problem still occuring ?</t>
  </si>
  <si>
    <t>5.5</t>
  </si>
  <si>
    <t>Mauvaise utilisation (5)</t>
  </si>
  <si>
    <t>La fonction ouverture du JacXson est-elle bloquée ?</t>
  </si>
  <si>
    <t>Is the opening function stuck ?</t>
  </si>
  <si>
    <t>L'IHM affiche un message d'erreur ?</t>
  </si>
  <si>
    <t>Is the IHM printing some error message ?</t>
  </si>
  <si>
    <t>Le bouton d'arrêt d'urgence est-il activé ?</t>
  </si>
  <si>
    <t>Is the emergency stop button activated ?</t>
  </si>
  <si>
    <t>telecommande_vue_haut.PNG</t>
  </si>
  <si>
    <t>Les câbles d'arrêt d'urgence sont-ils bien connectés et en bon état ?</t>
  </si>
  <si>
    <t>Are the cables of the emergency stop button connected and in a correct state ?</t>
  </si>
  <si>
    <t>8.2</t>
  </si>
  <si>
    <t>8.1</t>
  </si>
  <si>
    <t>Les changer</t>
  </si>
  <si>
    <t>Replace them.</t>
  </si>
  <si>
    <t>9.5</t>
  </si>
  <si>
    <t>Y a-t-il une LED clignotante sur la manette ?</t>
  </si>
  <si>
    <t>Is there a flashing LED on the remote ?</t>
  </si>
  <si>
    <t>Mauvaise utilisation (7)</t>
  </si>
  <si>
    <t>Redémarrer le JacXson</t>
  </si>
  <si>
    <t>Le désactiver</t>
  </si>
  <si>
    <t>Deactivate it.</t>
  </si>
  <si>
    <t>Le problème persiste-t-il ?</t>
  </si>
  <si>
    <t>Is the problem still occuring ?</t>
  </si>
  <si>
    <t>Mauvaise utilisation (6)</t>
  </si>
  <si>
    <t>Identifier la fonction défaillante.</t>
  </si>
  <si>
    <t>Identify the faltering feature.</t>
  </si>
  <si>
    <t>Ouverture,Levage,Roulage,Alimentation</t>
  </si>
  <si>
    <t>Lancer l'auto-diagnostic de l'ouverture</t>
  </si>
  <si>
    <t>Ouverture</t>
  </si>
  <si>
    <t>Vérifier la plage de levage. La plage est-elle OK ?</t>
  </si>
  <si>
    <t>Levage</t>
  </si>
  <si>
    <t>Roulage</t>
  </si>
  <si>
    <t>Une fonction était-elle bloquée avant l'apparition de la LED magenta ?</t>
  </si>
  <si>
    <t>Was a function blocked before the apparition of the magenta light ?</t>
  </si>
  <si>
    <t>11.5</t>
  </si>
  <si>
    <t>Laquelle ?</t>
  </si>
  <si>
    <t>Which one ?</t>
  </si>
  <si>
    <t>Ouverture,Levage,Roulage</t>
  </si>
  <si>
    <t>Redémarrer le JacXson.</t>
  </si>
  <si>
    <t>Restart the JacXson.</t>
  </si>
  <si>
    <t>12.1</t>
  </si>
  <si>
    <t>Un élément visuel semble t-il particulièrement abîmé ?</t>
  </si>
  <si>
    <t>Is there something that seems especially damaged ?</t>
  </si>
  <si>
    <t>12.2</t>
  </si>
  <si>
    <t>Sur quel système se situe cet élément ?</t>
  </si>
  <si>
    <t>On which system is it ?</t>
  </si>
  <si>
    <t>Le JacXson est-il chargé ?</t>
  </si>
  <si>
    <t>Is the JacXson charged ?</t>
  </si>
  <si>
    <t>Lancer l'auto-diagnostic de la totalité des fonctions</t>
  </si>
  <si>
    <t>Le charger.</t>
  </si>
  <si>
    <t>Charge it.</t>
  </si>
  <si>
    <t>La LED magenta est-elle toujours allumée ?</t>
  </si>
  <si>
    <t>Is the magenta LED light still on ?</t>
  </si>
  <si>
    <t>Mauvaise utilisation (8)</t>
  </si>
  <si>
    <t>Is the BMV on ?</t>
  </si>
  <si>
    <t>Résolu (5)</t>
  </si>
  <si>
    <t>3 OU 10</t>
  </si>
  <si>
    <t>Les câbles de la vérine d'état sont-ils connectés ? OU Identifier la fonction défaillante.</t>
  </si>
  <si>
    <t>Position du BMV sur le JX</t>
  </si>
  <si>
    <t>Vérifier le BMV. La valeur est-elle OK ?</t>
  </si>
  <si>
    <t>Check the BMV. Is the value okay ?</t>
  </si>
  <si>
    <t>Résolu (1)</t>
  </si>
  <si>
    <t>Valeur nominale : 118,8V  (pourcentage de batterie selon le mode). La tension ne doit pas se trouver en-dessous de 110V.</t>
  </si>
  <si>
    <t>Vérifier l'état des LEDs. Sont-elles toutes fonctionnelles ?</t>
  </si>
  <si>
    <t>Check the LED lights. Are they all working ?</t>
  </si>
  <si>
    <t>1 LED par bouton d'arrêt d'urgence (4), et 1 sur la traverse avant. Quel est l'état actuel des Leds ?</t>
  </si>
  <si>
    <t>Les remplacer. De nouvelles LEDs se sont-elles allumées ?</t>
  </si>
  <si>
    <t>Replace them. Are new lights on ?</t>
  </si>
  <si>
    <t>Observations et examens</t>
  </si>
  <si>
    <t>Lancer l'auto-diagnostic de l'alimentation.</t>
  </si>
  <si>
    <t>Run the alimentation self-check.</t>
  </si>
  <si>
    <t>4.1</t>
  </si>
  <si>
    <t>Procédure d'auto-diagnostic</t>
  </si>
  <si>
    <t>Le problème est-il résolu ?</t>
  </si>
  <si>
    <t>Is the problem fixed ?</t>
  </si>
  <si>
    <t>Résolu (2)</t>
  </si>
  <si>
    <t>Les ventilateurs fonctionnent-ils et les filtres sont-ils propres ?</t>
  </si>
  <si>
    <t>Are the fans working and are the filters clean ?</t>
  </si>
  <si>
    <t>ventilateur_gauche.PNG</t>
  </si>
  <si>
    <t>Voir procédure de changement p.134-135 du document de maintenance.</t>
  </si>
  <si>
    <t>Les remplacer. Le problème persiste-t-il ?</t>
  </si>
  <si>
    <t>Replace them. Is the problem still occuring ?</t>
  </si>
  <si>
    <t>Résolu (3)</t>
  </si>
  <si>
    <t>Les batteries sont-elles gonflées ou échauffées ?</t>
  </si>
  <si>
    <t>Are the batteries swollen or hot ?</t>
  </si>
  <si>
    <t>Résolu (4)</t>
  </si>
  <si>
    <t>Bien utiliser des batteries aux caractéristiques semblables.</t>
  </si>
  <si>
    <t>Les câbles visibles sont-ils en mauais état ou pincés ?</t>
  </si>
  <si>
    <t>Are the visible cables in a bad state or pinched ?</t>
  </si>
  <si>
    <t>Intervention nécessaire</t>
  </si>
  <si>
    <t>Check the lifting plate. Is it in a correct state ?</t>
  </si>
  <si>
    <t>10 OU 11.5 OU 12.2</t>
  </si>
  <si>
    <t>Identifier la foncton défaillante. OU Laquelle ? OU Sur quel système se situe cet élément ?</t>
  </si>
  <si>
    <t>Vérifier le bon fonctionnement de chaque axe</t>
  </si>
  <si>
    <t>Check the functionality of every axis.</t>
  </si>
  <si>
    <t>Lancer l'auto-diagnostic de levage</t>
  </si>
  <si>
    <t>Lauch the auto-diagnostic of the lifting function.</t>
  </si>
  <si>
    <t>3.1</t>
  </si>
  <si>
    <t>Y a-t-il une déformation géométrique du ciseau ?</t>
  </si>
  <si>
    <t>Is there a geometric deformation of the scissors ?</t>
  </si>
  <si>
    <t>ciseau_levee.PNG</t>
  </si>
  <si>
    <t>Intervention nécessaire (1)</t>
  </si>
  <si>
    <t>Y a-t-il des bruits anormaux ?</t>
  </si>
  <si>
    <t>Is there anormal noises ?</t>
  </si>
  <si>
    <t>ciseau_levee_vue_cote.PNG</t>
  </si>
  <si>
    <t>Le bruit provient-il de la vis de levage ?</t>
  </si>
  <si>
    <t>Is the noise coming from the lifting screw ?</t>
  </si>
  <si>
    <t>Pièce(s) défailllantes</t>
  </si>
  <si>
    <t>6.1</t>
  </si>
  <si>
    <t>Le bruit provient-il de l'ensemble motoréducteur de levage ?</t>
  </si>
  <si>
    <t>Does the noise come from the area around the lift reductor ?</t>
  </si>
  <si>
    <t>6.2</t>
  </si>
  <si>
    <t>Le bruit provient-il du frein de levage ?</t>
  </si>
  <si>
    <t>Does the noise come from the lifting brake ?</t>
  </si>
  <si>
    <t>Retirer le soufflet et vérifier l'état de la vis de levage</t>
  </si>
  <si>
    <t>Remove the bellow and check the state of the lifting screw.</t>
  </si>
  <si>
    <t>7.1</t>
  </si>
  <si>
    <t>Pièce(s) défaillante(s)</t>
  </si>
  <si>
    <t>5 OU 6.2</t>
  </si>
  <si>
    <t>Y a-t-il des bruits anormaux ?  OU  Le bruit provient-il du frein de levage ?</t>
  </si>
  <si>
    <t>Vérifier la présence de paillettes dans la graisse sur la vis de levage.</t>
  </si>
  <si>
    <t>Check if there's glitter of grease on the lifting screw.</t>
  </si>
  <si>
    <t>7.2</t>
  </si>
  <si>
    <t>Vérifier la présence de fuites sur le réducteur.</t>
  </si>
  <si>
    <t>Check if there are leaks on the reductor.</t>
  </si>
  <si>
    <t>Les câbles apparents sont-ils bien connnectés et en bon état ?</t>
  </si>
  <si>
    <t>Are the visible cables connected correctly and in good state ?</t>
  </si>
  <si>
    <t>Intervention nécessaire (2)</t>
  </si>
  <si>
    <t>Le problème persiste-t-il après les avoir reconnecté / remplacés ?</t>
  </si>
  <si>
    <t>Is the problem still occuring after being reconnected / replaced ?</t>
  </si>
  <si>
    <t>Start the self-check of the opening function.</t>
  </si>
  <si>
    <t>Identifier la fonction défaillante. OU Laquelle ? OU Sur quel système se situe cet élément ?</t>
  </si>
  <si>
    <t>Le resserrement se fait-il correctement sur le stand ?</t>
  </si>
  <si>
    <t>Is the tightening up functionning correctly on the stand ?</t>
  </si>
  <si>
    <t>2.5</t>
  </si>
  <si>
    <t>Refaire le point d'origine. Le problème es-il résolu ?</t>
  </si>
  <si>
    <t>Set the origin point again. Is the problem still occuring ?</t>
  </si>
  <si>
    <t>Le serrage de la frette est-il bon ? (4N.m)</t>
  </si>
  <si>
    <t>Is the tightening of the fret correct (4N.m) ?</t>
  </si>
  <si>
    <t>La resserrer. Le problème est-il résolu ?</t>
  </si>
  <si>
    <t>Tighten it up. Is the problem still occuring ?</t>
  </si>
  <si>
    <t>Le serrage du pignon sur l'arbre est-il bon ? (60 N.m)</t>
  </si>
  <si>
    <t>Is the tightening of the pinion on the tree correct ? (60 N.m)</t>
  </si>
  <si>
    <t>pignon_vue_loin.PNG</t>
  </si>
  <si>
    <t>Le resserrer. Le problème est-il résolu ?</t>
  </si>
  <si>
    <t>Lancer l'auto-diagnostic de roulage.</t>
  </si>
  <si>
    <t>Start the rolling self-check.</t>
  </si>
  <si>
    <t>Une roue est-elle entravée ?</t>
  </si>
  <si>
    <t>Is a wheel blocked ?</t>
  </si>
  <si>
    <t>localisation_roue_avant_levee.PNG</t>
  </si>
  <si>
    <t>Une marche au-dessus de 1cm constitue un entravement potentiel aux mouvements du JacXson.</t>
  </si>
  <si>
    <t>La libérer. Le problème persiste-i-il ?</t>
  </si>
  <si>
    <t>Free it. Is the problem still occuring ?</t>
  </si>
  <si>
    <t>Le bruit provient-il du réducteur ?</t>
  </si>
  <si>
    <t>Is the noise coming from the reductor ?</t>
  </si>
  <si>
    <t>Le bruit provient-il du moteur ?</t>
  </si>
  <si>
    <t>Is the noise coming from the engine ?</t>
  </si>
  <si>
    <t>3.2</t>
  </si>
  <si>
    <t>Veiller à ne pas forcer sur le moteur (sinon rien)</t>
  </si>
  <si>
    <t>Le bruit provient-il du frein ?</t>
  </si>
  <si>
    <t>Is the noise coming from the brake ?</t>
  </si>
  <si>
    <t>Tester les différents freins</t>
  </si>
  <si>
    <t>Vérifier l'état de la bande de roulement des roues</t>
  </si>
  <si>
    <t>Check the state of the rolling band on the wheels.</t>
  </si>
  <si>
    <t>ensemble_roue_avant_2.PNG</t>
  </si>
  <si>
    <t>Chercher des fiddures ou des déchirures. Si le polyuréthane est usé à un diamètre inférieur à 330mm, changer la roue</t>
  </si>
  <si>
    <t>Vérifier le diamètre des roues avant</t>
  </si>
  <si>
    <t>Check the diameter of the wheels.</t>
  </si>
  <si>
    <t>OK,Inférieur à 330mm</t>
  </si>
  <si>
    <t>ensemble_roue_avant.PNG</t>
  </si>
  <si>
    <t>4.2</t>
  </si>
  <si>
    <t>Mesure nominale du diamètre (330 mm) + image  (p.171 notice utilisation)</t>
  </si>
  <si>
    <t>Vérifier la denture de la couronne d'orientation</t>
  </si>
  <si>
    <t>Check the denting of the orientation crown.</t>
  </si>
  <si>
    <t>4.3</t>
  </si>
  <si>
    <t>Vérifier qu'il n'y a pas d'usure, de déformations ou de pollution de surface. Vérifier le couple de serrage des fixations. Lubrifier la couronne si nécessaire. (+image p.173)</t>
  </si>
  <si>
    <t>Vérifier l'alignement des roues avec l'axe de roulage</t>
  </si>
  <si>
    <t>Check the alignment of the wheels with the rolling axis.</t>
  </si>
  <si>
    <t>Bien vérifier l'axe de roulage actif</t>
  </si>
  <si>
    <t>Les câbles sont-ils bien connectés et en bon état ?</t>
  </si>
  <si>
    <t>Are the cables connected correctly and in a correct state ?</t>
  </si>
  <si>
    <t>Le problème persiste-t-il après les avoir remplacés et/ou reconnectés ?</t>
  </si>
  <si>
    <t>Is the problem still occuring after replacing/reconnecting them ?</t>
  </si>
  <si>
    <t>Photo branchement cables apparent pour rappel</t>
  </si>
  <si>
    <t>Le 0 des roues est-il bon ?</t>
  </si>
  <si>
    <t>Is the zero of the wheels correct ?</t>
  </si>
  <si>
    <t>Consulter l'IHM</t>
  </si>
  <si>
    <t>Le refaire. Le problème persiste-t-il ?</t>
  </si>
  <si>
    <t>Do it again. Is the problem still occuring ?</t>
  </si>
  <si>
    <t>Photo IHM pour rappel</t>
  </si>
  <si>
    <t>Colonne1</t>
  </si>
  <si>
    <t>OUI</t>
  </si>
  <si>
    <t>OK</t>
  </si>
  <si>
    <t>picto_danger_electrique.png</t>
  </si>
  <si>
    <t>picto_danger.png</t>
  </si>
  <si>
    <t>Demander à quelqu'un de formé sur le JacXson de prendre le relais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</si>
</sst>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theme="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7" xfId="0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58">
    <dxf>
      <fill>
        <patternFill>
          <bgColor rgb="FFFFD85B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44B"/>
        </patternFill>
      </fill>
    </dxf>
    <dxf>
      <fill>
        <patternFill>
          <bgColor theme="2"/>
        </patternFill>
      </fill>
    </dxf>
    <dxf>
      <fill>
        <patternFill>
          <bgColor rgb="FFFFD85B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653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D757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BD26D"/>
        </patternFill>
      </fill>
    </dxf>
    <dxf>
      <fill>
        <patternFill>
          <bgColor theme="2"/>
        </patternFill>
      </fill>
    </dxf>
    <dxf>
      <fill>
        <patternFill>
          <bgColor rgb="FFFFD961"/>
        </patternFill>
      </fill>
    </dxf>
    <dxf>
      <fill>
        <patternFill>
          <bgColor theme="2" tint="-9.9948118533890809E-2"/>
        </patternFill>
      </fill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757"/>
      <color rgb="FFFFD44B"/>
      <color rgb="FFFFD85B"/>
      <color rgb="FFFFD653"/>
      <color rgb="FFFFD961"/>
      <color rgb="FFFBD2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DED847-7F62-4A83-88B5-582F143FAF01}" name="Tableau1" displayName="Tableau1" ref="A1:R27" totalsRowShown="0" headerRowDxfId="157" dataDxfId="155" headerRowBorderDxfId="156">
  <autoFilter ref="A1:R27" xr:uid="{25DED847-7F62-4A83-88B5-582F143FAF01}"/>
  <tableColumns count="18">
    <tableColumn id="1" xr3:uid="{BB6BD673-11DF-45BD-91CF-A445ED364064}" name="Id Question" dataDxfId="154"/>
    <tableColumn id="2" xr3:uid="{0F6911BA-C831-4381-9050-69F4D0EB0E50}" name="Question de la page" dataDxfId="153"/>
    <tableColumn id="18" xr3:uid="{23E073B4-AE19-4220-94B7-F94DD1B5121C}" name="Question en anglais" dataDxfId="152"/>
    <tableColumn id="17" xr3:uid="{B5BDB423-D63D-48F2-B6A4-60B94D254C53}" name="Type de question" dataDxfId="151"/>
    <tableColumn id="3" xr3:uid="{A03EFEF8-5102-4B9B-86D8-736D224F4E81}" name="Partie (ex: Mise en Sécurité, Observations et examen, Diagnostic ou Résolution)" dataDxfId="150"/>
    <tableColumn id="4" xr3:uid="{109FA2AD-E875-4904-8BDC-3AFD9429DE44}" name="Noms photos (ex: img.png)" dataDxfId="149"/>
    <tableColumn id="5" xr3:uid="{45E63A64-78F8-4AAB-A22F-6AD4291F722C}" name="Pictogrammes" dataDxfId="148"/>
    <tableColumn id="6" xr3:uid="{EAF2F072-57D6-4685-899E-4A6CC2E28358}" name="Id Question suivante si Oui (si question sans Oui ou Non, mettre par défaut sous Oui)" dataDxfId="147"/>
    <tableColumn id="7" xr3:uid="{5E2E353B-EE56-4BDA-B79A-3E10401F518E}" name="Question suivante si Oui" dataDxfId="146"/>
    <tableColumn id="8" xr3:uid="{C35937AA-A15E-4319-88E5-2C3C6DFF5457}" name="Partie Question suivante si Oui" dataDxfId="145"/>
    <tableColumn id="9" xr3:uid="{E48AB6E6-7180-45B5-8631-6AB070D4C5FE}" name="Id Question suivante si Non" dataDxfId="144"/>
    <tableColumn id="10" xr3:uid="{9DBE0E54-1E3E-4B25-87FA-16ADE4B407CB}" name="Questions suivante si Non" dataDxfId="143"/>
    <tableColumn id="11" xr3:uid="{4F8C9C3C-C21F-4B80-B2BD-9B6D6CC6FEBA}" name="Partie Question suivante si Non" dataDxfId="142"/>
    <tableColumn id="12" xr3:uid="{47C1ED25-4B47-4B29-B6F2-B290B7C2F369}" name="Id Question précédente" dataDxfId="141"/>
    <tableColumn id="13" xr3:uid="{8B2B55D3-A9C3-455E-9BD6-9E5106EFBB42}" name="Question précédente" dataDxfId="140"/>
    <tableColumn id="14" xr3:uid="{C1F0DD37-FC8D-4D0C-8BB2-27FC614FB06A}" name="Partie Question précédente" dataDxfId="139"/>
    <tableColumn id="15" xr3:uid="{4DAA0197-BF35-42AC-8086-8FF14E7F4873}" name="Informations complémentaires pour cette question" dataDxfId="138"/>
    <tableColumn id="16" xr3:uid="{AE5C27BC-4B90-4D6D-A4D3-787982526DA6}" name="Colonne1" dataDxfId="137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2A7233-30BC-468E-B87F-D094660B369D}" name="Tableau2" displayName="Tableau2" ref="A1:X32" totalsRowShown="0" headerRowDxfId="136" dataDxfId="134" headerRowBorderDxfId="135" tableBorderDxfId="133">
  <autoFilter ref="A1:X32" xr:uid="{722A7233-30BC-468E-B87F-D094660B369D}"/>
  <tableColumns count="24">
    <tableColumn id="1" xr3:uid="{7D10BA06-D09C-4CE0-8CFC-140E4B15DA6C}" name="Id Question" dataDxfId="132"/>
    <tableColumn id="2" xr3:uid="{3F8AF28B-7050-4046-88EC-36DA1AE8DB70}" name="Question de la page" dataDxfId="131"/>
    <tableColumn id="24" xr3:uid="{6FE327E5-623A-4AAD-8492-B52CDB00A518}" name="Question en anglais" dataDxfId="130"/>
    <tableColumn id="16" xr3:uid="{D68406F9-CC94-4090-BC10-B13A68F8B946}" name="Type de question" dataDxfId="129"/>
    <tableColumn id="3" xr3:uid="{61CA71A5-630A-48A0-B6AA-225E63CD2E37}" name="Partie (ex: Mise en Sécurité, Observations et examen, Diagnostic ou Résolution)" dataDxfId="128"/>
    <tableColumn id="4" xr3:uid="{EEBCE150-B656-4B0C-98E6-F36D24B3837E}" name="Noms photos (ex: img.png)" dataDxfId="127"/>
    <tableColumn id="5" xr3:uid="{3AF343B3-57DE-4721-AA3B-8451F3F78DA2}" name="Pictogrammes" dataDxfId="126"/>
    <tableColumn id="6" xr3:uid="{ACB1351D-F07D-43D1-A4FF-972E866BF484}" name="Id Question suivante si Oui (si question sans Oui ou Non, mettre par défaut sous Oui)" dataDxfId="125"/>
    <tableColumn id="7" xr3:uid="{7C180A2A-256F-4FD5-AB1F-5560250DFB58}" name="Question suivante si Oui" dataDxfId="124"/>
    <tableColumn id="8" xr3:uid="{E372938C-B485-4090-AE5E-98DC3CA0C327}" name="Partie Question suivante si Oui" dataDxfId="123"/>
    <tableColumn id="9" xr3:uid="{8419045A-C1CF-44EB-8512-977D6862CCC1}" name="Id Question suivante si Non" dataDxfId="122"/>
    <tableColumn id="10" xr3:uid="{B393FC4D-273E-49CA-BA0A-26A05723466B}" name="Questions suivante si Non" dataDxfId="121">
      <calculatedColumnFormula>VLOOKUP(K2,A1:B93,2,FALSE)</calculatedColumnFormula>
    </tableColumn>
    <tableColumn id="11" xr3:uid="{9E7B5206-1177-471B-A2B1-F9D5D9E9C13D}" name="Partie Question suivante si Non" dataDxfId="120"/>
    <tableColumn id="17" xr3:uid="{FD4D75CA-8C4F-45F7-A71A-6D8C2186DC51}" name="Id Question si Réponse 3" dataDxfId="119"/>
    <tableColumn id="22" xr3:uid="{C948FD7C-47FE-443F-9E32-16B448A25C33}" name="Partie Question si Réponse 3" dataDxfId="118"/>
    <tableColumn id="21" xr3:uid="{E77AC701-5F6A-4D79-B7D2-931688B49263}" name="Id Question si Réponse 4" dataDxfId="117"/>
    <tableColumn id="20" xr3:uid="{3BAA5005-1A10-41E5-B122-F471CFDAE274}" name="Partie Question suivante si Réponse 4" dataDxfId="116"/>
    <tableColumn id="26" xr3:uid="{510F6965-033A-473E-ABF6-EE83006AB90B}" name="Id Question si Réponse 5" dataDxfId="115"/>
    <tableColumn id="25" xr3:uid="{222BF05F-A9BD-4091-B972-611178642B18}" name="Partie Question suivante si Réponse 5" dataDxfId="114"/>
    <tableColumn id="12" xr3:uid="{5A920D4C-1BBB-40F6-ADD8-AC9BAC12473D}" name="Id Question précédente" dataDxfId="113"/>
    <tableColumn id="13" xr3:uid="{AABCAFD8-43B6-4BCF-A0AA-E7E4FBDD0A9D}" name="Question précédente" dataDxfId="112"/>
    <tableColumn id="14" xr3:uid="{716F124B-253B-4040-B6C2-7A06918D2314}" name="Partie Question précédente" dataDxfId="111"/>
    <tableColumn id="15" xr3:uid="{F3AD2111-39B2-4221-86A2-428278D7A6C1}" name="Informations complémentaires pour cette question" dataDxfId="110"/>
    <tableColumn id="18" xr3:uid="{B9D5F273-41C4-4C3E-8F49-A5FE4236A72E}" name="Colonne1" dataDxfId="109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7781F-AA83-4B6F-854A-B42669E9F9E9}" name="Tableau3" displayName="Tableau3" ref="A1:R13" totalsRowShown="0" headerRowDxfId="108" dataDxfId="106" headerRowBorderDxfId="107" tableBorderDxfId="105">
  <autoFilter ref="A1:R13" xr:uid="{8587781F-AA83-4B6F-854A-B42669E9F9E9}"/>
  <tableColumns count="18">
    <tableColumn id="1" xr3:uid="{3ABA099A-E774-4BEC-9982-663CE507F040}" name="Id Question" dataDxfId="104"/>
    <tableColumn id="2" xr3:uid="{0F52FA11-27BB-45F3-AD64-38B44B370D11}" name="Question de la page" dataDxfId="103"/>
    <tableColumn id="17" xr3:uid="{F55230D8-17FD-4514-9E16-640382D180B5}" name="Question en anglais" dataDxfId="102"/>
    <tableColumn id="16" xr3:uid="{DB033608-E3CD-4EF4-958B-EBFFF29D2E39}" name="Type de question" dataDxfId="101"/>
    <tableColumn id="3" xr3:uid="{5BF404B4-6821-433E-A1B4-35ADDDDCF1C8}" name="Partie (ex: Mise en Sécurité, Observations et examen, Diagnostic ou Résolution)" dataDxfId="100"/>
    <tableColumn id="4" xr3:uid="{275F03BF-CF82-4044-8628-5EC4D9A71D89}" name="Noms photos (ex: img.png)" dataDxfId="99"/>
    <tableColumn id="5" xr3:uid="{EB07F02D-0D88-4F5F-803D-15E72FCDA697}" name="Pictogrammes" dataDxfId="98"/>
    <tableColumn id="6" xr3:uid="{9A01372D-7E10-43C8-B806-1F5DCDBB5469}" name="Id Question suivante si Oui (si question sans Oui ou Non, mettre par défaut sous Oui)" dataDxfId="97"/>
    <tableColumn id="7" xr3:uid="{1EF6766D-1825-4F80-9223-7B3595BB781E}" name="Question suivante si Oui" dataDxfId="96"/>
    <tableColumn id="8" xr3:uid="{99AF2F3C-4C21-4712-9EE1-07C0C797DABC}" name="Partie Question suivante si Oui" dataDxfId="95"/>
    <tableColumn id="9" xr3:uid="{A717076B-51D8-4FD8-8C29-BA088A1E3C31}" name="Id Question suivante si Non" dataDxfId="94"/>
    <tableColumn id="10" xr3:uid="{BB7DA157-E598-435C-BA8D-9D42978F8B12}" name="Questions suivante si Non" dataDxfId="93"/>
    <tableColumn id="11" xr3:uid="{425EE330-2DC0-4640-A685-D392A38AB17B}" name="Partie Question suivante si Non" dataDxfId="92"/>
    <tableColumn id="12" xr3:uid="{EA76ED54-417D-4C57-8DF1-A8588BE67F9F}" name="Id Question précédente" dataDxfId="91"/>
    <tableColumn id="13" xr3:uid="{5C302BDF-F913-41FC-A681-2E61595457DC}" name="Question précédente" dataDxfId="90">
      <calculatedColumnFormula>VLOOKUP(N2,$A$1:$B$15,2,FALSE)</calculatedColumnFormula>
    </tableColumn>
    <tableColumn id="14" xr3:uid="{5EC3AB1E-6357-4CE8-9EB9-BB86576C8978}" name="Partie Question précédente" dataDxfId="89"/>
    <tableColumn id="15" xr3:uid="{E33DDF1F-1428-4C1F-8CFD-BD7106ABC652}" name="Informations complémentaires pour cette question" dataDxfId="88"/>
    <tableColumn id="18" xr3:uid="{80002343-FA5C-4F38-8A13-3878E865E739}" name="Colonne1" dataDxfId="87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8CD96-8F17-48ED-95BB-811800C7677A}" name="Tableau4" displayName="Tableau4" ref="A1:R15" totalsRowShown="0" headerRowDxfId="86" dataDxfId="84" headerRowBorderDxfId="85" tableBorderDxfId="83">
  <autoFilter ref="A1:R15" xr:uid="{D498CD96-8F17-48ED-95BB-811800C7677A}"/>
  <tableColumns count="18">
    <tableColumn id="1" xr3:uid="{AC85DB3B-7F49-4D88-AB3F-0B08B35B2878}" name="Id Question" dataDxfId="82"/>
    <tableColumn id="2" xr3:uid="{CDDA87DB-08A6-4D69-9464-DEBF2B158877}" name="Question de la page" dataDxfId="81"/>
    <tableColumn id="17" xr3:uid="{C7BF0787-EF73-4FA6-B4A1-7558CC6CC31C}" name="Question en anglais" dataDxfId="80"/>
    <tableColumn id="16" xr3:uid="{19330D64-6D37-4433-89D2-A1AED35DEF1C}" name="Type de question" dataDxfId="79"/>
    <tableColumn id="3" xr3:uid="{D0ABD5A1-8CA5-4A14-8791-E65B297290B6}" name="Partie (ex: Mise en Sécurité, Observations et examen, Diagnostic ou Résolution)" dataDxfId="78"/>
    <tableColumn id="4" xr3:uid="{CF08C9FA-3F4C-4A30-91F9-B6B2979EA1A9}" name="Noms photos (ex: img.png)" dataDxfId="77"/>
    <tableColumn id="5" xr3:uid="{A8DE461B-048D-4A07-AE1D-AD1A16C66996}" name="Pictogrammes" dataDxfId="76"/>
    <tableColumn id="6" xr3:uid="{30AAB8F3-B542-479D-92BB-5AE29A36BE4C}" name="Id Question suivante si Oui (si question sans Oui ou Non, mettre par défaut sous Oui)" dataDxfId="75"/>
    <tableColumn id="7" xr3:uid="{B2875827-3862-4896-92B0-F8E5DCED9D74}" name="Question suivante si Oui" dataDxfId="74"/>
    <tableColumn id="8" xr3:uid="{B462AE07-42C9-40A6-9D78-5F2D0FA1A03B}" name="Partie Question suivante si Oui" dataDxfId="73"/>
    <tableColumn id="9" xr3:uid="{5F3DA5F3-6E85-4044-833E-9A8FDAD1DE0A}" name="Id Question suivante si Non" dataDxfId="72"/>
    <tableColumn id="10" xr3:uid="{8404C208-3A08-4BC8-92EC-98D282B4284C}" name="Questions suivante si Non" dataDxfId="71"/>
    <tableColumn id="11" xr3:uid="{9A15C033-CB46-4F26-9733-896EBBE4D13E}" name="Partie Question suivante si Non" dataDxfId="70"/>
    <tableColumn id="12" xr3:uid="{C976DE79-77B3-428E-BCE3-553A58B78C79}" name="Id Question précédente" dataDxfId="69"/>
    <tableColumn id="13" xr3:uid="{88CFD583-93AA-4806-A37A-74AC0931A052}" name="Question précédente" dataDxfId="68">
      <calculatedColumnFormula>VLOOKUP(N2,$A$1:$B$15,2,FALSE)</calculatedColumnFormula>
    </tableColumn>
    <tableColumn id="14" xr3:uid="{ADE04D74-63F9-4369-85AC-B46DB6707F03}" name="Partie Question précédente" dataDxfId="67"/>
    <tableColumn id="15" xr3:uid="{A253B977-9220-4F91-BBAE-C0567C6E4972}" name="Informations complémentaires pour cette question" dataDxfId="66"/>
    <tableColumn id="18" xr3:uid="{5168C6E8-B03E-4FCA-A357-105BA4F54C0D}" name="Colonne1" dataDxfId="65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1D49DF-DD51-4878-8C59-4DA9E822C9B9}" name="Tableau5" displayName="Tableau5" ref="A1:R9" totalsRowShown="0" headerRowDxfId="64" dataDxfId="62" headerRowBorderDxfId="63" tableBorderDxfId="61">
  <autoFilter ref="A1:R9" xr:uid="{291D49DF-DD51-4878-8C59-4DA9E822C9B9}"/>
  <tableColumns count="18">
    <tableColumn id="1" xr3:uid="{0CB98829-58A8-488D-9961-4B69DEB86AAB}" name="Id Question" dataDxfId="60"/>
    <tableColumn id="2" xr3:uid="{39598F62-CD87-49A5-9198-3BCAF6FDC90E}" name="Question de la page" dataDxfId="59"/>
    <tableColumn id="17" xr3:uid="{BC1EC557-B8E2-4E7B-8353-96823C49E335}" name="Question en anglais" dataDxfId="58"/>
    <tableColumn id="16" xr3:uid="{3FB226AA-B259-45DA-AFEA-F2D0C845483F}" name="Type de question" dataDxfId="57"/>
    <tableColumn id="3" xr3:uid="{F3B34FAF-F1E1-47E4-B8E8-1FE8CCEBC07E}" name="Partie (ex: Mise en Sécurité, Observations et examen, Diagnostic ou Résolution)" dataDxfId="56"/>
    <tableColumn id="4" xr3:uid="{44977646-65CE-49DC-9F70-DC0DDDDEF217}" name="Noms photos (ex: img.png)" dataDxfId="55"/>
    <tableColumn id="5" xr3:uid="{07390D1E-25FB-42FB-9948-566F0E65F83C}" name="Pictogrammes" dataDxfId="54"/>
    <tableColumn id="6" xr3:uid="{F73D95E2-9264-46A7-BF03-998507A32975}" name="Id Question suivante si Oui (si question sans Oui ou Non, mettre par défaut sous Oui)" dataDxfId="53"/>
    <tableColumn id="7" xr3:uid="{2354E2A6-8EA5-45D0-8DB5-D85ECD5114B6}" name="Question suivante si Oui" dataDxfId="52"/>
    <tableColumn id="8" xr3:uid="{C120BECF-478B-40AD-BFB4-6C6030AC7D30}" name="Partie Question suivante si Oui" dataDxfId="51"/>
    <tableColumn id="9" xr3:uid="{32EF6BC5-208D-450E-8347-12C1290BB0A9}" name="Id Question suivante si Non" dataDxfId="50"/>
    <tableColumn id="10" xr3:uid="{39BC0D2F-20C9-41E7-B8C3-E51BE9AE25D3}" name="Questions suivante si Non" dataDxfId="49">
      <calculatedColumnFormula>VLOOKUP(K2,$A$1:$B$15,2,FALSE)</calculatedColumnFormula>
    </tableColumn>
    <tableColumn id="11" xr3:uid="{A97B6CD2-31B2-4031-9A11-A2F2EE5F65A2}" name="Partie Question suivante si Non" dataDxfId="48"/>
    <tableColumn id="12" xr3:uid="{7D2BFDB3-D873-49A1-9F31-A9C3EC604058}" name="Id Question précédente" dataDxfId="47"/>
    <tableColumn id="13" xr3:uid="{AF21C716-8001-4771-BD55-B6CCB6BD7DEE}" name="Question précédente" dataDxfId="46">
      <calculatedColumnFormula>VLOOKUP(N2,$A$1:$B$15,2,FALSE)</calculatedColumnFormula>
    </tableColumn>
    <tableColumn id="14" xr3:uid="{588CBC47-BDA8-43B0-BC94-2F695A2F730A}" name="Partie Question précédente" dataDxfId="45"/>
    <tableColumn id="15" xr3:uid="{E5CF537D-E02C-4D93-AA51-D15BB0C9D7E0}" name="Informations complémentaires pour cette question" dataDxfId="44"/>
    <tableColumn id="18" xr3:uid="{E5D66B0C-5213-4516-A067-4208B49F5B66}" name="Colonne1" dataDxfId="43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1D5BC8-AD35-4D6B-BE01-E92D2660B90C}" name="Tableau7" displayName="Tableau7" ref="A1:R17" totalsRowShown="0" headerRowDxfId="42" dataDxfId="40" headerRowBorderDxfId="41" tableBorderDxfId="39">
  <autoFilter ref="A1:R17" xr:uid="{DD1D5BC8-AD35-4D6B-BE01-E92D2660B90C}"/>
  <tableColumns count="18">
    <tableColumn id="1" xr3:uid="{4067B178-C950-40B5-B2C2-0B2DBB2EF042}" name="Id Question" dataDxfId="38"/>
    <tableColumn id="2" xr3:uid="{3EDC7604-E377-47E7-BB13-4C66D8EA2626}" name="Question de la page" dataDxfId="37"/>
    <tableColumn id="17" xr3:uid="{05B61F68-0A28-4375-A7E2-212C6B3D3BF5}" name="Question en anglais" dataDxfId="36"/>
    <tableColumn id="16" xr3:uid="{23361123-86ED-404C-A565-2395A324D7E6}" name="Type de question" dataDxfId="35"/>
    <tableColumn id="3" xr3:uid="{31FD0A19-ABA9-4AB8-B761-7EA12CF61A56}" name="Partie (ex: Mise en Sécurité, Observations et examen, Diagnostic ou Résolution)" dataDxfId="34"/>
    <tableColumn id="4" xr3:uid="{11DB41AE-712C-494C-8AEC-B69778939299}" name="Noms photos (ex: img.png)" dataDxfId="33"/>
    <tableColumn id="5" xr3:uid="{55673899-1E9A-4EAB-BCA3-7F0184023C09}" name="Pictogrammes" dataDxfId="32"/>
    <tableColumn id="6" xr3:uid="{35E27E0D-2D38-448E-8003-D416E0C2BB12}" name="Id Question suivante si Oui (si question sans Oui ou Non, mettre par défaut sous Oui)" dataDxfId="31"/>
    <tableColumn id="7" xr3:uid="{D4D6CA08-688A-4B8D-B7C0-8C65DA4FB43A}" name="Question suivante si Oui" dataDxfId="30"/>
    <tableColumn id="8" xr3:uid="{0BFA8EE3-922E-49D4-9971-AC7DCECDBA8E}" name="Partie Question suivante si Oui" dataDxfId="29"/>
    <tableColumn id="9" xr3:uid="{EBB929EE-48FF-4B98-B37C-59F318A267A5}" name="Id Question suivante si Non" dataDxfId="28"/>
    <tableColumn id="10" xr3:uid="{8A08C933-48DF-4F8C-8B93-9D3FE764524C}" name="Questions suivante si Non" dataDxfId="27"/>
    <tableColumn id="11" xr3:uid="{6BE2F351-0937-44CF-B583-F5639F2FDD6E}" name="Partie Question suivante si Non" dataDxfId="26"/>
    <tableColumn id="12" xr3:uid="{C5123792-9E0A-41F0-8B61-03B2CA7BD12C}" name="Id Question précédente" dataDxfId="25"/>
    <tableColumn id="13" xr3:uid="{33BD2489-FE52-4C5D-A37B-86998D64855F}" name="Question précédente" dataDxfId="24">
      <calculatedColumnFormula>VLOOKUP(N2,$A$1:$B$20,2,FALSE)</calculatedColumnFormula>
    </tableColumn>
    <tableColumn id="14" xr3:uid="{90ADCE0D-A6E5-4B34-8CE1-5586E9DBA928}" name="Partie Question précédente" dataDxfId="23"/>
    <tableColumn id="15" xr3:uid="{E97CB95E-0874-482B-AD2C-AE75ABBD769D}" name="Informations complémentaires pour cette question" dataDxfId="22"/>
    <tableColumn id="18" xr3:uid="{1D0B5F1D-F01F-4860-8691-983EC9FD07AD}" name="Colonne1" dataDxfId="21">
      <calculatedColumnFormula>IF(M2 = "", IF(LEFT(D2, 3) = "OK,", "OK", LEFT(D2, 3)), 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AA5-14AF-456B-A401-82233F45C3B7}">
  <dimension ref="A1:R27"/>
  <sheetViews>
    <sheetView zoomScaleNormal="100" workbookViewId="0">
      <pane xSplit="2" ySplit="1" topLeftCell="C2" activePane="bottomRight" state="frozen"/>
      <selection pane="topRight" activeCell="I1" sqref="I1:O32"/>
      <selection pane="bottomLeft" activeCell="I1" sqref="I1:O32"/>
      <selection pane="bottomRight" activeCell="L6" sqref="L6"/>
    </sheetView>
  </sheetViews>
  <sheetFormatPr baseColWidth="10" defaultColWidth="11.5546875" defaultRowHeight="14.4" x14ac:dyDescent="0.3"/>
  <cols>
    <col min="1" max="1" width="17.6640625" style="4" bestFit="1" customWidth="1"/>
    <col min="2" max="2" width="24" style="1" bestFit="1" customWidth="1"/>
    <col min="3" max="4" width="24" style="1" customWidth="1"/>
    <col min="5" max="5" width="32.33203125" style="1" customWidth="1"/>
    <col min="6" max="6" width="27.6640625" style="1" bestFit="1" customWidth="1"/>
    <col min="7" max="7" width="17.5546875" style="1" bestFit="1" customWidth="1"/>
    <col min="8" max="8" width="41.33203125" style="1" customWidth="1"/>
    <col min="9" max="9" width="25.33203125" style="1" bestFit="1" customWidth="1"/>
    <col min="10" max="10" width="36.5546875" style="1" customWidth="1"/>
    <col min="11" max="11" width="20.33203125" style="1" customWidth="1"/>
    <col min="12" max="12" width="30.6640625" style="1" bestFit="1" customWidth="1"/>
    <col min="13" max="13" width="32.44140625" style="1" customWidth="1"/>
    <col min="14" max="14" width="24.88671875" style="1" bestFit="1" customWidth="1"/>
    <col min="15" max="15" width="22.88671875" style="1" bestFit="1" customWidth="1"/>
    <col min="16" max="16" width="28.33203125" style="1" bestFit="1" customWidth="1"/>
    <col min="17" max="17" width="25.6640625" style="1" customWidth="1"/>
    <col min="18" max="18" width="15.5546875" style="1" bestFit="1" customWidth="1"/>
    <col min="19" max="16384" width="11.5546875" style="1"/>
  </cols>
  <sheetData>
    <row r="1" spans="1:18" s="2" customFormat="1" ht="87" customHeight="1" thickBot="1" x14ac:dyDescent="0.35">
      <c r="A1" s="3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7" t="s">
        <v>16</v>
      </c>
      <c r="R1" s="2" t="s">
        <v>328</v>
      </c>
    </row>
    <row r="2" spans="1:18" s="6" customFormat="1" ht="28.8" x14ac:dyDescent="0.3">
      <c r="A2" s="9">
        <v>1</v>
      </c>
      <c r="B2" s="1" t="s">
        <v>17</v>
      </c>
      <c r="C2" s="23" t="s">
        <v>18</v>
      </c>
      <c r="D2" s="5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20</v>
      </c>
      <c r="K2" s="1" t="s">
        <v>25</v>
      </c>
      <c r="L2" s="1" t="s">
        <v>333</v>
      </c>
      <c r="M2" s="1" t="s">
        <v>20</v>
      </c>
      <c r="N2" s="1"/>
      <c r="O2" s="1"/>
      <c r="P2" s="4"/>
      <c r="R2" s="5" t="str">
        <f>IF(M2 = "", IF(LEFT(D2, 3) = "OK,", "OK", LEFT(D2, 3)), D2)</f>
        <v>OUI,NON</v>
      </c>
    </row>
    <row r="3" spans="1:18" s="5" customFormat="1" ht="43.2" x14ac:dyDescent="0.3">
      <c r="A3" s="9" t="s">
        <v>25</v>
      </c>
      <c r="B3" s="1" t="s">
        <v>333</v>
      </c>
      <c r="C3" s="23" t="s">
        <v>26</v>
      </c>
      <c r="D3" s="5" t="s">
        <v>329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20</v>
      </c>
      <c r="K3" s="1"/>
      <c r="L3" s="1"/>
      <c r="M3" s="1"/>
      <c r="N3" s="1" t="s">
        <v>25</v>
      </c>
      <c r="O3" s="1" t="s">
        <v>17</v>
      </c>
      <c r="P3" s="4" t="s">
        <v>20</v>
      </c>
      <c r="R3" s="5" t="str">
        <f>IF(M3 = "", IF(LEFT(D3, 3) = "OK,", "OK", LEFT(D3, 3)), D3)</f>
        <v>OUI</v>
      </c>
    </row>
    <row r="4" spans="1:18" s="5" customFormat="1" ht="28.8" x14ac:dyDescent="0.3">
      <c r="A4" s="9" t="s">
        <v>23</v>
      </c>
      <c r="B4" s="1" t="s">
        <v>24</v>
      </c>
      <c r="C4" s="23" t="s">
        <v>27</v>
      </c>
      <c r="D4" s="5" t="s">
        <v>330</v>
      </c>
      <c r="E4" s="1" t="s">
        <v>20</v>
      </c>
      <c r="F4" s="1" t="s">
        <v>29</v>
      </c>
      <c r="G4" s="1" t="s">
        <v>22</v>
      </c>
      <c r="H4" s="1" t="s">
        <v>30</v>
      </c>
      <c r="I4" s="1" t="s">
        <v>31</v>
      </c>
      <c r="J4" s="1" t="s">
        <v>20</v>
      </c>
      <c r="K4" s="1"/>
      <c r="L4" s="1"/>
      <c r="M4" s="1"/>
      <c r="N4" s="1">
        <v>1</v>
      </c>
      <c r="O4" s="1" t="str">
        <f>B2</f>
        <v>Etes-vous formé pour utiliser le JacXson ?</v>
      </c>
      <c r="P4" s="4" t="s">
        <v>20</v>
      </c>
      <c r="R4" s="5" t="str">
        <f t="shared" ref="R4:R27" si="0">IF(M4 = "", IF(LEFT(D4, 3) = "OK,", "OK", LEFT(D4, 3)), D4)</f>
        <v>OK</v>
      </c>
    </row>
    <row r="5" spans="1:18" s="8" customFormat="1" ht="28.8" x14ac:dyDescent="0.3">
      <c r="A5" s="7" t="s">
        <v>30</v>
      </c>
      <c r="B5" s="1" t="s">
        <v>31</v>
      </c>
      <c r="C5" s="23" t="s">
        <v>32</v>
      </c>
      <c r="D5" s="5" t="s">
        <v>19</v>
      </c>
      <c r="E5" s="1" t="s">
        <v>20</v>
      </c>
      <c r="F5" s="1" t="s">
        <v>21</v>
      </c>
      <c r="G5" s="1" t="s">
        <v>22</v>
      </c>
      <c r="H5" s="1">
        <v>8</v>
      </c>
      <c r="I5" s="1" t="s">
        <v>33</v>
      </c>
      <c r="J5" s="1" t="s">
        <v>20</v>
      </c>
      <c r="K5" s="1">
        <v>2</v>
      </c>
      <c r="L5" s="1" t="s">
        <v>34</v>
      </c>
      <c r="M5" s="1" t="s">
        <v>20</v>
      </c>
      <c r="N5" s="1">
        <v>1</v>
      </c>
      <c r="O5" s="1" t="s">
        <v>24</v>
      </c>
      <c r="P5" s="4" t="s">
        <v>20</v>
      </c>
      <c r="R5" s="5" t="str">
        <f t="shared" si="0"/>
        <v>OUI,NON</v>
      </c>
    </row>
    <row r="6" spans="1:18" s="8" customFormat="1" ht="29.4" thickBot="1" x14ac:dyDescent="0.35">
      <c r="A6" s="7">
        <v>2</v>
      </c>
      <c r="B6" s="1" t="s">
        <v>34</v>
      </c>
      <c r="C6" s="23" t="s">
        <v>35</v>
      </c>
      <c r="D6" s="5" t="s">
        <v>19</v>
      </c>
      <c r="E6" s="1" t="s">
        <v>20</v>
      </c>
      <c r="F6" s="1" t="s">
        <v>36</v>
      </c>
      <c r="G6" s="1" t="s">
        <v>22</v>
      </c>
      <c r="H6" s="1">
        <v>3</v>
      </c>
      <c r="I6" s="1" t="s">
        <v>37</v>
      </c>
      <c r="J6" s="1" t="s">
        <v>20</v>
      </c>
      <c r="K6" s="1">
        <v>20</v>
      </c>
      <c r="L6" s="2" t="s">
        <v>74</v>
      </c>
      <c r="M6" s="1" t="s">
        <v>20</v>
      </c>
      <c r="N6" s="1" t="s">
        <v>30</v>
      </c>
      <c r="O6" s="1" t="s">
        <v>31</v>
      </c>
      <c r="P6" s="4" t="s">
        <v>20</v>
      </c>
      <c r="R6" s="5" t="str">
        <f t="shared" si="0"/>
        <v>OUI,NON</v>
      </c>
    </row>
    <row r="7" spans="1:18" s="8" customFormat="1" ht="28.8" x14ac:dyDescent="0.3">
      <c r="A7" s="10">
        <v>3</v>
      </c>
      <c r="B7" s="1" t="s">
        <v>37</v>
      </c>
      <c r="C7" s="23" t="s">
        <v>38</v>
      </c>
      <c r="D7" s="5" t="s">
        <v>19</v>
      </c>
      <c r="E7" s="1" t="s">
        <v>20</v>
      </c>
      <c r="F7" s="1" t="s">
        <v>39</v>
      </c>
      <c r="G7" s="1" t="s">
        <v>22</v>
      </c>
      <c r="H7" s="1">
        <v>5</v>
      </c>
      <c r="I7" s="1" t="str">
        <f>B9</f>
        <v>Le baisser</v>
      </c>
      <c r="J7" s="1" t="s">
        <v>20</v>
      </c>
      <c r="K7" s="1">
        <v>4</v>
      </c>
      <c r="L7" s="1" t="str">
        <f>B8</f>
        <v>Passer en mode dégradé. Peut-on le baisser ?</v>
      </c>
      <c r="M7" s="1" t="s">
        <v>20</v>
      </c>
      <c r="N7" s="1">
        <v>2</v>
      </c>
      <c r="O7" s="1" t="str">
        <f>B6</f>
        <v>Le JacXson est en position haute ?</v>
      </c>
      <c r="P7" s="4" t="s">
        <v>20</v>
      </c>
      <c r="R7" s="5" t="str">
        <f t="shared" si="0"/>
        <v>OUI,NON</v>
      </c>
    </row>
    <row r="8" spans="1:18" ht="43.2" x14ac:dyDescent="0.3">
      <c r="A8" s="11">
        <v>4</v>
      </c>
      <c r="B8" s="1" t="s">
        <v>40</v>
      </c>
      <c r="C8" s="23" t="s">
        <v>41</v>
      </c>
      <c r="D8" s="5" t="s">
        <v>19</v>
      </c>
      <c r="E8" s="1" t="s">
        <v>20</v>
      </c>
      <c r="F8" s="1" t="s">
        <v>39</v>
      </c>
      <c r="G8" s="1" t="s">
        <v>22</v>
      </c>
      <c r="H8" s="1">
        <v>5</v>
      </c>
      <c r="I8" s="1" t="str">
        <f>B9</f>
        <v>Le baisser</v>
      </c>
      <c r="J8" s="1" t="s">
        <v>20</v>
      </c>
      <c r="K8" s="1">
        <v>6</v>
      </c>
      <c r="L8" s="1" t="str">
        <f>B10</f>
        <v>Vérifier si le niveau de charge de la batterie du JacXson et de la télécommande.</v>
      </c>
      <c r="M8" s="1" t="s">
        <v>20</v>
      </c>
      <c r="N8" s="1">
        <v>3</v>
      </c>
      <c r="O8" s="1" t="str">
        <f>B7</f>
        <v>Peut-on le baisser ?</v>
      </c>
      <c r="P8" s="4" t="s">
        <v>20</v>
      </c>
      <c r="R8" s="5" t="str">
        <f t="shared" si="0"/>
        <v>OUI,NON</v>
      </c>
    </row>
    <row r="9" spans="1:18" ht="28.8" x14ac:dyDescent="0.3">
      <c r="A9" s="10">
        <v>5</v>
      </c>
      <c r="B9" s="1" t="s">
        <v>42</v>
      </c>
      <c r="C9" s="23" t="s">
        <v>43</v>
      </c>
      <c r="D9" s="5" t="s">
        <v>330</v>
      </c>
      <c r="E9" s="1" t="s">
        <v>20</v>
      </c>
      <c r="F9" s="1" t="s">
        <v>39</v>
      </c>
      <c r="G9" s="1" t="s">
        <v>22</v>
      </c>
      <c r="H9" s="1">
        <v>20</v>
      </c>
      <c r="I9" s="1" t="str">
        <f>B27</f>
        <v>Appliquer la procédure de verouillage</v>
      </c>
      <c r="J9" s="1" t="s">
        <v>20</v>
      </c>
      <c r="N9" s="1">
        <v>3</v>
      </c>
      <c r="O9" s="1" t="str">
        <f>B7</f>
        <v>Peut-on le baisser ?</v>
      </c>
      <c r="P9" s="4" t="s">
        <v>20</v>
      </c>
      <c r="R9" s="5" t="str">
        <f t="shared" si="0"/>
        <v>OK</v>
      </c>
    </row>
    <row r="10" spans="1:18" ht="57.6" x14ac:dyDescent="0.3">
      <c r="A10" s="10">
        <v>6</v>
      </c>
      <c r="B10" s="1" t="s">
        <v>44</v>
      </c>
      <c r="C10" s="23" t="s">
        <v>45</v>
      </c>
      <c r="D10" s="5" t="s">
        <v>28</v>
      </c>
      <c r="E10" s="1" t="s">
        <v>20</v>
      </c>
      <c r="F10" s="1" t="s">
        <v>46</v>
      </c>
      <c r="G10" s="1" t="s">
        <v>22</v>
      </c>
      <c r="H10" s="1">
        <v>20</v>
      </c>
      <c r="I10" s="1" t="str">
        <f>B27</f>
        <v>Appliquer la procédure de verouillage</v>
      </c>
      <c r="J10" s="1" t="s">
        <v>20</v>
      </c>
      <c r="K10" s="1">
        <v>7</v>
      </c>
      <c r="L10" s="1" t="str">
        <f>B11</f>
        <v>Charger ou changer les batteries et baisser le JacXson.</v>
      </c>
      <c r="M10" s="1" t="s">
        <v>20</v>
      </c>
      <c r="N10" s="1">
        <v>4</v>
      </c>
      <c r="O10" s="1" t="str">
        <f>B8</f>
        <v>Passer en mode dégradé. Peut-on le baisser ?</v>
      </c>
      <c r="P10" s="4" t="s">
        <v>20</v>
      </c>
      <c r="R10" s="5" t="str">
        <f t="shared" si="0"/>
        <v>OK,NOK</v>
      </c>
    </row>
    <row r="11" spans="1:18" ht="57.6" x14ac:dyDescent="0.3">
      <c r="A11" s="10">
        <v>7</v>
      </c>
      <c r="B11" s="1" t="s">
        <v>47</v>
      </c>
      <c r="C11" s="23" t="s">
        <v>48</v>
      </c>
      <c r="D11" s="5" t="s">
        <v>330</v>
      </c>
      <c r="E11" s="1" t="s">
        <v>20</v>
      </c>
      <c r="F11" s="1" t="s">
        <v>49</v>
      </c>
      <c r="G11" s="1" t="s">
        <v>22</v>
      </c>
      <c r="H11" s="1">
        <v>20</v>
      </c>
      <c r="I11" s="1" t="str">
        <f>B27</f>
        <v>Appliquer la procédure de verouillage</v>
      </c>
      <c r="J11" s="1" t="s">
        <v>20</v>
      </c>
      <c r="N11" s="1">
        <v>6</v>
      </c>
      <c r="O11" s="1" t="str">
        <f>B10</f>
        <v>Vérifier si le niveau de charge de la batterie du JacXson et de la télécommande.</v>
      </c>
      <c r="P11" s="4" t="s">
        <v>20</v>
      </c>
      <c r="R11" s="5" t="str">
        <f t="shared" si="0"/>
        <v>OK</v>
      </c>
    </row>
    <row r="12" spans="1:18" s="8" customFormat="1" ht="28.8" x14ac:dyDescent="0.3">
      <c r="A12" s="7">
        <v>8</v>
      </c>
      <c r="B12" s="1" t="s">
        <v>33</v>
      </c>
      <c r="C12" s="23" t="s">
        <v>50</v>
      </c>
      <c r="D12" s="5" t="s">
        <v>19</v>
      </c>
      <c r="E12" s="1" t="s">
        <v>20</v>
      </c>
      <c r="F12" s="1" t="s">
        <v>21</v>
      </c>
      <c r="G12" s="1" t="s">
        <v>22</v>
      </c>
      <c r="H12" s="1">
        <v>10</v>
      </c>
      <c r="I12" s="1" t="s">
        <v>34</v>
      </c>
      <c r="J12" s="1" t="s">
        <v>20</v>
      </c>
      <c r="K12" s="1">
        <v>9</v>
      </c>
      <c r="L12" s="1" t="s">
        <v>51</v>
      </c>
      <c r="M12" s="1" t="s">
        <v>20</v>
      </c>
      <c r="N12" s="1" t="s">
        <v>30</v>
      </c>
      <c r="O12" s="1" t="s">
        <v>31</v>
      </c>
      <c r="P12" s="4" t="s">
        <v>20</v>
      </c>
      <c r="R12" s="5" t="str">
        <f t="shared" si="0"/>
        <v>OUI,NON</v>
      </c>
    </row>
    <row r="13" spans="1:18" ht="28.8" x14ac:dyDescent="0.3">
      <c r="A13" s="10">
        <v>9</v>
      </c>
      <c r="B13" s="1" t="s">
        <v>52</v>
      </c>
      <c r="C13" s="23" t="s">
        <v>53</v>
      </c>
      <c r="D13" s="5" t="s">
        <v>330</v>
      </c>
      <c r="E13" s="1" t="s">
        <v>20</v>
      </c>
      <c r="F13" s="1" t="s">
        <v>21</v>
      </c>
      <c r="G13" s="1" t="s">
        <v>22</v>
      </c>
      <c r="H13" s="1">
        <v>10</v>
      </c>
      <c r="I13" s="1" t="s">
        <v>34</v>
      </c>
      <c r="J13" s="1" t="s">
        <v>20</v>
      </c>
      <c r="N13" s="1">
        <v>8</v>
      </c>
      <c r="O13" s="1" t="str">
        <f>B12</f>
        <v>La charge utile est stable et en sécurité ?</v>
      </c>
      <c r="P13" s="4" t="s">
        <v>20</v>
      </c>
      <c r="R13" s="5" t="str">
        <f t="shared" si="0"/>
        <v>OK</v>
      </c>
    </row>
    <row r="14" spans="1:18" ht="28.8" x14ac:dyDescent="0.3">
      <c r="A14" s="10">
        <v>10</v>
      </c>
      <c r="B14" s="1" t="s">
        <v>34</v>
      </c>
      <c r="C14" s="23" t="s">
        <v>35</v>
      </c>
      <c r="D14" s="5" t="s">
        <v>19</v>
      </c>
      <c r="E14" s="1" t="s">
        <v>20</v>
      </c>
      <c r="F14" s="1" t="s">
        <v>36</v>
      </c>
      <c r="G14" s="1" t="s">
        <v>22</v>
      </c>
      <c r="H14" s="1">
        <v>12</v>
      </c>
      <c r="I14" s="1" t="str">
        <f>B19</f>
        <v>Peut-on abaisser le JacXson ?</v>
      </c>
      <c r="J14" s="1" t="s">
        <v>20</v>
      </c>
      <c r="K14" s="1" t="s">
        <v>54</v>
      </c>
      <c r="L14" s="1" t="str">
        <f>B15</f>
        <v>Peut-on ouvrir le JacXson ?</v>
      </c>
      <c r="M14" s="1" t="s">
        <v>20</v>
      </c>
      <c r="N14" s="1">
        <v>8</v>
      </c>
      <c r="O14" s="1" t="str">
        <f>B12</f>
        <v>La charge utile est stable et en sécurité ?</v>
      </c>
      <c r="P14" s="4" t="s">
        <v>20</v>
      </c>
      <c r="R14" s="5" t="str">
        <f t="shared" si="0"/>
        <v>OUI,NON</v>
      </c>
    </row>
    <row r="15" spans="1:18" ht="28.8" x14ac:dyDescent="0.3">
      <c r="A15" s="10" t="s">
        <v>54</v>
      </c>
      <c r="B15" s="1" t="s">
        <v>55</v>
      </c>
      <c r="C15" s="23" t="s">
        <v>56</v>
      </c>
      <c r="D15" s="5" t="s">
        <v>19</v>
      </c>
      <c r="E15" s="1" t="s">
        <v>20</v>
      </c>
      <c r="F15" s="1" t="s">
        <v>57</v>
      </c>
      <c r="G15" s="1" t="s">
        <v>22</v>
      </c>
      <c r="H15" s="1" t="s">
        <v>58</v>
      </c>
      <c r="I15" s="1" t="str">
        <f>B18</f>
        <v>Ouvrir le JacXson et décharger la charge utile</v>
      </c>
      <c r="J15" s="1" t="s">
        <v>20</v>
      </c>
      <c r="K15" s="1" t="s">
        <v>59</v>
      </c>
      <c r="L15" s="1" t="str">
        <f>B16</f>
        <v>Passer en mode dégradé et ouvrir le JacXson.</v>
      </c>
      <c r="M15" s="1" t="s">
        <v>20</v>
      </c>
      <c r="N15" s="1" t="s">
        <v>60</v>
      </c>
      <c r="O15" s="1" t="str">
        <f>B14&amp;" OU "&amp;B21</f>
        <v>Le JacXson est en position haute ? OU Le baisser</v>
      </c>
      <c r="P15" s="4" t="s">
        <v>20</v>
      </c>
      <c r="R15" s="5" t="str">
        <f t="shared" si="0"/>
        <v>OUI,NON</v>
      </c>
    </row>
    <row r="16" spans="1:18" ht="28.8" x14ac:dyDescent="0.3">
      <c r="A16" s="10" t="s">
        <v>59</v>
      </c>
      <c r="B16" s="1" t="s">
        <v>61</v>
      </c>
      <c r="C16" s="23" t="s">
        <v>62</v>
      </c>
      <c r="D16" s="5" t="s">
        <v>329</v>
      </c>
      <c r="E16" s="1" t="s">
        <v>20</v>
      </c>
      <c r="F16" s="1" t="s">
        <v>21</v>
      </c>
      <c r="G16" s="1" t="s">
        <v>22</v>
      </c>
      <c r="H16" s="1" t="s">
        <v>63</v>
      </c>
      <c r="I16" s="1" t="str">
        <f>B17</f>
        <v>Décharger le JacXson</v>
      </c>
      <c r="J16" s="1" t="s">
        <v>20</v>
      </c>
      <c r="N16" s="1" t="s">
        <v>54</v>
      </c>
      <c r="O16" s="1" t="str">
        <f>B15</f>
        <v>Peut-on ouvrir le JacXson ?</v>
      </c>
      <c r="P16" s="4" t="s">
        <v>20</v>
      </c>
      <c r="R16" s="5" t="str">
        <f t="shared" si="0"/>
        <v>OUI</v>
      </c>
    </row>
    <row r="17" spans="1:18" s="5" customFormat="1" ht="28.8" x14ac:dyDescent="0.3">
      <c r="A17" s="10" t="s">
        <v>63</v>
      </c>
      <c r="B17" s="1" t="s">
        <v>64</v>
      </c>
      <c r="C17" s="23" t="s">
        <v>65</v>
      </c>
      <c r="D17" s="5" t="s">
        <v>330</v>
      </c>
      <c r="E17" s="1" t="s">
        <v>20</v>
      </c>
      <c r="F17" s="1" t="s">
        <v>21</v>
      </c>
      <c r="G17" s="1" t="s">
        <v>22</v>
      </c>
      <c r="H17" s="1">
        <v>20</v>
      </c>
      <c r="I17" s="1" t="str">
        <f>B27</f>
        <v>Appliquer la procédure de verouillage</v>
      </c>
      <c r="J17" s="1" t="s">
        <v>20</v>
      </c>
      <c r="K17" s="1"/>
      <c r="L17" s="1"/>
      <c r="M17" s="1"/>
      <c r="N17" s="1" t="s">
        <v>59</v>
      </c>
      <c r="O17" s="1" t="str">
        <f>B16</f>
        <v>Passer en mode dégradé et ouvrir le JacXson.</v>
      </c>
      <c r="P17" s="4" t="s">
        <v>20</v>
      </c>
      <c r="R17" s="5" t="str">
        <f t="shared" si="0"/>
        <v>OK</v>
      </c>
    </row>
    <row r="18" spans="1:18" ht="28.8" x14ac:dyDescent="0.3">
      <c r="A18" s="10" t="s">
        <v>58</v>
      </c>
      <c r="B18" s="1" t="s">
        <v>66</v>
      </c>
      <c r="C18" s="23" t="s">
        <v>67</v>
      </c>
      <c r="D18" s="5" t="s">
        <v>330</v>
      </c>
      <c r="E18" s="1" t="s">
        <v>20</v>
      </c>
      <c r="F18" s="1" t="s">
        <v>39</v>
      </c>
      <c r="G18" s="1" t="s">
        <v>22</v>
      </c>
      <c r="H18" s="1">
        <v>20</v>
      </c>
      <c r="I18" s="1" t="str">
        <f>B27</f>
        <v>Appliquer la procédure de verouillage</v>
      </c>
      <c r="J18" s="1" t="s">
        <v>20</v>
      </c>
      <c r="N18" s="1" t="s">
        <v>54</v>
      </c>
      <c r="O18" s="1" t="str">
        <f>B15</f>
        <v>Peut-on ouvrir le JacXson ?</v>
      </c>
      <c r="P18" s="4" t="s">
        <v>20</v>
      </c>
      <c r="R18" s="5" t="str">
        <f t="shared" si="0"/>
        <v>OK</v>
      </c>
    </row>
    <row r="19" spans="1:18" ht="28.8" x14ac:dyDescent="0.3">
      <c r="A19" s="10">
        <v>12</v>
      </c>
      <c r="B19" s="1" t="s">
        <v>68</v>
      </c>
      <c r="C19" s="23" t="s">
        <v>38</v>
      </c>
      <c r="D19" s="5" t="s">
        <v>19</v>
      </c>
      <c r="E19" s="1" t="s">
        <v>20</v>
      </c>
      <c r="F19" s="1" t="s">
        <v>36</v>
      </c>
      <c r="G19" s="1" t="s">
        <v>22</v>
      </c>
      <c r="H19" s="1">
        <v>14</v>
      </c>
      <c r="I19" s="1" t="str">
        <f>B21</f>
        <v>Le baisser</v>
      </c>
      <c r="J19" s="1" t="s">
        <v>20</v>
      </c>
      <c r="K19" s="1">
        <v>13</v>
      </c>
      <c r="L19" s="1" t="str">
        <f>B20</f>
        <v>Passer en mode dégradé. Peut-on le baisser ?</v>
      </c>
      <c r="M19" s="1" t="s">
        <v>20</v>
      </c>
      <c r="N19" s="1">
        <v>10</v>
      </c>
      <c r="O19" s="1" t="str">
        <f>B14</f>
        <v>Le JacXson est en position haute ?</v>
      </c>
      <c r="P19" s="4" t="s">
        <v>20</v>
      </c>
      <c r="R19" s="5" t="str">
        <f t="shared" si="0"/>
        <v>OUI,NON</v>
      </c>
    </row>
    <row r="20" spans="1:18" ht="43.2" x14ac:dyDescent="0.3">
      <c r="A20" s="10">
        <v>13</v>
      </c>
      <c r="B20" s="1" t="s">
        <v>40</v>
      </c>
      <c r="C20" s="23" t="s">
        <v>69</v>
      </c>
      <c r="D20" s="5" t="s">
        <v>19</v>
      </c>
      <c r="E20" s="1" t="s">
        <v>20</v>
      </c>
      <c r="F20" s="1" t="s">
        <v>36</v>
      </c>
      <c r="G20" s="1" t="s">
        <v>22</v>
      </c>
      <c r="H20" s="1">
        <v>17</v>
      </c>
      <c r="I20" s="1" t="str">
        <f>B24</f>
        <v>Peut-on décharger ?</v>
      </c>
      <c r="J20" s="1" t="s">
        <v>20</v>
      </c>
      <c r="K20" s="1">
        <v>15</v>
      </c>
      <c r="L20" s="1" t="str">
        <f>B22</f>
        <v>Vérifier si le niveau de charge de la batterie du JacXson et de la télécommande.</v>
      </c>
      <c r="M20" s="1" t="s">
        <v>20</v>
      </c>
      <c r="N20" s="1">
        <v>12</v>
      </c>
      <c r="O20" s="1" t="str">
        <f>B19</f>
        <v>Peut-on abaisser le JacXson ?</v>
      </c>
      <c r="P20" s="4" t="s">
        <v>20</v>
      </c>
      <c r="R20" s="5" t="str">
        <f t="shared" si="0"/>
        <v>OUI,NON</v>
      </c>
    </row>
    <row r="21" spans="1:18" ht="28.8" x14ac:dyDescent="0.3">
      <c r="A21" s="10">
        <v>14</v>
      </c>
      <c r="B21" s="1" t="s">
        <v>42</v>
      </c>
      <c r="C21" s="23" t="s">
        <v>43</v>
      </c>
      <c r="D21" s="5" t="s">
        <v>330</v>
      </c>
      <c r="E21" s="1" t="s">
        <v>20</v>
      </c>
      <c r="F21" s="1" t="s">
        <v>39</v>
      </c>
      <c r="G21" s="1" t="s">
        <v>22</v>
      </c>
      <c r="H21" s="1" t="s">
        <v>54</v>
      </c>
      <c r="I21" s="1" t="str">
        <f>B15</f>
        <v>Peut-on ouvrir le JacXson ?</v>
      </c>
      <c r="J21" s="1" t="s">
        <v>20</v>
      </c>
      <c r="N21" s="1">
        <v>12</v>
      </c>
      <c r="O21" s="1" t="str">
        <f>B19</f>
        <v>Peut-on abaisser le JacXson ?</v>
      </c>
      <c r="P21" s="4" t="s">
        <v>20</v>
      </c>
      <c r="R21" s="5" t="str">
        <f t="shared" si="0"/>
        <v>OK</v>
      </c>
    </row>
    <row r="22" spans="1:18" s="5" customFormat="1" ht="57.6" x14ac:dyDescent="0.3">
      <c r="A22" s="10">
        <v>15</v>
      </c>
      <c r="B22" s="1" t="s">
        <v>44</v>
      </c>
      <c r="C22" s="23" t="s">
        <v>45</v>
      </c>
      <c r="D22" s="5" t="s">
        <v>28</v>
      </c>
      <c r="E22" s="1" t="s">
        <v>20</v>
      </c>
      <c r="F22" s="1" t="s">
        <v>46</v>
      </c>
      <c r="G22" s="1" t="s">
        <v>22</v>
      </c>
      <c r="H22" s="1">
        <v>17</v>
      </c>
      <c r="I22" s="1" t="str">
        <f>B24</f>
        <v>Peut-on décharger ?</v>
      </c>
      <c r="J22" s="1" t="s">
        <v>20</v>
      </c>
      <c r="K22" s="1">
        <v>16</v>
      </c>
      <c r="L22" s="12" t="str">
        <f>VLOOKUP(K22,$A$1:$B$100,2,FALSE)</f>
        <v>Charger ou changer les batteries et baisser le JacXson.</v>
      </c>
      <c r="M22" s="1" t="s">
        <v>20</v>
      </c>
      <c r="N22" s="1">
        <v>13</v>
      </c>
      <c r="O22" s="1" t="str">
        <f>B20</f>
        <v>Passer en mode dégradé. Peut-on le baisser ?</v>
      </c>
      <c r="P22" s="4" t="s">
        <v>20</v>
      </c>
      <c r="R22" s="5" t="str">
        <f t="shared" si="0"/>
        <v>OK,NOK</v>
      </c>
    </row>
    <row r="23" spans="1:18" ht="57.6" x14ac:dyDescent="0.3">
      <c r="A23" s="11">
        <v>16</v>
      </c>
      <c r="B23" s="1" t="s">
        <v>47</v>
      </c>
      <c r="C23" s="23" t="s">
        <v>48</v>
      </c>
      <c r="D23" s="5" t="s">
        <v>330</v>
      </c>
      <c r="E23" s="1" t="s">
        <v>20</v>
      </c>
      <c r="F23" s="1" t="s">
        <v>49</v>
      </c>
      <c r="G23" s="1" t="s">
        <v>331</v>
      </c>
      <c r="H23" s="1">
        <v>17</v>
      </c>
      <c r="I23" s="1" t="str">
        <f>B24</f>
        <v>Peut-on décharger ?</v>
      </c>
      <c r="J23" s="1" t="s">
        <v>20</v>
      </c>
      <c r="N23" s="1">
        <v>15</v>
      </c>
      <c r="O23" s="1" t="str">
        <f>B22</f>
        <v>Vérifier si le niveau de charge de la batterie du JacXson et de la télécommande.</v>
      </c>
      <c r="P23" s="4" t="s">
        <v>20</v>
      </c>
      <c r="R23" s="5" t="str">
        <f t="shared" si="0"/>
        <v>OK</v>
      </c>
    </row>
    <row r="24" spans="1:18" ht="28.8" x14ac:dyDescent="0.3">
      <c r="A24" s="10">
        <v>17</v>
      </c>
      <c r="B24" s="1" t="s">
        <v>70</v>
      </c>
      <c r="C24" s="23" t="s">
        <v>71</v>
      </c>
      <c r="D24" s="5" t="s">
        <v>19</v>
      </c>
      <c r="E24" s="1" t="s">
        <v>20</v>
      </c>
      <c r="F24" s="1" t="s">
        <v>21</v>
      </c>
      <c r="G24" s="1" t="s">
        <v>22</v>
      </c>
      <c r="H24" s="1">
        <v>19</v>
      </c>
      <c r="I24" s="1" t="str">
        <f>B26</f>
        <v>Décharger le JacXson</v>
      </c>
      <c r="J24" s="1" t="s">
        <v>20</v>
      </c>
      <c r="K24" s="1">
        <v>18</v>
      </c>
      <c r="L24" s="12" t="str">
        <f>VLOOKUP(K24,$A$1:$B$100,2,FALSE)</f>
        <v>Expertise du technicien</v>
      </c>
      <c r="M24" s="1" t="s">
        <v>20</v>
      </c>
      <c r="N24" s="1">
        <v>13</v>
      </c>
      <c r="O24" s="1" t="str">
        <f>B20</f>
        <v>Passer en mode dégradé. Peut-on le baisser ?</v>
      </c>
      <c r="P24" s="4" t="s">
        <v>20</v>
      </c>
      <c r="R24" s="5" t="str">
        <f t="shared" si="0"/>
        <v>OUI,NON</v>
      </c>
    </row>
    <row r="25" spans="1:18" ht="28.8" x14ac:dyDescent="0.3">
      <c r="A25" s="10">
        <v>18</v>
      </c>
      <c r="B25" s="1" t="s">
        <v>72</v>
      </c>
      <c r="C25" s="23" t="s">
        <v>73</v>
      </c>
      <c r="D25" s="5" t="s">
        <v>330</v>
      </c>
      <c r="E25" s="1" t="s">
        <v>20</v>
      </c>
      <c r="F25" s="1" t="s">
        <v>21</v>
      </c>
      <c r="G25" s="1" t="s">
        <v>332</v>
      </c>
      <c r="H25" s="1">
        <v>20</v>
      </c>
      <c r="I25" s="1" t="str">
        <f>B27</f>
        <v>Appliquer la procédure de verouillage</v>
      </c>
      <c r="J25" s="1" t="s">
        <v>20</v>
      </c>
      <c r="N25" s="1">
        <v>17</v>
      </c>
      <c r="O25" s="1" t="str">
        <f>B24</f>
        <v>Peut-on décharger ?</v>
      </c>
      <c r="P25" s="4" t="s">
        <v>20</v>
      </c>
      <c r="R25" s="5" t="str">
        <f t="shared" si="0"/>
        <v>OK</v>
      </c>
    </row>
    <row r="26" spans="1:18" ht="28.8" x14ac:dyDescent="0.3">
      <c r="A26" s="10">
        <v>19</v>
      </c>
      <c r="B26" s="1" t="s">
        <v>64</v>
      </c>
      <c r="C26" s="23" t="s">
        <v>65</v>
      </c>
      <c r="D26" s="5" t="s">
        <v>330</v>
      </c>
      <c r="E26" s="1" t="s">
        <v>20</v>
      </c>
      <c r="F26" s="1" t="s">
        <v>39</v>
      </c>
      <c r="G26" s="1" t="s">
        <v>22</v>
      </c>
      <c r="H26" s="1">
        <v>20</v>
      </c>
      <c r="I26" s="1" t="str">
        <f>B27</f>
        <v>Appliquer la procédure de verouillage</v>
      </c>
      <c r="J26" s="1" t="s">
        <v>20</v>
      </c>
      <c r="N26" s="1">
        <v>17</v>
      </c>
      <c r="O26" s="1" t="str">
        <f>B24</f>
        <v>Peut-on décharger ?</v>
      </c>
      <c r="P26" s="4" t="s">
        <v>20</v>
      </c>
      <c r="R26" s="5" t="str">
        <f t="shared" si="0"/>
        <v>OK</v>
      </c>
    </row>
    <row r="27" spans="1:18" ht="72.599999999999994" thickBot="1" x14ac:dyDescent="0.35">
      <c r="A27" s="18">
        <v>20</v>
      </c>
      <c r="B27" s="2" t="s">
        <v>74</v>
      </c>
      <c r="C27" s="23" t="s">
        <v>75</v>
      </c>
      <c r="D27" s="5" t="s">
        <v>330</v>
      </c>
      <c r="E27" s="2" t="s">
        <v>20</v>
      </c>
      <c r="F27" s="2" t="s">
        <v>21</v>
      </c>
      <c r="G27" s="2" t="s">
        <v>22</v>
      </c>
      <c r="H27" s="2" t="s">
        <v>23</v>
      </c>
      <c r="I27" s="12" t="s">
        <v>76</v>
      </c>
      <c r="J27" s="2" t="s">
        <v>77</v>
      </c>
      <c r="K27" s="2"/>
      <c r="L27" s="2"/>
      <c r="M27" s="2"/>
      <c r="N27" s="2" t="s">
        <v>78</v>
      </c>
      <c r="O27" s="2" t="str">
        <f>B9&amp;" OU "&amp;B11&amp;" OU "&amp;B16</f>
        <v>Le baisser OU Charger ou changer les batteries et baisser le JacXson. OU Passer en mode dégradé et ouvrir le JacXson.</v>
      </c>
      <c r="P27" s="4" t="s">
        <v>20</v>
      </c>
      <c r="R27" s="5" t="str">
        <f t="shared" si="0"/>
        <v>OK</v>
      </c>
    </row>
  </sheetData>
  <phoneticPr fontId="4" type="noConversion"/>
  <conditionalFormatting sqref="A2:C27 E22:K22 M22:P22 E23:P23 E24:K24 M24:P24 E25:P27 E2:P21">
    <cfRule type="containsBlanks" dxfId="20" priority="1">
      <formula>LEN(TRIM(A2))=0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2" operator="notContains" id="{DE33D87F-1614-4ED8-82CB-E4D195AF0922}">
            <xm:f>ISERROR(SEARCH($J$2,J2))</xm:f>
            <xm:f>$J$2</xm:f>
            <x14:dxf>
              <fill>
                <patternFill>
                  <bgColor rgb="FFFFD961"/>
                </patternFill>
              </fill>
            </x14:dxf>
          </x14:cfRule>
          <xm:sqref>J2:J27 M2:M27 P2:P27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01DC-2BEC-4B41-891F-E5FAA0D3359F}">
  <dimension ref="A1:X32"/>
  <sheetViews>
    <sheetView zoomScaleNormal="100" workbookViewId="0">
      <pane xSplit="2" ySplit="1" topLeftCell="F27" activePane="bottomRight" state="frozen"/>
      <selection pane="topRight" activeCell="I1" sqref="I1:O32"/>
      <selection pane="bottomLeft" activeCell="I1" sqref="I1:O32"/>
      <selection pane="bottomRight" activeCell="H12" sqref="H12"/>
    </sheetView>
  </sheetViews>
  <sheetFormatPr baseColWidth="10" defaultColWidth="11.44140625" defaultRowHeight="14.4" x14ac:dyDescent="0.3"/>
  <cols>
    <col min="1" max="1" width="14.88671875" bestFit="1" customWidth="1"/>
    <col min="2" max="2" width="21.6640625" bestFit="1" customWidth="1"/>
    <col min="3" max="3" width="21.6640625" customWidth="1"/>
    <col min="4" max="4" width="23.554687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5.6640625" bestFit="1" customWidth="1"/>
    <col min="15" max="15" width="29" bestFit="1" customWidth="1"/>
    <col min="16" max="16" width="25.6640625" bestFit="1" customWidth="1"/>
    <col min="17" max="17" width="28.33203125" bestFit="1" customWidth="1"/>
    <col min="18" max="18" width="25.6640625" bestFit="1" customWidth="1"/>
    <col min="19" max="19" width="28.44140625" customWidth="1"/>
    <col min="20" max="20" width="22.33203125" customWidth="1"/>
    <col min="21" max="21" width="20.33203125" customWidth="1"/>
    <col min="22" max="22" width="25.5546875" customWidth="1"/>
    <col min="23" max="23" width="21.33203125" customWidth="1"/>
  </cols>
  <sheetData>
    <row r="1" spans="1:24" ht="43.8" thickBot="1" x14ac:dyDescent="0.35">
      <c r="A1" s="16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8" t="s">
        <v>79</v>
      </c>
      <c r="O1" s="28" t="s">
        <v>80</v>
      </c>
      <c r="P1" s="28" t="s">
        <v>81</v>
      </c>
      <c r="Q1" s="28" t="s">
        <v>82</v>
      </c>
      <c r="R1" s="28" t="s">
        <v>83</v>
      </c>
      <c r="S1" s="28" t="s">
        <v>84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328</v>
      </c>
    </row>
    <row r="2" spans="1:24" ht="72.599999999999994" thickBot="1" x14ac:dyDescent="0.35">
      <c r="A2" s="13" t="s">
        <v>23</v>
      </c>
      <c r="B2" s="12" t="s">
        <v>76</v>
      </c>
      <c r="C2" s="23" t="s">
        <v>85</v>
      </c>
      <c r="D2" s="5" t="s">
        <v>19</v>
      </c>
      <c r="E2" s="12" t="s">
        <v>77</v>
      </c>
      <c r="F2" s="12" t="s">
        <v>46</v>
      </c>
      <c r="G2" s="12"/>
      <c r="H2" s="12" t="s">
        <v>86</v>
      </c>
      <c r="I2" s="12" t="str">
        <f t="shared" ref="I2:I11" si="0">VLOOKUP(H2,$A$1:$B$93,2,FALSE)</f>
        <v>Le JacXson est-il à l'arrêt depuis longtemps ?</v>
      </c>
      <c r="J2" s="12" t="s">
        <v>77</v>
      </c>
      <c r="K2" s="12" t="s">
        <v>30</v>
      </c>
      <c r="L2" s="12" t="str">
        <f>VLOOKUP(K2,$A$1:$B$93,2,FALSE)</f>
        <v>Charger/Changer les batteries. Le problème persiste-t-il ?</v>
      </c>
      <c r="M2" s="12" t="s">
        <v>77</v>
      </c>
      <c r="N2" s="23"/>
      <c r="O2" s="23"/>
      <c r="P2" s="23"/>
      <c r="Q2" s="30"/>
      <c r="R2" s="23"/>
      <c r="S2" s="23"/>
      <c r="T2" s="12" t="s">
        <v>87</v>
      </c>
      <c r="U2" s="2" t="s">
        <v>88</v>
      </c>
      <c r="V2" s="12" t="s">
        <v>89</v>
      </c>
      <c r="W2" s="1"/>
      <c r="X2" s="5" t="str">
        <f t="shared" ref="X2:X32" si="1">IF(M2 = "", IF(LEFT(D2, 3) = "OK,", "OK", LEFT(D2, 3)), D2)</f>
        <v>OUI,NON</v>
      </c>
    </row>
    <row r="3" spans="1:24" ht="57.6" x14ac:dyDescent="0.3">
      <c r="A3" s="13" t="s">
        <v>30</v>
      </c>
      <c r="B3" s="12" t="s">
        <v>90</v>
      </c>
      <c r="C3" s="23" t="s">
        <v>91</v>
      </c>
      <c r="D3" s="5" t="s">
        <v>19</v>
      </c>
      <c r="E3" s="12" t="s">
        <v>77</v>
      </c>
      <c r="F3" s="12" t="s">
        <v>49</v>
      </c>
      <c r="G3" s="12" t="s">
        <v>331</v>
      </c>
      <c r="H3" s="12" t="s">
        <v>86</v>
      </c>
      <c r="I3" s="12" t="str">
        <f t="shared" si="0"/>
        <v>Le JacXson est-il à l'arrêt depuis longtemps ?</v>
      </c>
      <c r="J3" s="12" t="s">
        <v>77</v>
      </c>
      <c r="K3" s="12">
        <v>1</v>
      </c>
      <c r="L3" s="12" t="s">
        <v>92</v>
      </c>
      <c r="M3" s="12" t="s">
        <v>93</v>
      </c>
      <c r="N3" s="23"/>
      <c r="O3" s="23"/>
      <c r="P3" s="23"/>
      <c r="Q3" s="30"/>
      <c r="R3" s="23"/>
      <c r="S3" s="23"/>
      <c r="T3" s="12" t="s">
        <v>23</v>
      </c>
      <c r="U3" s="12" t="str">
        <f t="shared" ref="U3:U10" si="2">VLOOKUP(T3,$A$1:$B$93,2,FALSE)</f>
        <v>Le niveau de batterie du JacXson et de la télécommande sont-ils suffisants ?</v>
      </c>
      <c r="V3" s="12" t="s">
        <v>77</v>
      </c>
      <c r="W3" s="1"/>
      <c r="X3" s="5" t="str">
        <f t="shared" si="1"/>
        <v>OUI,NON</v>
      </c>
    </row>
    <row r="4" spans="1:24" ht="57.6" x14ac:dyDescent="0.3">
      <c r="A4" s="13" t="s">
        <v>86</v>
      </c>
      <c r="B4" s="12" t="s">
        <v>94</v>
      </c>
      <c r="C4" s="23" t="s">
        <v>95</v>
      </c>
      <c r="D4" s="5" t="s">
        <v>19</v>
      </c>
      <c r="E4" s="12" t="s">
        <v>77</v>
      </c>
      <c r="F4" s="12"/>
      <c r="G4" s="12"/>
      <c r="H4" s="12" t="s">
        <v>96</v>
      </c>
      <c r="I4" s="12" t="str">
        <f t="shared" si="0"/>
        <v>L'état des batteries est-il bon ?</v>
      </c>
      <c r="J4" s="12" t="s">
        <v>77</v>
      </c>
      <c r="K4" s="12" t="s">
        <v>97</v>
      </c>
      <c r="L4" s="12" t="str">
        <f>VLOOKUP(K4,$A$1:$B$93,2,FALSE)</f>
        <v>Le problème est-il récurrent ?</v>
      </c>
      <c r="M4" s="12" t="s">
        <v>77</v>
      </c>
      <c r="N4" s="23"/>
      <c r="O4" s="23"/>
      <c r="P4" s="23"/>
      <c r="Q4" s="30"/>
      <c r="R4" s="23"/>
      <c r="S4" s="23"/>
      <c r="T4" s="12" t="s">
        <v>23</v>
      </c>
      <c r="U4" s="12" t="str">
        <f t="shared" si="2"/>
        <v>Le niveau de batterie du JacXson et de la télécommande sont-ils suffisants ?</v>
      </c>
      <c r="V4" s="12" t="s">
        <v>77</v>
      </c>
      <c r="W4" s="1"/>
      <c r="X4" s="5" t="str">
        <f t="shared" si="1"/>
        <v>OUI,NON</v>
      </c>
    </row>
    <row r="5" spans="1:24" ht="43.2" x14ac:dyDescent="0.3">
      <c r="A5" s="13" t="s">
        <v>96</v>
      </c>
      <c r="B5" s="12" t="s">
        <v>98</v>
      </c>
      <c r="C5" s="23" t="s">
        <v>99</v>
      </c>
      <c r="D5" s="5" t="s">
        <v>28</v>
      </c>
      <c r="E5" s="12" t="s">
        <v>77</v>
      </c>
      <c r="F5" s="12"/>
      <c r="G5" s="12" t="s">
        <v>331</v>
      </c>
      <c r="H5" s="12" t="s">
        <v>97</v>
      </c>
      <c r="I5" s="12" t="str">
        <f t="shared" si="0"/>
        <v>Le problème est-il récurrent ?</v>
      </c>
      <c r="J5" s="12" t="s">
        <v>77</v>
      </c>
      <c r="K5" s="12">
        <v>2</v>
      </c>
      <c r="L5" s="12" t="s">
        <v>100</v>
      </c>
      <c r="M5" s="12" t="s">
        <v>93</v>
      </c>
      <c r="N5" s="23"/>
      <c r="O5" s="23"/>
      <c r="P5" s="23"/>
      <c r="Q5" s="30"/>
      <c r="R5" s="23"/>
      <c r="S5" s="23"/>
      <c r="T5" s="12" t="s">
        <v>86</v>
      </c>
      <c r="U5" s="12" t="str">
        <f t="shared" si="2"/>
        <v>Le JacXson est-il à l'arrêt depuis longtemps ?</v>
      </c>
      <c r="V5" s="12" t="s">
        <v>77</v>
      </c>
      <c r="W5" s="1"/>
      <c r="X5" s="5" t="str">
        <f t="shared" si="1"/>
        <v>OK,NOK</v>
      </c>
    </row>
    <row r="6" spans="1:24" ht="43.2" x14ac:dyDescent="0.3">
      <c r="A6" s="13" t="s">
        <v>97</v>
      </c>
      <c r="B6" s="12" t="s">
        <v>101</v>
      </c>
      <c r="C6" s="23" t="s">
        <v>102</v>
      </c>
      <c r="D6" s="5" t="s">
        <v>19</v>
      </c>
      <c r="E6" s="12" t="s">
        <v>77</v>
      </c>
      <c r="F6" s="12"/>
      <c r="G6" s="12"/>
      <c r="H6" s="12" t="s">
        <v>103</v>
      </c>
      <c r="I6" s="12" t="str">
        <f t="shared" si="0"/>
        <v>D'autres appareils sont en marche à côté du JacXson ?</v>
      </c>
      <c r="J6" s="12" t="s">
        <v>77</v>
      </c>
      <c r="K6" s="12">
        <v>2</v>
      </c>
      <c r="L6" s="12" t="str">
        <f>VLOOKUP(K6,$A$1:$B$93,2,FALSE)</f>
        <v>La vérine d'état est-elle allumée ?</v>
      </c>
      <c r="M6" s="12" t="s">
        <v>77</v>
      </c>
      <c r="N6" s="23"/>
      <c r="O6" s="23"/>
      <c r="P6" s="23"/>
      <c r="Q6" s="30"/>
      <c r="R6" s="23"/>
      <c r="S6" s="23"/>
      <c r="T6" s="12" t="s">
        <v>86</v>
      </c>
      <c r="U6" s="12" t="str">
        <f t="shared" si="2"/>
        <v>Le JacXson est-il à l'arrêt depuis longtemps ?</v>
      </c>
      <c r="V6" s="12" t="s">
        <v>77</v>
      </c>
      <c r="W6" s="1"/>
      <c r="X6" s="5" t="str">
        <f t="shared" si="1"/>
        <v>OUI,NON</v>
      </c>
    </row>
    <row r="7" spans="1:24" ht="43.2" x14ac:dyDescent="0.3">
      <c r="A7" s="13" t="s">
        <v>103</v>
      </c>
      <c r="B7" s="12" t="s">
        <v>104</v>
      </c>
      <c r="C7" s="23" t="s">
        <v>105</v>
      </c>
      <c r="D7" s="5" t="s">
        <v>19</v>
      </c>
      <c r="E7" s="12" t="s">
        <v>77</v>
      </c>
      <c r="F7" s="12"/>
      <c r="G7" s="12"/>
      <c r="H7" s="12" t="s">
        <v>106</v>
      </c>
      <c r="I7" s="12" t="str">
        <f t="shared" si="0"/>
        <v>Le problème persiste-t-il lorsque cet autre appareil est éteint ?</v>
      </c>
      <c r="J7" s="12" t="s">
        <v>77</v>
      </c>
      <c r="K7" s="12" t="s">
        <v>107</v>
      </c>
      <c r="L7" s="12" t="str">
        <f>VLOOKUP(K7,$A$1:$B$93,2,FALSE)</f>
        <v>Le JacXson est bien en marche ?</v>
      </c>
      <c r="M7" s="12" t="s">
        <v>77</v>
      </c>
      <c r="N7" s="23"/>
      <c r="O7" s="23"/>
      <c r="P7" s="23"/>
      <c r="Q7" s="30"/>
      <c r="R7" s="23"/>
      <c r="S7" s="23"/>
      <c r="T7" s="12" t="s">
        <v>97</v>
      </c>
      <c r="U7" s="12" t="str">
        <f t="shared" si="2"/>
        <v>Le problème est-il récurrent ?</v>
      </c>
      <c r="V7" s="12" t="s">
        <v>77</v>
      </c>
      <c r="W7" s="1"/>
      <c r="X7" s="5" t="str">
        <f t="shared" si="1"/>
        <v>OUI,NON</v>
      </c>
    </row>
    <row r="8" spans="1:24" ht="57.6" x14ac:dyDescent="0.3">
      <c r="A8" s="13" t="s">
        <v>106</v>
      </c>
      <c r="B8" s="12" t="s">
        <v>108</v>
      </c>
      <c r="C8" s="23" t="s">
        <v>109</v>
      </c>
      <c r="D8" s="5" t="s">
        <v>19</v>
      </c>
      <c r="E8" s="12" t="s">
        <v>77</v>
      </c>
      <c r="F8" s="12"/>
      <c r="G8" s="12"/>
      <c r="H8" s="12" t="s">
        <v>107</v>
      </c>
      <c r="I8" s="12" t="str">
        <f t="shared" si="0"/>
        <v>Le JacXson est bien en marche ?</v>
      </c>
      <c r="J8" s="12" t="s">
        <v>77</v>
      </c>
      <c r="K8" s="12">
        <v>3</v>
      </c>
      <c r="L8" s="12" t="s">
        <v>110</v>
      </c>
      <c r="M8" s="12" t="s">
        <v>93</v>
      </c>
      <c r="N8" s="23"/>
      <c r="O8" s="23"/>
      <c r="P8" s="23"/>
      <c r="Q8" s="30"/>
      <c r="R8" s="23"/>
      <c r="S8" s="23"/>
      <c r="T8" s="12" t="s">
        <v>103</v>
      </c>
      <c r="U8" s="12" t="str">
        <f t="shared" si="2"/>
        <v>D'autres appareils sont en marche à côté du JacXson ?</v>
      </c>
      <c r="V8" s="12" t="s">
        <v>77</v>
      </c>
      <c r="W8" s="1"/>
      <c r="X8" s="5" t="str">
        <f t="shared" si="1"/>
        <v>OUI,NON</v>
      </c>
    </row>
    <row r="9" spans="1:24" ht="43.2" x14ac:dyDescent="0.3">
      <c r="A9" s="13" t="s">
        <v>107</v>
      </c>
      <c r="B9" s="12" t="s">
        <v>111</v>
      </c>
      <c r="C9" s="23" t="s">
        <v>112</v>
      </c>
      <c r="D9" s="5" t="s">
        <v>19</v>
      </c>
      <c r="E9" s="12" t="s">
        <v>77</v>
      </c>
      <c r="F9" s="12"/>
      <c r="G9" s="12"/>
      <c r="H9" s="12">
        <v>2</v>
      </c>
      <c r="I9" s="12" t="str">
        <f t="shared" si="0"/>
        <v>La vérine d'état est-elle allumée ?</v>
      </c>
      <c r="J9" s="12" t="s">
        <v>77</v>
      </c>
      <c r="K9" s="12" t="s">
        <v>113</v>
      </c>
      <c r="L9" s="12" t="str">
        <f>VLOOKUP(K9,$A$1:$B$93,2,FALSE)</f>
        <v>Le mettre en marche. Le problème persiste-t-il ?</v>
      </c>
      <c r="M9" s="12" t="s">
        <v>77</v>
      </c>
      <c r="N9" s="23"/>
      <c r="O9" s="23"/>
      <c r="P9" s="23"/>
      <c r="Q9" s="30"/>
      <c r="R9" s="23"/>
      <c r="S9" s="23"/>
      <c r="T9" s="12" t="s">
        <v>106</v>
      </c>
      <c r="U9" s="12" t="str">
        <f t="shared" si="2"/>
        <v>Le problème persiste-t-il lorsque cet autre appareil est éteint ?</v>
      </c>
      <c r="V9" s="12" t="s">
        <v>77</v>
      </c>
      <c r="W9" s="1"/>
      <c r="X9" s="5" t="str">
        <f t="shared" si="1"/>
        <v>OUI,NON</v>
      </c>
    </row>
    <row r="10" spans="1:24" ht="28.8" x14ac:dyDescent="0.3">
      <c r="A10" s="13" t="s">
        <v>113</v>
      </c>
      <c r="B10" s="12" t="s">
        <v>114</v>
      </c>
      <c r="C10" s="23" t="s">
        <v>115</v>
      </c>
      <c r="D10" s="5" t="s">
        <v>19</v>
      </c>
      <c r="E10" s="12" t="s">
        <v>77</v>
      </c>
      <c r="F10" s="12"/>
      <c r="G10" s="12"/>
      <c r="H10" s="12">
        <v>2</v>
      </c>
      <c r="I10" s="12" t="str">
        <f t="shared" si="0"/>
        <v>La vérine d'état est-elle allumée ?</v>
      </c>
      <c r="J10" s="12" t="s">
        <v>77</v>
      </c>
      <c r="K10" s="12">
        <v>4</v>
      </c>
      <c r="L10" s="12" t="s">
        <v>116</v>
      </c>
      <c r="M10" s="12" t="s">
        <v>93</v>
      </c>
      <c r="N10" s="23"/>
      <c r="O10" s="23"/>
      <c r="P10" s="23"/>
      <c r="Q10" s="30"/>
      <c r="R10" s="23"/>
      <c r="S10" s="23"/>
      <c r="T10" s="12" t="s">
        <v>107</v>
      </c>
      <c r="U10" s="12" t="str">
        <f t="shared" si="2"/>
        <v>Le JacXson est bien en marche ?</v>
      </c>
      <c r="V10" s="12" t="s">
        <v>77</v>
      </c>
      <c r="W10" s="1"/>
      <c r="X10" s="5" t="str">
        <f t="shared" si="1"/>
        <v>OUI,NON</v>
      </c>
    </row>
    <row r="11" spans="1:24" ht="60" customHeight="1" x14ac:dyDescent="0.3">
      <c r="A11" s="13">
        <v>2</v>
      </c>
      <c r="B11" s="12" t="s">
        <v>117</v>
      </c>
      <c r="C11" s="23" t="s">
        <v>118</v>
      </c>
      <c r="D11" s="5" t="s">
        <v>119</v>
      </c>
      <c r="E11" s="12" t="s">
        <v>77</v>
      </c>
      <c r="F11" s="12" t="s">
        <v>120</v>
      </c>
      <c r="G11" s="12" t="s">
        <v>22</v>
      </c>
      <c r="H11" s="12" t="s">
        <v>121</v>
      </c>
      <c r="I11" s="12" t="str">
        <f t="shared" si="0"/>
        <v>La lumière clignote-t-elle ?</v>
      </c>
      <c r="J11" s="12" t="s">
        <v>77</v>
      </c>
      <c r="K11" s="12">
        <v>5</v>
      </c>
      <c r="L11" s="12" t="str">
        <f>VLOOKUP(K11,$A$1:$B$93,2,FALSE)</f>
        <v>Sélectionner un mode. Le problème persiste-t-il ?</v>
      </c>
      <c r="M11" s="12" t="s">
        <v>77</v>
      </c>
      <c r="N11" s="23">
        <v>6</v>
      </c>
      <c r="O11" s="12" t="s">
        <v>77</v>
      </c>
      <c r="P11" s="23">
        <v>3</v>
      </c>
      <c r="Q11" s="12" t="s">
        <v>77</v>
      </c>
      <c r="R11" s="23">
        <v>7</v>
      </c>
      <c r="S11" s="12" t="s">
        <v>77</v>
      </c>
      <c r="T11" s="12" t="s">
        <v>122</v>
      </c>
      <c r="U11" s="12" t="s">
        <v>123</v>
      </c>
      <c r="V11" s="12" t="s">
        <v>77</v>
      </c>
      <c r="W11" s="1"/>
      <c r="X11" s="5" t="str">
        <f t="shared" si="1"/>
        <v>Vert,Jaune,Magenta,Rouge,Non</v>
      </c>
    </row>
    <row r="12" spans="1:24" ht="28.8" x14ac:dyDescent="0.3">
      <c r="A12" s="14" t="s">
        <v>121</v>
      </c>
      <c r="B12" s="12" t="s">
        <v>124</v>
      </c>
      <c r="C12" s="23" t="s">
        <v>125</v>
      </c>
      <c r="D12" s="5" t="s">
        <v>19</v>
      </c>
      <c r="E12" s="12" t="s">
        <v>77</v>
      </c>
      <c r="F12" s="12"/>
      <c r="G12" s="12" t="s">
        <v>22</v>
      </c>
      <c r="H12" s="12"/>
      <c r="I12" s="12" t="s">
        <v>126</v>
      </c>
      <c r="J12" s="12" t="s">
        <v>93</v>
      </c>
      <c r="K12" s="12">
        <v>9</v>
      </c>
      <c r="L12" s="12" t="s">
        <v>127</v>
      </c>
      <c r="M12" s="12" t="s">
        <v>93</v>
      </c>
      <c r="N12" s="23"/>
      <c r="O12" s="23"/>
      <c r="P12" s="23"/>
      <c r="Q12" s="30"/>
      <c r="R12" s="23"/>
      <c r="S12" s="23"/>
      <c r="T12" s="12">
        <v>2</v>
      </c>
      <c r="U12" s="12" t="str">
        <f t="shared" ref="U12:U32" si="3">VLOOKUP(T12,$A$1:$B$93,2,FALSE)</f>
        <v>La vérine d'état est-elle allumée ?</v>
      </c>
      <c r="V12" s="12" t="s">
        <v>77</v>
      </c>
      <c r="W12" s="1"/>
      <c r="X12" s="5" t="str">
        <f t="shared" si="1"/>
        <v>OUI,NON</v>
      </c>
    </row>
    <row r="13" spans="1:24" ht="43.2" x14ac:dyDescent="0.3">
      <c r="A13" s="15">
        <v>3</v>
      </c>
      <c r="B13" s="12" t="s">
        <v>128</v>
      </c>
      <c r="C13" s="23" t="s">
        <v>129</v>
      </c>
      <c r="D13" s="5" t="s">
        <v>19</v>
      </c>
      <c r="E13" s="12" t="s">
        <v>77</v>
      </c>
      <c r="F13" s="12" t="s">
        <v>130</v>
      </c>
      <c r="G13" s="12" t="s">
        <v>22</v>
      </c>
      <c r="H13" s="12">
        <v>1</v>
      </c>
      <c r="I13" s="23" t="s">
        <v>131</v>
      </c>
      <c r="J13" s="12" t="s">
        <v>132</v>
      </c>
      <c r="K13" s="12">
        <v>4</v>
      </c>
      <c r="L13" s="12" t="str">
        <f>VLOOKUP(K13,$A$1:$B$93,2,FALSE)</f>
        <v>Les resserrer/connecter</v>
      </c>
      <c r="M13" s="12" t="s">
        <v>77</v>
      </c>
      <c r="N13" s="23"/>
      <c r="O13" s="23"/>
      <c r="P13" s="23"/>
      <c r="Q13" s="30"/>
      <c r="R13" s="23"/>
      <c r="S13" s="23"/>
      <c r="T13" s="12">
        <v>2</v>
      </c>
      <c r="U13" s="12" t="str">
        <f t="shared" si="3"/>
        <v>La vérine d'état est-elle allumée ?</v>
      </c>
      <c r="V13" s="12" t="s">
        <v>77</v>
      </c>
      <c r="W13" s="1"/>
      <c r="X13" s="5" t="str">
        <f t="shared" si="1"/>
        <v>OUI,NON</v>
      </c>
    </row>
    <row r="14" spans="1:24" ht="43.2" x14ac:dyDescent="0.3">
      <c r="A14" s="15">
        <v>4</v>
      </c>
      <c r="B14" s="12" t="s">
        <v>133</v>
      </c>
      <c r="C14" s="23" t="s">
        <v>134</v>
      </c>
      <c r="D14" s="5" t="s">
        <v>330</v>
      </c>
      <c r="E14" s="12" t="s">
        <v>77</v>
      </c>
      <c r="F14" s="12" t="s">
        <v>130</v>
      </c>
      <c r="G14" s="12" t="s">
        <v>331</v>
      </c>
      <c r="H14" s="12">
        <v>2</v>
      </c>
      <c r="I14" s="12" t="str">
        <f>VLOOKUP(H14,$A$1:$B$93,2,FALSE)</f>
        <v>La vérine d'état est-elle allumée ?</v>
      </c>
      <c r="J14" s="12" t="s">
        <v>77</v>
      </c>
      <c r="K14" s="12"/>
      <c r="L14" s="12"/>
      <c r="M14" s="12"/>
      <c r="N14" s="23"/>
      <c r="O14" s="23"/>
      <c r="P14" s="23"/>
      <c r="Q14" s="30"/>
      <c r="R14" s="23"/>
      <c r="S14" s="23"/>
      <c r="T14" s="12">
        <v>3</v>
      </c>
      <c r="U14" s="12" t="str">
        <f t="shared" si="3"/>
        <v>Les câbles de la vérine d'état sont-ils connectés ?</v>
      </c>
      <c r="V14" s="12" t="s">
        <v>77</v>
      </c>
      <c r="W14" s="1"/>
      <c r="X14" s="5" t="str">
        <f t="shared" si="1"/>
        <v>OK</v>
      </c>
    </row>
    <row r="15" spans="1:24" ht="28.8" x14ac:dyDescent="0.3">
      <c r="A15" s="15">
        <v>5</v>
      </c>
      <c r="B15" s="12" t="s">
        <v>135</v>
      </c>
      <c r="C15" s="23" t="s">
        <v>136</v>
      </c>
      <c r="D15" s="5" t="s">
        <v>19</v>
      </c>
      <c r="E15" s="12" t="s">
        <v>77</v>
      </c>
      <c r="F15" s="12" t="s">
        <v>46</v>
      </c>
      <c r="G15" s="12" t="s">
        <v>22</v>
      </c>
      <c r="H15" s="12" t="s">
        <v>137</v>
      </c>
      <c r="I15" s="12" t="str">
        <f>VLOOKUP(H15,$A$1:$B$93,2,FALSE)</f>
        <v>La fonction ouverture du JacXson est-elle bloquée ?</v>
      </c>
      <c r="J15" s="12" t="s">
        <v>77</v>
      </c>
      <c r="K15" s="12">
        <v>5</v>
      </c>
      <c r="L15" s="12" t="s">
        <v>138</v>
      </c>
      <c r="M15" s="12" t="s">
        <v>93</v>
      </c>
      <c r="N15" s="23"/>
      <c r="O15" s="23"/>
      <c r="P15" s="23"/>
      <c r="Q15" s="30"/>
      <c r="R15" s="23"/>
      <c r="S15" s="23"/>
      <c r="T15" s="12">
        <v>2</v>
      </c>
      <c r="U15" s="12" t="str">
        <f t="shared" si="3"/>
        <v>La vérine d'état est-elle allumée ?</v>
      </c>
      <c r="V15" s="12" t="s">
        <v>77</v>
      </c>
      <c r="W15" s="1"/>
      <c r="X15" s="5" t="str">
        <f t="shared" si="1"/>
        <v>OUI,NON</v>
      </c>
    </row>
    <row r="16" spans="1:24" ht="43.2" x14ac:dyDescent="0.3">
      <c r="A16" s="15" t="s">
        <v>137</v>
      </c>
      <c r="B16" s="12" t="s">
        <v>139</v>
      </c>
      <c r="C16" s="23" t="s">
        <v>140</v>
      </c>
      <c r="D16" s="5" t="s">
        <v>19</v>
      </c>
      <c r="E16" s="12" t="s">
        <v>77</v>
      </c>
      <c r="F16" s="12" t="s">
        <v>46</v>
      </c>
      <c r="G16" s="12" t="s">
        <v>22</v>
      </c>
      <c r="H16" s="12"/>
      <c r="I16" s="12"/>
      <c r="J16" s="12" t="s">
        <v>93</v>
      </c>
      <c r="K16" s="12"/>
      <c r="L16" s="12" t="s">
        <v>126</v>
      </c>
      <c r="M16" s="12" t="s">
        <v>93</v>
      </c>
      <c r="N16" s="23"/>
      <c r="O16" s="23"/>
      <c r="P16" s="23"/>
      <c r="Q16" s="30"/>
      <c r="R16" s="23"/>
      <c r="S16" s="23"/>
      <c r="T16" s="12">
        <v>5</v>
      </c>
      <c r="U16" s="12" t="str">
        <f t="shared" si="3"/>
        <v>Sélectionner un mode. Le problème persiste-t-il ?</v>
      </c>
      <c r="V16" s="12" t="s">
        <v>77</v>
      </c>
      <c r="W16" s="1"/>
      <c r="X16" s="5" t="str">
        <f t="shared" si="1"/>
        <v>OUI,NON</v>
      </c>
    </row>
    <row r="17" spans="1:24" ht="43.2" x14ac:dyDescent="0.3">
      <c r="A17" s="15">
        <v>6</v>
      </c>
      <c r="B17" s="12" t="s">
        <v>141</v>
      </c>
      <c r="C17" s="23" t="s">
        <v>142</v>
      </c>
      <c r="D17" s="5" t="s">
        <v>19</v>
      </c>
      <c r="E17" s="12" t="s">
        <v>77</v>
      </c>
      <c r="F17" s="12" t="s">
        <v>46</v>
      </c>
      <c r="G17" s="12" t="s">
        <v>22</v>
      </c>
      <c r="H17" s="12">
        <v>10</v>
      </c>
      <c r="I17" s="12" t="str">
        <f>VLOOKUP(H17,$A$1:$B$93,2,FALSE)</f>
        <v>Identifier la fonction défaillante.</v>
      </c>
      <c r="J17" s="12" t="s">
        <v>77</v>
      </c>
      <c r="K17" s="12">
        <v>11</v>
      </c>
      <c r="L17" s="12" t="str">
        <f>VLOOKUP(K17,$A$1:$B$93,2,FALSE)</f>
        <v>Une fonction était-elle bloquée avant l'apparition de la LED magenta ?</v>
      </c>
      <c r="M17" s="12" t="s">
        <v>77</v>
      </c>
      <c r="N17" s="23"/>
      <c r="O17" s="23"/>
      <c r="P17" s="23"/>
      <c r="Q17" s="30"/>
      <c r="R17" s="23"/>
      <c r="S17" s="23"/>
      <c r="T17" s="12">
        <v>2</v>
      </c>
      <c r="U17" s="12" t="str">
        <f t="shared" si="3"/>
        <v>La vérine d'état est-elle allumée ?</v>
      </c>
      <c r="V17" s="12" t="s">
        <v>77</v>
      </c>
      <c r="W17" s="1"/>
      <c r="X17" s="5" t="str">
        <f t="shared" si="1"/>
        <v>OUI,NON</v>
      </c>
    </row>
    <row r="18" spans="1:24" ht="43.2" x14ac:dyDescent="0.3">
      <c r="A18" s="15">
        <v>7</v>
      </c>
      <c r="B18" s="12" t="s">
        <v>143</v>
      </c>
      <c r="C18" s="23" t="s">
        <v>144</v>
      </c>
      <c r="D18" s="5" t="s">
        <v>19</v>
      </c>
      <c r="E18" s="12" t="s">
        <v>77</v>
      </c>
      <c r="F18" s="12" t="s">
        <v>145</v>
      </c>
      <c r="G18" s="12" t="s">
        <v>22</v>
      </c>
      <c r="H18" s="12">
        <v>9</v>
      </c>
      <c r="I18" s="12" t="str">
        <f>VLOOKUP(H18,$A$1:$B$93,2,FALSE)</f>
        <v>Le désactiver</v>
      </c>
      <c r="J18" s="12" t="s">
        <v>77</v>
      </c>
      <c r="K18" s="12">
        <v>8</v>
      </c>
      <c r="L18" s="12" t="str">
        <f>VLOOKUP(K18,$A$1:$B$93,2,FALSE)</f>
        <v>Les câbles d'arrêt d'urgence sont-ils bien connectés et en bon état ?</v>
      </c>
      <c r="M18" s="12" t="s">
        <v>77</v>
      </c>
      <c r="N18" s="23"/>
      <c r="O18" s="23"/>
      <c r="P18" s="23"/>
      <c r="Q18" s="30"/>
      <c r="R18" s="23"/>
      <c r="S18" s="23"/>
      <c r="T18" s="12">
        <v>2</v>
      </c>
      <c r="U18" s="12" t="str">
        <f t="shared" si="3"/>
        <v>La vérine d'état est-elle allumée ?</v>
      </c>
      <c r="V18" s="12" t="s">
        <v>77</v>
      </c>
      <c r="W18" s="1"/>
      <c r="X18" s="5" t="str">
        <f t="shared" si="1"/>
        <v>OUI,NON</v>
      </c>
    </row>
    <row r="19" spans="1:24" ht="57.6" x14ac:dyDescent="0.3">
      <c r="A19" s="15">
        <v>8</v>
      </c>
      <c r="B19" s="12" t="s">
        <v>146</v>
      </c>
      <c r="C19" s="23" t="s">
        <v>147</v>
      </c>
      <c r="D19" s="5" t="s">
        <v>19</v>
      </c>
      <c r="E19" s="12" t="s">
        <v>77</v>
      </c>
      <c r="F19" s="12"/>
      <c r="G19" s="12" t="s">
        <v>22</v>
      </c>
      <c r="H19" s="12" t="s">
        <v>148</v>
      </c>
      <c r="I19" s="12" t="str">
        <f>VLOOKUP(H19,$A$1:$B$93,2,FALSE)</f>
        <v>Y a-t-il une LED clignotante sur la manette ?</v>
      </c>
      <c r="J19" s="12" t="s">
        <v>77</v>
      </c>
      <c r="K19" s="12" t="s">
        <v>149</v>
      </c>
      <c r="L19" s="12" t="str">
        <f>VLOOKUP(K19,$A$1:$B$93,2,FALSE)</f>
        <v>Les changer</v>
      </c>
      <c r="M19" s="12" t="s">
        <v>77</v>
      </c>
      <c r="N19" s="23"/>
      <c r="O19" s="23"/>
      <c r="P19" s="23"/>
      <c r="Q19" s="30"/>
      <c r="R19" s="23"/>
      <c r="S19" s="23"/>
      <c r="T19" s="12">
        <v>7</v>
      </c>
      <c r="U19" s="12" t="str">
        <f t="shared" si="3"/>
        <v>Le bouton d'arrêt d'urgence est-il activé ?</v>
      </c>
      <c r="V19" s="12" t="s">
        <v>77</v>
      </c>
      <c r="W19" s="1"/>
      <c r="X19" s="5" t="str">
        <f t="shared" si="1"/>
        <v>OUI,NON</v>
      </c>
    </row>
    <row r="20" spans="1:24" ht="57.6" x14ac:dyDescent="0.3">
      <c r="A20" s="15" t="s">
        <v>149</v>
      </c>
      <c r="B20" s="12" t="s">
        <v>150</v>
      </c>
      <c r="C20" s="23" t="s">
        <v>151</v>
      </c>
      <c r="D20" s="5" t="s">
        <v>330</v>
      </c>
      <c r="E20" s="12" t="s">
        <v>77</v>
      </c>
      <c r="F20" s="12"/>
      <c r="G20" s="12" t="s">
        <v>331</v>
      </c>
      <c r="H20" s="12" t="s">
        <v>152</v>
      </c>
      <c r="I20" s="12" t="str">
        <f>VLOOKUP(H20,$A$1:$B$93,2,FALSE)</f>
        <v>Le problème persiste-t-il ?</v>
      </c>
      <c r="J20" s="12" t="s">
        <v>77</v>
      </c>
      <c r="K20" s="12"/>
      <c r="L20" s="12"/>
      <c r="M20" s="12"/>
      <c r="N20" s="23"/>
      <c r="O20" s="23"/>
      <c r="P20" s="23"/>
      <c r="Q20" s="30"/>
      <c r="R20" s="23"/>
      <c r="S20" s="23"/>
      <c r="T20" s="12">
        <v>8</v>
      </c>
      <c r="U20" s="12" t="str">
        <f t="shared" si="3"/>
        <v>Les câbles d'arrêt d'urgence sont-ils bien connectés et en bon état ?</v>
      </c>
      <c r="V20" s="12" t="s">
        <v>77</v>
      </c>
      <c r="W20" s="1"/>
      <c r="X20" s="5" t="str">
        <f t="shared" si="1"/>
        <v>OK</v>
      </c>
    </row>
    <row r="21" spans="1:24" ht="57.6" x14ac:dyDescent="0.3">
      <c r="A21" s="15" t="s">
        <v>148</v>
      </c>
      <c r="B21" s="12" t="s">
        <v>153</v>
      </c>
      <c r="C21" s="23" t="s">
        <v>154</v>
      </c>
      <c r="D21" s="5" t="s">
        <v>19</v>
      </c>
      <c r="E21" s="12" t="s">
        <v>77</v>
      </c>
      <c r="F21" s="12" t="s">
        <v>46</v>
      </c>
      <c r="G21" s="12" t="s">
        <v>22</v>
      </c>
      <c r="H21" s="12"/>
      <c r="I21" s="12" t="s">
        <v>155</v>
      </c>
      <c r="J21" s="12" t="s">
        <v>93</v>
      </c>
      <c r="K21" s="12"/>
      <c r="L21" s="12" t="s">
        <v>156</v>
      </c>
      <c r="M21" s="12" t="s">
        <v>93</v>
      </c>
      <c r="N21" s="23"/>
      <c r="O21" s="23"/>
      <c r="P21" s="23"/>
      <c r="Q21" s="30"/>
      <c r="R21" s="23"/>
      <c r="S21" s="23"/>
      <c r="T21" s="12">
        <v>8</v>
      </c>
      <c r="U21" s="12" t="str">
        <f t="shared" si="3"/>
        <v>Les câbles d'arrêt d'urgence sont-ils bien connectés et en bon état ?</v>
      </c>
      <c r="V21" s="12" t="s">
        <v>77</v>
      </c>
      <c r="W21" s="1"/>
      <c r="X21" s="5" t="str">
        <f t="shared" si="1"/>
        <v>OUI,NON</v>
      </c>
    </row>
    <row r="22" spans="1:24" ht="28.8" x14ac:dyDescent="0.3">
      <c r="A22" s="15">
        <v>9</v>
      </c>
      <c r="B22" s="12" t="s">
        <v>157</v>
      </c>
      <c r="C22" s="23" t="s">
        <v>158</v>
      </c>
      <c r="D22" s="5" t="s">
        <v>330</v>
      </c>
      <c r="E22" s="12" t="s">
        <v>77</v>
      </c>
      <c r="F22" s="12" t="s">
        <v>46</v>
      </c>
      <c r="G22" s="12" t="s">
        <v>22</v>
      </c>
      <c r="H22" s="12" t="s">
        <v>152</v>
      </c>
      <c r="I22" s="12" t="str">
        <f>VLOOKUP(H22,$A$1:$B$93,2,FALSE)</f>
        <v>Le problème persiste-t-il ?</v>
      </c>
      <c r="J22" s="12" t="s">
        <v>77</v>
      </c>
      <c r="K22" s="12"/>
      <c r="L22" s="12"/>
      <c r="M22" s="12"/>
      <c r="N22" s="23"/>
      <c r="O22" s="23"/>
      <c r="P22" s="23"/>
      <c r="Q22" s="30"/>
      <c r="R22" s="23"/>
      <c r="S22" s="23"/>
      <c r="T22" s="12">
        <v>7</v>
      </c>
      <c r="U22" s="12" t="str">
        <f t="shared" si="3"/>
        <v>Le bouton d'arrêt d'urgence est-il activé ?</v>
      </c>
      <c r="V22" s="12" t="s">
        <v>77</v>
      </c>
      <c r="W22" s="1"/>
      <c r="X22" s="5" t="str">
        <f t="shared" si="1"/>
        <v>OK</v>
      </c>
    </row>
    <row r="23" spans="1:24" ht="28.8" x14ac:dyDescent="0.3">
      <c r="A23" s="15" t="s">
        <v>152</v>
      </c>
      <c r="B23" s="12" t="s">
        <v>159</v>
      </c>
      <c r="C23" s="23" t="s">
        <v>160</v>
      </c>
      <c r="D23" s="5" t="s">
        <v>19</v>
      </c>
      <c r="E23" s="12" t="s">
        <v>77</v>
      </c>
      <c r="F23" s="12"/>
      <c r="G23" s="12" t="s">
        <v>22</v>
      </c>
      <c r="H23" s="12">
        <v>2</v>
      </c>
      <c r="I23" s="12" t="str">
        <f>VLOOKUP(H23,$A$1:$B$93,2,FALSE)</f>
        <v>La vérine d'état est-elle allumée ?</v>
      </c>
      <c r="J23" s="12" t="s">
        <v>77</v>
      </c>
      <c r="K23" s="12">
        <v>6</v>
      </c>
      <c r="L23" s="12" t="s">
        <v>161</v>
      </c>
      <c r="M23" s="12" t="s">
        <v>93</v>
      </c>
      <c r="N23" s="23"/>
      <c r="O23" s="23"/>
      <c r="P23" s="23"/>
      <c r="Q23" s="30"/>
      <c r="R23" s="23"/>
      <c r="S23" s="23"/>
      <c r="T23" s="12">
        <v>9</v>
      </c>
      <c r="U23" s="12" t="str">
        <f t="shared" si="3"/>
        <v>Le désactiver</v>
      </c>
      <c r="V23" s="12" t="s">
        <v>77</v>
      </c>
      <c r="W23" s="1"/>
      <c r="X23" s="5" t="str">
        <f t="shared" si="1"/>
        <v>OUI,NON</v>
      </c>
    </row>
    <row r="24" spans="1:24" ht="57.6" x14ac:dyDescent="0.3">
      <c r="A24" s="15">
        <v>10</v>
      </c>
      <c r="B24" s="12" t="s">
        <v>162</v>
      </c>
      <c r="C24" s="23" t="s">
        <v>163</v>
      </c>
      <c r="D24" s="5" t="s">
        <v>164</v>
      </c>
      <c r="E24" s="12" t="s">
        <v>77</v>
      </c>
      <c r="F24" s="12"/>
      <c r="G24" s="12" t="s">
        <v>22</v>
      </c>
      <c r="H24" s="12" t="s">
        <v>25</v>
      </c>
      <c r="I24" s="1" t="s">
        <v>165</v>
      </c>
      <c r="J24" s="12" t="s">
        <v>166</v>
      </c>
      <c r="K24" s="12">
        <v>1</v>
      </c>
      <c r="L24" s="23" t="s">
        <v>167</v>
      </c>
      <c r="M24" s="12" t="s">
        <v>168</v>
      </c>
      <c r="N24" s="23" t="s">
        <v>25</v>
      </c>
      <c r="O24" s="23" t="s">
        <v>169</v>
      </c>
      <c r="P24" s="23">
        <v>1</v>
      </c>
      <c r="Q24" s="30" t="s">
        <v>132</v>
      </c>
      <c r="R24" s="23"/>
      <c r="S24" s="23"/>
      <c r="T24" s="12">
        <v>6</v>
      </c>
      <c r="U24" s="12" t="str">
        <f t="shared" si="3"/>
        <v>L'IHM affiche un message d'erreur ?</v>
      </c>
      <c r="V24" s="12" t="s">
        <v>77</v>
      </c>
      <c r="W24" s="1"/>
      <c r="X24" s="5" t="str">
        <f t="shared" si="1"/>
        <v>Ouverture,Levage,Roulage,Alimentation</v>
      </c>
    </row>
    <row r="25" spans="1:24" ht="43.2" x14ac:dyDescent="0.3">
      <c r="A25" s="15">
        <v>11</v>
      </c>
      <c r="B25" s="12" t="s">
        <v>170</v>
      </c>
      <c r="C25" s="23" t="s">
        <v>171</v>
      </c>
      <c r="D25" s="5" t="s">
        <v>19</v>
      </c>
      <c r="E25" s="12" t="s">
        <v>77</v>
      </c>
      <c r="F25" s="12"/>
      <c r="G25" s="12" t="s">
        <v>22</v>
      </c>
      <c r="H25" s="12" t="s">
        <v>172</v>
      </c>
      <c r="I25" s="12" t="str">
        <f>VLOOKUP(H25,$A$1:$B$93,2,FALSE)</f>
        <v>Laquelle ?</v>
      </c>
      <c r="J25" s="12" t="s">
        <v>77</v>
      </c>
      <c r="K25" s="12">
        <v>12</v>
      </c>
      <c r="L25" s="12" t="str">
        <f>VLOOKUP(K25,$A$1:$B$93,2,FALSE)</f>
        <v>Redémarrer le JacXson.</v>
      </c>
      <c r="M25" s="12" t="s">
        <v>77</v>
      </c>
      <c r="N25" s="23"/>
      <c r="O25" s="23"/>
      <c r="P25" s="23"/>
      <c r="Q25" s="30"/>
      <c r="R25" s="23"/>
      <c r="S25" s="23"/>
      <c r="T25" s="12">
        <v>6</v>
      </c>
      <c r="U25" s="12" t="str">
        <f t="shared" si="3"/>
        <v>L'IHM affiche un message d'erreur ?</v>
      </c>
      <c r="V25" s="12" t="s">
        <v>77</v>
      </c>
      <c r="W25" s="1"/>
      <c r="X25" s="5" t="str">
        <f t="shared" si="1"/>
        <v>OUI,NON</v>
      </c>
    </row>
    <row r="26" spans="1:24" ht="57.6" x14ac:dyDescent="0.3">
      <c r="A26" s="15" t="s">
        <v>172</v>
      </c>
      <c r="B26" s="12" t="s">
        <v>173</v>
      </c>
      <c r="C26" s="23" t="s">
        <v>174</v>
      </c>
      <c r="D26" s="5" t="s">
        <v>175</v>
      </c>
      <c r="E26" s="12" t="s">
        <v>77</v>
      </c>
      <c r="F26" s="12"/>
      <c r="G26" s="12" t="s">
        <v>22</v>
      </c>
      <c r="H26" s="12" t="s">
        <v>25</v>
      </c>
      <c r="I26" s="1" t="s">
        <v>165</v>
      </c>
      <c r="J26" s="12" t="s">
        <v>166</v>
      </c>
      <c r="K26" s="12">
        <v>1</v>
      </c>
      <c r="L26" s="23" t="s">
        <v>167</v>
      </c>
      <c r="M26" s="12" t="s">
        <v>168</v>
      </c>
      <c r="N26" s="23" t="s">
        <v>25</v>
      </c>
      <c r="O26" s="23" t="s">
        <v>169</v>
      </c>
      <c r="P26" s="23"/>
      <c r="Q26" s="30"/>
      <c r="R26" s="23"/>
      <c r="S26" s="23"/>
      <c r="T26" s="12">
        <v>11</v>
      </c>
      <c r="U26" s="12" t="str">
        <f t="shared" si="3"/>
        <v>Une fonction était-elle bloquée avant l'apparition de la LED magenta ?</v>
      </c>
      <c r="V26" s="12" t="s">
        <v>77</v>
      </c>
      <c r="W26" s="1"/>
      <c r="X26" s="5" t="str">
        <f t="shared" si="1"/>
        <v>Ouverture,Levage,Roulage</v>
      </c>
    </row>
    <row r="27" spans="1:24" ht="57.6" x14ac:dyDescent="0.3">
      <c r="A27" s="15">
        <v>12</v>
      </c>
      <c r="B27" s="12" t="s">
        <v>176</v>
      </c>
      <c r="C27" s="23" t="s">
        <v>177</v>
      </c>
      <c r="D27" s="5" t="s">
        <v>330</v>
      </c>
      <c r="E27" s="12" t="s">
        <v>77</v>
      </c>
      <c r="F27" s="12"/>
      <c r="G27" s="12" t="s">
        <v>22</v>
      </c>
      <c r="H27" s="12" t="s">
        <v>178</v>
      </c>
      <c r="I27" s="12" t="str">
        <f>VLOOKUP(H27,$A$1:$B$93,2,FALSE)</f>
        <v>Un élément visuel semble t-il particulièrement abîmé ?</v>
      </c>
      <c r="J27" s="12" t="s">
        <v>77</v>
      </c>
      <c r="K27" s="12"/>
      <c r="L27" s="12"/>
      <c r="M27" s="12"/>
      <c r="N27" s="23"/>
      <c r="O27" s="23"/>
      <c r="P27" s="23"/>
      <c r="Q27" s="30"/>
      <c r="R27" s="23"/>
      <c r="S27" s="23"/>
      <c r="T27" s="12">
        <v>11</v>
      </c>
      <c r="U27" s="12" t="str">
        <f t="shared" si="3"/>
        <v>Une fonction était-elle bloquée avant l'apparition de la LED magenta ?</v>
      </c>
      <c r="V27" s="12" t="s">
        <v>77</v>
      </c>
      <c r="W27" s="1"/>
      <c r="X27" s="5" t="str">
        <f t="shared" si="1"/>
        <v>OK</v>
      </c>
    </row>
    <row r="28" spans="1:24" ht="43.2" x14ac:dyDescent="0.3">
      <c r="A28" s="15" t="s">
        <v>178</v>
      </c>
      <c r="B28" s="12" t="s">
        <v>179</v>
      </c>
      <c r="C28" s="23" t="s">
        <v>180</v>
      </c>
      <c r="D28" s="1" t="s">
        <v>19</v>
      </c>
      <c r="E28" s="12" t="s">
        <v>77</v>
      </c>
      <c r="F28" s="12"/>
      <c r="G28" s="12" t="s">
        <v>22</v>
      </c>
      <c r="H28" s="12" t="s">
        <v>181</v>
      </c>
      <c r="I28" s="12" t="str">
        <f>VLOOKUP(H28,$A$1:$B$93,2,FALSE)</f>
        <v>Sur quel système se situe cet élément ?</v>
      </c>
      <c r="J28" s="12" t="s">
        <v>77</v>
      </c>
      <c r="K28" s="12">
        <v>13</v>
      </c>
      <c r="L28" s="12" t="str">
        <f>VLOOKUP(K28,$A$1:$B$93,2,FALSE)</f>
        <v>Le JacXson est-il chargé ?</v>
      </c>
      <c r="M28" s="12" t="s">
        <v>77</v>
      </c>
      <c r="N28" s="23"/>
      <c r="O28" s="23"/>
      <c r="P28" s="23"/>
      <c r="Q28" s="30"/>
      <c r="R28" s="23"/>
      <c r="S28" s="23"/>
      <c r="T28" s="12">
        <v>12</v>
      </c>
      <c r="U28" s="12" t="str">
        <f t="shared" si="3"/>
        <v>Redémarrer le JacXson.</v>
      </c>
      <c r="V28" s="12" t="s">
        <v>77</v>
      </c>
      <c r="W28" s="1"/>
      <c r="X28" s="1" t="str">
        <f t="shared" si="1"/>
        <v>OUI,NON</v>
      </c>
    </row>
    <row r="29" spans="1:24" ht="57.6" x14ac:dyDescent="0.3">
      <c r="A29" s="15" t="s">
        <v>181</v>
      </c>
      <c r="B29" s="12" t="s">
        <v>182</v>
      </c>
      <c r="C29" s="23" t="s">
        <v>183</v>
      </c>
      <c r="D29" s="1" t="s">
        <v>175</v>
      </c>
      <c r="E29" s="12" t="s">
        <v>77</v>
      </c>
      <c r="F29" s="12"/>
      <c r="G29" s="12" t="s">
        <v>22</v>
      </c>
      <c r="H29" s="12" t="s">
        <v>25</v>
      </c>
      <c r="I29" s="1" t="s">
        <v>165</v>
      </c>
      <c r="J29" s="12" t="s">
        <v>166</v>
      </c>
      <c r="K29" s="12">
        <v>1</v>
      </c>
      <c r="L29" s="23" t="s">
        <v>167</v>
      </c>
      <c r="M29" s="12" t="s">
        <v>168</v>
      </c>
      <c r="N29" s="23" t="s">
        <v>25</v>
      </c>
      <c r="O29" s="23" t="s">
        <v>169</v>
      </c>
      <c r="P29" s="23"/>
      <c r="Q29" s="30"/>
      <c r="R29" s="23"/>
      <c r="S29" s="23"/>
      <c r="T29" s="12" t="s">
        <v>178</v>
      </c>
      <c r="U29" s="12" t="str">
        <f t="shared" si="3"/>
        <v>Un élément visuel semble t-il particulièrement abîmé ?</v>
      </c>
      <c r="V29" s="12" t="s">
        <v>77</v>
      </c>
      <c r="W29" s="1"/>
      <c r="X29" s="1" t="str">
        <f t="shared" si="1"/>
        <v>Ouverture,Levage,Roulage</v>
      </c>
    </row>
    <row r="30" spans="1:24" ht="57.6" x14ac:dyDescent="0.3">
      <c r="A30" s="15">
        <v>13</v>
      </c>
      <c r="B30" s="12" t="s">
        <v>184</v>
      </c>
      <c r="C30" s="23" t="s">
        <v>185</v>
      </c>
      <c r="D30" s="1" t="s">
        <v>19</v>
      </c>
      <c r="E30" s="12" t="s">
        <v>77</v>
      </c>
      <c r="F30" s="12" t="s">
        <v>46</v>
      </c>
      <c r="G30" s="12" t="s">
        <v>22</v>
      </c>
      <c r="H30" s="12"/>
      <c r="I30" s="12" t="s">
        <v>186</v>
      </c>
      <c r="J30" s="12" t="s">
        <v>93</v>
      </c>
      <c r="K30" s="12">
        <v>14</v>
      </c>
      <c r="L30" s="12" t="str">
        <f>VLOOKUP(K30,$A$1:$B$93,2,FALSE)</f>
        <v>Le charger.</v>
      </c>
      <c r="M30" s="12" t="s">
        <v>77</v>
      </c>
      <c r="N30" s="23"/>
      <c r="O30" s="23"/>
      <c r="P30" s="23"/>
      <c r="Q30" s="30"/>
      <c r="R30" s="23"/>
      <c r="S30" s="23"/>
      <c r="T30" s="12" t="s">
        <v>178</v>
      </c>
      <c r="U30" s="12" t="str">
        <f t="shared" si="3"/>
        <v>Un élément visuel semble t-il particulièrement abîmé ?</v>
      </c>
      <c r="V30" s="12" t="s">
        <v>77</v>
      </c>
      <c r="W30" s="1"/>
      <c r="X30" s="1" t="str">
        <f t="shared" si="1"/>
        <v>OUI,NON</v>
      </c>
    </row>
    <row r="31" spans="1:24" ht="28.8" x14ac:dyDescent="0.3">
      <c r="A31" s="15">
        <v>14</v>
      </c>
      <c r="B31" s="12" t="s">
        <v>187</v>
      </c>
      <c r="C31" s="23" t="s">
        <v>188</v>
      </c>
      <c r="D31" s="1" t="s">
        <v>330</v>
      </c>
      <c r="E31" s="12" t="s">
        <v>77</v>
      </c>
      <c r="F31" s="12"/>
      <c r="G31" s="12" t="s">
        <v>22</v>
      </c>
      <c r="H31" s="12">
        <v>14</v>
      </c>
      <c r="I31" s="12" t="s">
        <v>187</v>
      </c>
      <c r="J31" s="12" t="s">
        <v>77</v>
      </c>
      <c r="K31" s="12"/>
      <c r="L31" s="12"/>
      <c r="M31" s="12"/>
      <c r="N31" s="23"/>
      <c r="O31" s="23"/>
      <c r="P31" s="23"/>
      <c r="Q31" s="30"/>
      <c r="R31" s="23"/>
      <c r="S31" s="23"/>
      <c r="T31" s="12">
        <v>13</v>
      </c>
      <c r="U31" s="12" t="str">
        <f t="shared" si="3"/>
        <v>Le JacXson est-il chargé ?</v>
      </c>
      <c r="V31" s="12" t="s">
        <v>77</v>
      </c>
      <c r="W31" s="1"/>
      <c r="X31" s="1" t="str">
        <f t="shared" si="1"/>
        <v>OK</v>
      </c>
    </row>
    <row r="32" spans="1:24" ht="28.8" x14ac:dyDescent="0.3">
      <c r="A32" s="14">
        <v>15</v>
      </c>
      <c r="B32" s="12" t="s">
        <v>189</v>
      </c>
      <c r="C32" s="23" t="s">
        <v>190</v>
      </c>
      <c r="D32" s="1" t="s">
        <v>19</v>
      </c>
      <c r="E32" s="12" t="s">
        <v>77</v>
      </c>
      <c r="F32" s="12"/>
      <c r="G32" s="12" t="s">
        <v>22</v>
      </c>
      <c r="H32" s="12"/>
      <c r="I32" s="12" t="s">
        <v>186</v>
      </c>
      <c r="J32" s="12" t="s">
        <v>93</v>
      </c>
      <c r="K32" s="12">
        <v>8</v>
      </c>
      <c r="L32" s="12" t="s">
        <v>191</v>
      </c>
      <c r="M32" s="12" t="s">
        <v>93</v>
      </c>
      <c r="N32" s="23"/>
      <c r="O32" s="23"/>
      <c r="P32" s="23"/>
      <c r="Q32" s="30"/>
      <c r="R32" s="23"/>
      <c r="S32" s="23"/>
      <c r="T32" s="12">
        <v>14</v>
      </c>
      <c r="U32" s="12" t="str">
        <f t="shared" si="3"/>
        <v>Le charger.</v>
      </c>
      <c r="V32" s="12" t="s">
        <v>77</v>
      </c>
      <c r="W32" s="1"/>
      <c r="X32" s="1" t="str">
        <f t="shared" si="1"/>
        <v>OUI,NON</v>
      </c>
    </row>
  </sheetData>
  <phoneticPr fontId="4" type="noConversion"/>
  <conditionalFormatting sqref="E2:T2 V2 A2:C32 E13:H13 J13:V13 E24:K24 M24:V24 E25:V25 E26:K26 M26:V26 E27:V28 E29:K29 M29:V29 E14:V23 E3:V12 E30:V32">
    <cfRule type="containsBlanks" dxfId="18" priority="9">
      <formula>LEN(TRIM(A2))=0</formula>
    </cfRule>
  </conditionalFormatting>
  <conditionalFormatting sqref="V2:V32 M2:S32 J2:J32">
    <cfRule type="cellIs" dxfId="17" priority="10" operator="notEqual">
      <formula>$M$2</formula>
    </cfRule>
  </conditionalFormatting>
  <conditionalFormatting sqref="L24">
    <cfRule type="containsBlanks" dxfId="16" priority="7">
      <formula>LEN(TRIM(L24))=0</formula>
    </cfRule>
  </conditionalFormatting>
  <conditionalFormatting sqref="L26">
    <cfRule type="containsBlanks" dxfId="15" priority="5">
      <formula>LEN(TRIM(L26))=0</formula>
    </cfRule>
  </conditionalFormatting>
  <conditionalFormatting sqref="L29">
    <cfRule type="containsBlanks" dxfId="14" priority="3">
      <formula>LEN(TRIM(L29))=0</formula>
    </cfRule>
  </conditionalFormatting>
  <conditionalFormatting sqref="U2">
    <cfRule type="containsBlanks" dxfId="13" priority="8">
      <formula>LEN(TRIM(U2))=0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AD22-9ABB-4180-84F7-6715F29630FA}">
  <dimension ref="A1:R14"/>
  <sheetViews>
    <sheetView zoomScaleNormal="100" workbookViewId="0">
      <pane xSplit="2" ySplit="1" topLeftCell="F2" activePane="bottomRight" state="frozen"/>
      <selection pane="topRight" activeCell="I1" sqref="I1:O32"/>
      <selection pane="bottomLeft" activeCell="I1" sqref="I1:O32"/>
      <selection pane="bottomRight" activeCell="L2" sqref="L2"/>
    </sheetView>
  </sheetViews>
  <sheetFormatPr baseColWidth="10" defaultColWidth="11.5546875" defaultRowHeight="14.4" x14ac:dyDescent="0.3"/>
  <cols>
    <col min="1" max="1" width="12.33203125" style="22" customWidth="1"/>
    <col min="2" max="2" width="30.33203125" style="22" bestFit="1" customWidth="1"/>
    <col min="3" max="4" width="30.33203125" style="22" customWidth="1"/>
    <col min="5" max="5" width="36.44140625" style="22" customWidth="1"/>
    <col min="6" max="6" width="27.6640625" style="22" bestFit="1" customWidth="1"/>
    <col min="7" max="7" width="17.5546875" style="22" bestFit="1" customWidth="1"/>
    <col min="8" max="8" width="49.6640625" style="22" customWidth="1"/>
    <col min="9" max="9" width="25.33203125" style="22" bestFit="1" customWidth="1"/>
    <col min="10" max="10" width="30.6640625" style="22" bestFit="1" customWidth="1"/>
    <col min="11" max="11" width="27.88671875" style="22" bestFit="1" customWidth="1"/>
    <col min="12" max="12" width="26.6640625" style="22" bestFit="1" customWidth="1"/>
    <col min="13" max="13" width="31.33203125" style="22" bestFit="1" customWidth="1"/>
    <col min="14" max="14" width="24.88671875" style="22" bestFit="1" customWidth="1"/>
    <col min="15" max="15" width="22.88671875" style="22" bestFit="1" customWidth="1"/>
    <col min="16" max="16" width="28.33203125" style="22" bestFit="1" customWidth="1"/>
    <col min="17" max="17" width="49.33203125" style="22" customWidth="1"/>
    <col min="18" max="16384" width="11.5546875" style="22"/>
  </cols>
  <sheetData>
    <row r="1" spans="1:18" ht="29.4" thickBo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3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37" t="s">
        <v>16</v>
      </c>
      <c r="R1" s="37" t="s">
        <v>328</v>
      </c>
    </row>
    <row r="2" spans="1:18" ht="57.6" x14ac:dyDescent="0.3">
      <c r="A2" s="23">
        <v>1</v>
      </c>
      <c r="B2" s="23" t="s">
        <v>131</v>
      </c>
      <c r="C2" s="23" t="s">
        <v>192</v>
      </c>
      <c r="D2" s="23" t="s">
        <v>19</v>
      </c>
      <c r="E2" s="23" t="s">
        <v>132</v>
      </c>
      <c r="F2" s="23" t="s">
        <v>21</v>
      </c>
      <c r="G2" s="23"/>
      <c r="H2" s="23" t="s">
        <v>97</v>
      </c>
      <c r="I2" s="23" t="str">
        <f>VLOOKUP(H2,$A$1:$B$15,2,FALSE)</f>
        <v>Vérifier le BMV. La valeur est-elle OK ?</v>
      </c>
      <c r="J2" s="30" t="s">
        <v>132</v>
      </c>
      <c r="K2" s="1">
        <v>5</v>
      </c>
      <c r="L2" s="31" t="s">
        <v>193</v>
      </c>
      <c r="M2" s="23" t="s">
        <v>93</v>
      </c>
      <c r="N2" s="23" t="s">
        <v>194</v>
      </c>
      <c r="O2" s="12" t="s">
        <v>195</v>
      </c>
      <c r="P2" s="23" t="s">
        <v>77</v>
      </c>
      <c r="Q2" s="1" t="s">
        <v>196</v>
      </c>
      <c r="R2" s="23" t="str">
        <f t="shared" ref="R2:R13" si="0">IF(M2 = "", IF(LEFT(D2, 3) = "OK,", "OK", LEFT(D2, 3)), D2)</f>
        <v>OUI,NON</v>
      </c>
    </row>
    <row r="3" spans="1:18" ht="43.2" x14ac:dyDescent="0.3">
      <c r="A3" s="23" t="s">
        <v>97</v>
      </c>
      <c r="B3" s="23" t="s">
        <v>197</v>
      </c>
      <c r="C3" s="23" t="s">
        <v>198</v>
      </c>
      <c r="D3" s="23" t="s">
        <v>19</v>
      </c>
      <c r="E3" s="23" t="s">
        <v>132</v>
      </c>
      <c r="F3" s="23" t="s">
        <v>21</v>
      </c>
      <c r="G3" s="23"/>
      <c r="H3" s="23">
        <v>2</v>
      </c>
      <c r="I3" s="23" t="str">
        <f t="shared" ref="I3:I12" si="1">VLOOKUP(H3,$A$1:$B$15,2,FALSE)</f>
        <v>Vérifier l'état des LEDs. Sont-elles toutes fonctionnelles ?</v>
      </c>
      <c r="J3" s="23" t="s">
        <v>132</v>
      </c>
      <c r="K3" s="1">
        <v>1</v>
      </c>
      <c r="L3" s="23" t="s">
        <v>199</v>
      </c>
      <c r="M3" s="23" t="s">
        <v>93</v>
      </c>
      <c r="N3" s="23">
        <v>1</v>
      </c>
      <c r="O3" s="23" t="str">
        <f t="shared" ref="O3:O13" si="2">VLOOKUP(N3,$A$1:$B$15,2,FALSE)</f>
        <v>Le BMV est-il allumé ?</v>
      </c>
      <c r="P3" s="23" t="s">
        <v>132</v>
      </c>
      <c r="Q3" s="1" t="s">
        <v>200</v>
      </c>
      <c r="R3" s="23" t="str">
        <f t="shared" si="0"/>
        <v>OUI,NON</v>
      </c>
    </row>
    <row r="4" spans="1:18" ht="28.8" x14ac:dyDescent="0.3">
      <c r="A4" s="23">
        <v>2</v>
      </c>
      <c r="B4" s="23" t="s">
        <v>201</v>
      </c>
      <c r="C4" s="23" t="s">
        <v>202</v>
      </c>
      <c r="D4" s="23" t="s">
        <v>19</v>
      </c>
      <c r="E4" s="23" t="s">
        <v>132</v>
      </c>
      <c r="F4" s="23"/>
      <c r="G4" s="23" t="s">
        <v>331</v>
      </c>
      <c r="H4" s="23">
        <v>4</v>
      </c>
      <c r="I4" s="23" t="str">
        <f t="shared" si="1"/>
        <v>Lancer l'auto-diagnostic de l'alimentation.</v>
      </c>
      <c r="J4" s="23" t="s">
        <v>132</v>
      </c>
      <c r="K4" s="23">
        <v>3</v>
      </c>
      <c r="L4" s="23" t="str">
        <f>VLOOKUP(K4,$A$1:$B$15,2,FALSE)</f>
        <v>Les remplacer. De nouvelles LEDs se sont-elles allumées ?</v>
      </c>
      <c r="M4" s="23" t="s">
        <v>132</v>
      </c>
      <c r="N4" s="23" t="s">
        <v>97</v>
      </c>
      <c r="O4" s="23" t="str">
        <f t="shared" si="2"/>
        <v>Vérifier le BMV. La valeur est-elle OK ?</v>
      </c>
      <c r="P4" s="23" t="s">
        <v>132</v>
      </c>
      <c r="Q4" s="38" t="s">
        <v>203</v>
      </c>
      <c r="R4" s="23" t="str">
        <f t="shared" si="0"/>
        <v>OUI,NON</v>
      </c>
    </row>
    <row r="5" spans="1:18" ht="57.6" x14ac:dyDescent="0.3">
      <c r="A5" s="23">
        <v>3</v>
      </c>
      <c r="B5" s="23" t="s">
        <v>204</v>
      </c>
      <c r="C5" s="23" t="s">
        <v>205</v>
      </c>
      <c r="D5" s="23" t="s">
        <v>19</v>
      </c>
      <c r="E5" s="23" t="s">
        <v>132</v>
      </c>
      <c r="F5" s="23"/>
      <c r="G5" s="23" t="s">
        <v>331</v>
      </c>
      <c r="H5" s="20" t="s">
        <v>23</v>
      </c>
      <c r="I5" s="23" t="s">
        <v>76</v>
      </c>
      <c r="J5" s="23" t="s">
        <v>206</v>
      </c>
      <c r="K5" s="23">
        <v>4</v>
      </c>
      <c r="L5" s="23" t="str">
        <f>VLOOKUP(K5,$A$1:$B$15,2,FALSE)</f>
        <v>Lancer l'auto-diagnostic de l'alimentation.</v>
      </c>
      <c r="M5" s="23" t="s">
        <v>132</v>
      </c>
      <c r="N5" s="23">
        <v>2</v>
      </c>
      <c r="O5" s="23" t="str">
        <f t="shared" si="2"/>
        <v>Vérifier l'état des LEDs. Sont-elles toutes fonctionnelles ?</v>
      </c>
      <c r="P5" s="23" t="s">
        <v>132</v>
      </c>
      <c r="Q5" s="38" t="s">
        <v>203</v>
      </c>
      <c r="R5" s="23" t="str">
        <f t="shared" si="0"/>
        <v>OUI,NON</v>
      </c>
    </row>
    <row r="6" spans="1:18" ht="43.2" x14ac:dyDescent="0.3">
      <c r="A6" s="23">
        <v>4</v>
      </c>
      <c r="B6" s="23" t="s">
        <v>207</v>
      </c>
      <c r="C6" s="23" t="s">
        <v>208</v>
      </c>
      <c r="D6" s="23" t="s">
        <v>28</v>
      </c>
      <c r="E6" s="23" t="s">
        <v>132</v>
      </c>
      <c r="F6" s="23"/>
      <c r="G6" s="23"/>
      <c r="H6" s="23" t="s">
        <v>209</v>
      </c>
      <c r="I6" s="23" t="str">
        <f t="shared" si="1"/>
        <v>Le problème est-il résolu ?</v>
      </c>
      <c r="J6" s="23" t="s">
        <v>132</v>
      </c>
      <c r="K6" s="1"/>
      <c r="L6" s="1"/>
      <c r="M6" s="23" t="s">
        <v>132</v>
      </c>
      <c r="N6" s="23">
        <v>2</v>
      </c>
      <c r="O6" s="23" t="str">
        <f t="shared" si="2"/>
        <v>Vérifier l'état des LEDs. Sont-elles toutes fonctionnelles ?</v>
      </c>
      <c r="P6" s="23" t="s">
        <v>132</v>
      </c>
      <c r="Q6" s="38" t="s">
        <v>210</v>
      </c>
      <c r="R6" s="23" t="str">
        <f t="shared" si="0"/>
        <v>OK,NOK</v>
      </c>
    </row>
    <row r="7" spans="1:18" ht="28.8" x14ac:dyDescent="0.3">
      <c r="A7" s="23" t="s">
        <v>209</v>
      </c>
      <c r="B7" s="23" t="s">
        <v>211</v>
      </c>
      <c r="C7" s="23" t="s">
        <v>212</v>
      </c>
      <c r="D7" s="23" t="s">
        <v>19</v>
      </c>
      <c r="E7" s="23" t="s">
        <v>132</v>
      </c>
      <c r="F7" s="23"/>
      <c r="G7" s="23"/>
      <c r="H7" s="23">
        <v>2</v>
      </c>
      <c r="I7" s="23" t="s">
        <v>213</v>
      </c>
      <c r="J7" s="23" t="s">
        <v>93</v>
      </c>
      <c r="K7" s="23">
        <v>5</v>
      </c>
      <c r="L7" s="23" t="str">
        <f t="shared" ref="L7:L10" si="3">VLOOKUP(K7,$A$1:$B$15,2,FALSE)</f>
        <v>Les ventilateurs fonctionnent-ils et les filtres sont-ils propres ?</v>
      </c>
      <c r="M7" s="23" t="s">
        <v>132</v>
      </c>
      <c r="N7" s="23">
        <v>4</v>
      </c>
      <c r="O7" s="23" t="str">
        <f t="shared" si="2"/>
        <v>Lancer l'auto-diagnostic de l'alimentation.</v>
      </c>
      <c r="P7" s="23" t="s">
        <v>132</v>
      </c>
      <c r="Q7" s="1"/>
      <c r="R7" s="23" t="str">
        <f t="shared" si="0"/>
        <v>OUI,NON</v>
      </c>
    </row>
    <row r="8" spans="1:18" ht="28.8" x14ac:dyDescent="0.3">
      <c r="A8" s="23">
        <v>5</v>
      </c>
      <c r="B8" s="23" t="s">
        <v>214</v>
      </c>
      <c r="C8" s="23" t="s">
        <v>215</v>
      </c>
      <c r="D8" s="23" t="s">
        <v>19</v>
      </c>
      <c r="E8" s="23" t="s">
        <v>132</v>
      </c>
      <c r="F8" s="23" t="s">
        <v>216</v>
      </c>
      <c r="G8" s="23" t="s">
        <v>332</v>
      </c>
      <c r="H8" s="23">
        <v>7</v>
      </c>
      <c r="I8" s="23" t="str">
        <f t="shared" si="1"/>
        <v>Les batteries sont-elles gonflées ou échauffées ?</v>
      </c>
      <c r="J8" s="23" t="s">
        <v>132</v>
      </c>
      <c r="K8" s="23">
        <v>6</v>
      </c>
      <c r="L8" s="23" t="str">
        <f t="shared" si="3"/>
        <v>Les remplacer. Le problème persiste-t-il ?</v>
      </c>
      <c r="M8" s="23" t="s">
        <v>132</v>
      </c>
      <c r="N8" s="23">
        <v>4</v>
      </c>
      <c r="O8" s="23" t="str">
        <f t="shared" si="2"/>
        <v>Lancer l'auto-diagnostic de l'alimentation.</v>
      </c>
      <c r="P8" s="23" t="s">
        <v>132</v>
      </c>
      <c r="Q8" s="38" t="s">
        <v>217</v>
      </c>
      <c r="R8" s="23" t="str">
        <f t="shared" si="0"/>
        <v>OUI,NON</v>
      </c>
    </row>
    <row r="9" spans="1:18" ht="43.2" x14ac:dyDescent="0.3">
      <c r="A9" s="23">
        <v>6</v>
      </c>
      <c r="B9" s="23" t="s">
        <v>218</v>
      </c>
      <c r="C9" s="23" t="s">
        <v>219</v>
      </c>
      <c r="D9" s="23" t="s">
        <v>19</v>
      </c>
      <c r="E9" s="23" t="s">
        <v>132</v>
      </c>
      <c r="F9" s="23" t="s">
        <v>216</v>
      </c>
      <c r="G9" s="23" t="s">
        <v>332</v>
      </c>
      <c r="H9" s="23">
        <v>7</v>
      </c>
      <c r="I9" s="23" t="str">
        <f t="shared" si="1"/>
        <v>Les batteries sont-elles gonflées ou échauffées ?</v>
      </c>
      <c r="J9" s="23" t="s">
        <v>132</v>
      </c>
      <c r="K9" s="1">
        <v>3</v>
      </c>
      <c r="L9" s="23" t="s">
        <v>220</v>
      </c>
      <c r="M9" s="23" t="s">
        <v>93</v>
      </c>
      <c r="N9" s="23">
        <v>5</v>
      </c>
      <c r="O9" s="23" t="str">
        <f t="shared" si="2"/>
        <v>Les ventilateurs fonctionnent-ils et les filtres sont-ils propres ?</v>
      </c>
      <c r="P9" s="23" t="s">
        <v>132</v>
      </c>
      <c r="Q9" s="1"/>
      <c r="R9" s="23" t="str">
        <f t="shared" si="0"/>
        <v>OUI,NON</v>
      </c>
    </row>
    <row r="10" spans="1:18" ht="28.8" x14ac:dyDescent="0.3">
      <c r="A10" s="23">
        <v>7</v>
      </c>
      <c r="B10" s="23" t="s">
        <v>221</v>
      </c>
      <c r="C10" s="23" t="s">
        <v>222</v>
      </c>
      <c r="D10" s="23" t="s">
        <v>19</v>
      </c>
      <c r="E10" s="23" t="s">
        <v>132</v>
      </c>
      <c r="F10" s="23" t="s">
        <v>49</v>
      </c>
      <c r="G10" s="23" t="s">
        <v>331</v>
      </c>
      <c r="H10" s="23">
        <v>8</v>
      </c>
      <c r="I10" s="23" t="str">
        <f t="shared" si="1"/>
        <v>Les remplacer. Le problème persiste-t-il ?</v>
      </c>
      <c r="J10" s="23" t="s">
        <v>132</v>
      </c>
      <c r="K10" s="23">
        <v>9</v>
      </c>
      <c r="L10" s="23" t="str">
        <f t="shared" si="3"/>
        <v>Les câbles visibles sont-ils en mauais état ou pincés ?</v>
      </c>
      <c r="M10" s="23" t="s">
        <v>132</v>
      </c>
      <c r="N10" s="23">
        <v>6</v>
      </c>
      <c r="O10" s="23" t="str">
        <f t="shared" si="2"/>
        <v>Les remplacer. Le problème persiste-t-il ?</v>
      </c>
      <c r="P10" s="23" t="s">
        <v>132</v>
      </c>
      <c r="Q10" s="1"/>
      <c r="R10" s="23" t="str">
        <f t="shared" si="0"/>
        <v>OUI,NON</v>
      </c>
    </row>
    <row r="11" spans="1:18" ht="28.8" x14ac:dyDescent="0.3">
      <c r="A11" s="23">
        <v>8</v>
      </c>
      <c r="B11" s="23" t="s">
        <v>218</v>
      </c>
      <c r="C11" s="23" t="s">
        <v>219</v>
      </c>
      <c r="D11" s="23" t="s">
        <v>19</v>
      </c>
      <c r="E11" s="23" t="s">
        <v>132</v>
      </c>
      <c r="F11" s="23" t="s">
        <v>49</v>
      </c>
      <c r="G11" s="23" t="s">
        <v>331</v>
      </c>
      <c r="H11" s="23">
        <v>9</v>
      </c>
      <c r="I11" s="23" t="str">
        <f t="shared" si="1"/>
        <v>Les câbles visibles sont-ils en mauais état ou pincés ?</v>
      </c>
      <c r="J11" s="23" t="s">
        <v>132</v>
      </c>
      <c r="K11" s="1">
        <v>4</v>
      </c>
      <c r="L11" s="23" t="s">
        <v>223</v>
      </c>
      <c r="M11" s="23" t="s">
        <v>93</v>
      </c>
      <c r="N11" s="23">
        <v>7</v>
      </c>
      <c r="O11" s="23" t="str">
        <f t="shared" si="2"/>
        <v>Les batteries sont-elles gonflées ou échauffées ?</v>
      </c>
      <c r="P11" s="23" t="s">
        <v>132</v>
      </c>
      <c r="Q11" s="1" t="s">
        <v>224</v>
      </c>
      <c r="R11" s="23" t="str">
        <f t="shared" si="0"/>
        <v>OUI,NON</v>
      </c>
    </row>
    <row r="12" spans="1:18" ht="28.8" x14ac:dyDescent="0.3">
      <c r="A12" s="23">
        <v>9</v>
      </c>
      <c r="B12" s="23" t="s">
        <v>225</v>
      </c>
      <c r="C12" s="23" t="s">
        <v>226</v>
      </c>
      <c r="D12" s="23" t="s">
        <v>19</v>
      </c>
      <c r="E12" s="23" t="s">
        <v>132</v>
      </c>
      <c r="F12" s="23"/>
      <c r="G12" s="23" t="s">
        <v>331</v>
      </c>
      <c r="H12" s="23">
        <v>10</v>
      </c>
      <c r="I12" s="23" t="str">
        <f t="shared" si="1"/>
        <v>Les remplacer. Le problème persiste-t-il ?</v>
      </c>
      <c r="J12" s="23" t="s">
        <v>132</v>
      </c>
      <c r="K12" s="1"/>
      <c r="L12" s="23" t="s">
        <v>227</v>
      </c>
      <c r="M12" s="23" t="s">
        <v>93</v>
      </c>
      <c r="N12" s="23">
        <v>7</v>
      </c>
      <c r="O12" s="23" t="str">
        <f t="shared" si="2"/>
        <v>Les batteries sont-elles gonflées ou échauffées ?</v>
      </c>
      <c r="P12" s="23" t="s">
        <v>132</v>
      </c>
      <c r="Q12" s="1"/>
      <c r="R12" s="23" t="str">
        <f t="shared" si="0"/>
        <v>OUI,NON</v>
      </c>
    </row>
    <row r="13" spans="1:18" ht="29.4" thickBot="1" x14ac:dyDescent="0.35">
      <c r="A13" s="26">
        <v>10</v>
      </c>
      <c r="B13" s="26" t="s">
        <v>218</v>
      </c>
      <c r="C13" s="26" t="s">
        <v>219</v>
      </c>
      <c r="D13" s="23" t="s">
        <v>19</v>
      </c>
      <c r="E13" s="26" t="s">
        <v>132</v>
      </c>
      <c r="F13" s="26"/>
      <c r="G13" s="26" t="s">
        <v>331</v>
      </c>
      <c r="H13" s="26"/>
      <c r="I13" s="26" t="s">
        <v>227</v>
      </c>
      <c r="J13" s="26" t="s">
        <v>93</v>
      </c>
      <c r="K13" s="1">
        <v>4</v>
      </c>
      <c r="L13" s="26" t="s">
        <v>223</v>
      </c>
      <c r="M13" s="26" t="s">
        <v>93</v>
      </c>
      <c r="N13" s="26">
        <v>9</v>
      </c>
      <c r="O13" s="26" t="str">
        <f t="shared" si="2"/>
        <v>Les câbles visibles sont-ils en mauais état ou pincés ?</v>
      </c>
      <c r="P13" s="26" t="s">
        <v>132</v>
      </c>
      <c r="Q13" s="1"/>
      <c r="R13" s="23" t="str">
        <f t="shared" si="0"/>
        <v>OUI,NON</v>
      </c>
    </row>
    <row r="14" spans="1:18" x14ac:dyDescent="0.3">
      <c r="A14" s="24"/>
      <c r="B14" s="24"/>
      <c r="C14" s="24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</sheetData>
  <conditionalFormatting sqref="E2:N2 P2 E3:P13 A2:C13">
    <cfRule type="containsBlanks" dxfId="12" priority="3">
      <formula>LEN(TRIM(A2))=0</formula>
    </cfRule>
  </conditionalFormatting>
  <conditionalFormatting sqref="J2:J13 M2:M13 P2:P13">
    <cfRule type="cellIs" dxfId="11" priority="2" operator="notEqual">
      <formula>$M$10</formula>
    </cfRule>
  </conditionalFormatting>
  <conditionalFormatting sqref="O2">
    <cfRule type="containsBlanks" dxfId="10" priority="1">
      <formula>LEN(TRIM(O2))=0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EC47-33DC-4C33-9E98-BE72FB1369E7}">
  <dimension ref="A1:R15"/>
  <sheetViews>
    <sheetView tabSelected="1" workbookViewId="0">
      <pane xSplit="2" ySplit="1" topLeftCell="E10" activePane="bottomRight" state="frozen"/>
      <selection pane="topRight" activeCell="I1" sqref="I1:O32"/>
      <selection pane="bottomLeft" activeCell="I1" sqref="I1:O32"/>
      <selection pane="bottomRight" activeCell="H14" sqref="H14"/>
    </sheetView>
  </sheetViews>
  <sheetFormatPr baseColWidth="10" defaultColWidth="11.44140625" defaultRowHeight="14.4" x14ac:dyDescent="0.3"/>
  <cols>
    <col min="1" max="1" width="12.33203125" customWidth="1"/>
    <col min="2" max="2" width="21.6640625" bestFit="1" customWidth="1"/>
    <col min="3" max="4" width="21.6640625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2.88671875" bestFit="1" customWidth="1"/>
    <col min="16" max="16" width="25.5546875" customWidth="1"/>
    <col min="17" max="17" width="24.33203125" customWidth="1"/>
  </cols>
  <sheetData>
    <row r="1" spans="1:18" ht="43.8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17" t="s">
        <v>16</v>
      </c>
      <c r="R1" s="17" t="s">
        <v>328</v>
      </c>
    </row>
    <row r="2" spans="1:18" ht="57.6" x14ac:dyDescent="0.3">
      <c r="A2" s="23">
        <v>1</v>
      </c>
      <c r="B2" s="23" t="s">
        <v>167</v>
      </c>
      <c r="C2" s="23" t="s">
        <v>228</v>
      </c>
      <c r="D2" s="23" t="s">
        <v>19</v>
      </c>
      <c r="E2" s="23" t="s">
        <v>168</v>
      </c>
      <c r="F2" s="23" t="s">
        <v>46</v>
      </c>
      <c r="G2" s="23"/>
      <c r="H2" s="23">
        <v>3</v>
      </c>
      <c r="I2" s="23" t="str">
        <f>VLOOKUP(H2,$A$1:$B$15,2,FALSE)</f>
        <v>Lancer l'auto-diagnostic de levage</v>
      </c>
      <c r="J2" s="23" t="s">
        <v>168</v>
      </c>
      <c r="K2" s="23">
        <v>2</v>
      </c>
      <c r="L2" s="23" t="str">
        <f>VLOOKUP(K2,$A$1:$B$15,2,FALSE)</f>
        <v>Vérifier le bon fonctionnement de chaque axe</v>
      </c>
      <c r="M2" s="23" t="s">
        <v>168</v>
      </c>
      <c r="N2" s="23" t="s">
        <v>229</v>
      </c>
      <c r="O2" s="12" t="s">
        <v>230</v>
      </c>
      <c r="P2" s="23" t="s">
        <v>77</v>
      </c>
      <c r="Q2" s="33"/>
      <c r="R2" s="33" t="str">
        <f t="shared" ref="R2:R15" si="0">IF(M2 = "", IF(LEFT(D2, 3) = "OK,", "OK", LEFT(D2, 3)), D2)</f>
        <v>OUI,NON</v>
      </c>
    </row>
    <row r="3" spans="1:18" ht="43.2" x14ac:dyDescent="0.3">
      <c r="A3" s="23">
        <v>2</v>
      </c>
      <c r="B3" s="23" t="s">
        <v>231</v>
      </c>
      <c r="C3" s="23" t="s">
        <v>232</v>
      </c>
      <c r="D3" s="23" t="s">
        <v>329</v>
      </c>
      <c r="E3" s="23" t="s">
        <v>168</v>
      </c>
      <c r="F3" s="23"/>
      <c r="G3" s="23"/>
      <c r="H3" s="23">
        <v>1</v>
      </c>
      <c r="I3" s="23" t="s">
        <v>199</v>
      </c>
      <c r="J3" s="23" t="s">
        <v>93</v>
      </c>
      <c r="K3" s="23"/>
      <c r="L3" s="23"/>
      <c r="M3" s="23"/>
      <c r="N3" s="23">
        <v>1</v>
      </c>
      <c r="O3" s="23" t="str">
        <f t="shared" ref="O3:O15" si="1">VLOOKUP(N3,$A$1:$B$15,2,FALSE)</f>
        <v>Vérifier la plage de levage. La plage est-elle OK ?</v>
      </c>
      <c r="P3" s="23" t="s">
        <v>168</v>
      </c>
      <c r="Q3" s="23"/>
      <c r="R3" s="23" t="str">
        <f t="shared" si="0"/>
        <v>OUI</v>
      </c>
    </row>
    <row r="4" spans="1:18" ht="43.2" x14ac:dyDescent="0.3">
      <c r="A4" s="23">
        <v>3</v>
      </c>
      <c r="B4" s="23" t="s">
        <v>233</v>
      </c>
      <c r="C4" s="23" t="s">
        <v>234</v>
      </c>
      <c r="D4" s="23" t="s">
        <v>329</v>
      </c>
      <c r="E4" s="23" t="s">
        <v>168</v>
      </c>
      <c r="F4" s="23"/>
      <c r="G4" s="23"/>
      <c r="H4" s="23" t="s">
        <v>235</v>
      </c>
      <c r="I4" s="23" t="str">
        <f>VLOOKUP(H4,$A$1:$B$15,2,FALSE)</f>
        <v>Le problème est-il résolu ?</v>
      </c>
      <c r="J4" s="23" t="s">
        <v>168</v>
      </c>
      <c r="K4" s="23"/>
      <c r="L4" s="23"/>
      <c r="M4" s="23"/>
      <c r="N4" s="23">
        <v>1</v>
      </c>
      <c r="O4" s="23" t="str">
        <f t="shared" si="1"/>
        <v>Vérifier la plage de levage. La plage est-elle OK ?</v>
      </c>
      <c r="P4" s="23" t="s">
        <v>168</v>
      </c>
      <c r="Q4" s="23"/>
      <c r="R4" s="23" t="str">
        <f t="shared" si="0"/>
        <v>OUI</v>
      </c>
    </row>
    <row r="5" spans="1:18" ht="28.8" x14ac:dyDescent="0.3">
      <c r="A5" s="23" t="s">
        <v>235</v>
      </c>
      <c r="B5" s="23" t="s">
        <v>211</v>
      </c>
      <c r="C5" s="23" t="s">
        <v>160</v>
      </c>
      <c r="D5" s="23" t="s">
        <v>19</v>
      </c>
      <c r="E5" s="23" t="s">
        <v>168</v>
      </c>
      <c r="F5" s="23"/>
      <c r="G5" s="23"/>
      <c r="H5" s="23">
        <v>2</v>
      </c>
      <c r="I5" s="23" t="s">
        <v>213</v>
      </c>
      <c r="J5" s="23" t="s">
        <v>93</v>
      </c>
      <c r="K5" s="23">
        <v>4</v>
      </c>
      <c r="L5" s="23" t="str">
        <f t="shared" ref="L5:L10" si="2">VLOOKUP(K5,$A$1:$B$15,2,FALSE)</f>
        <v>Y a-t-il une déformation géométrique du ciseau ?</v>
      </c>
      <c r="M5" s="23" t="s">
        <v>168</v>
      </c>
      <c r="N5" s="23">
        <v>3</v>
      </c>
      <c r="O5" s="23" t="str">
        <f t="shared" si="1"/>
        <v>Lancer l'auto-diagnostic de levage</v>
      </c>
      <c r="P5" s="23" t="s">
        <v>168</v>
      </c>
      <c r="Q5" s="23"/>
      <c r="R5" s="23" t="str">
        <f t="shared" si="0"/>
        <v>OUI,NON</v>
      </c>
    </row>
    <row r="6" spans="1:18" ht="43.2" x14ac:dyDescent="0.3">
      <c r="A6" s="23">
        <v>4</v>
      </c>
      <c r="B6" s="23" t="s">
        <v>236</v>
      </c>
      <c r="C6" s="23" t="s">
        <v>237</v>
      </c>
      <c r="D6" s="23" t="s">
        <v>19</v>
      </c>
      <c r="E6" s="23" t="s">
        <v>168</v>
      </c>
      <c r="F6" s="23" t="s">
        <v>238</v>
      </c>
      <c r="G6" s="23"/>
      <c r="H6" s="23"/>
      <c r="I6" s="23" t="s">
        <v>239</v>
      </c>
      <c r="J6" s="23" t="s">
        <v>93</v>
      </c>
      <c r="K6" s="23">
        <v>5</v>
      </c>
      <c r="L6" s="23" t="str">
        <f t="shared" si="2"/>
        <v>Y a-t-il des bruits anormaux ?</v>
      </c>
      <c r="M6" s="23" t="s">
        <v>168</v>
      </c>
      <c r="N6" s="23" t="s">
        <v>235</v>
      </c>
      <c r="O6" s="23" t="str">
        <f t="shared" si="1"/>
        <v>Le problème est-il résolu ?</v>
      </c>
      <c r="P6" s="23" t="s">
        <v>168</v>
      </c>
      <c r="Q6" s="23"/>
      <c r="R6" s="23" t="str">
        <f t="shared" si="0"/>
        <v>OUI,NON</v>
      </c>
    </row>
    <row r="7" spans="1:18" ht="28.8" x14ac:dyDescent="0.3">
      <c r="A7" s="23">
        <v>5</v>
      </c>
      <c r="B7" s="23" t="s">
        <v>240</v>
      </c>
      <c r="C7" s="23" t="s">
        <v>241</v>
      </c>
      <c r="D7" s="23" t="s">
        <v>19</v>
      </c>
      <c r="E7" s="23" t="s">
        <v>168</v>
      </c>
      <c r="F7" s="23" t="s">
        <v>242</v>
      </c>
      <c r="G7" s="23"/>
      <c r="H7" s="23">
        <v>6</v>
      </c>
      <c r="I7" s="23" t="str">
        <f>VLOOKUP(H7,$A$1:$B$15,2,FALSE)</f>
        <v>Le bruit provient-il de la vis de levage ?</v>
      </c>
      <c r="J7" s="23" t="s">
        <v>168</v>
      </c>
      <c r="K7" s="23">
        <v>7</v>
      </c>
      <c r="L7" s="23" t="str">
        <f t="shared" si="2"/>
        <v>Retirer le soufflet et vérifier l'état de la vis de levage</v>
      </c>
      <c r="M7" s="23" t="s">
        <v>168</v>
      </c>
      <c r="N7" s="23">
        <v>4</v>
      </c>
      <c r="O7" s="23" t="str">
        <f t="shared" si="1"/>
        <v>Y a-t-il une déformation géométrique du ciseau ?</v>
      </c>
      <c r="P7" s="23" t="s">
        <v>168</v>
      </c>
      <c r="Q7" s="23"/>
      <c r="R7" s="23" t="str">
        <f t="shared" si="0"/>
        <v>OUI,NON</v>
      </c>
    </row>
    <row r="8" spans="1:18" ht="43.2" x14ac:dyDescent="0.3">
      <c r="A8" s="23">
        <v>6</v>
      </c>
      <c r="B8" s="23" t="s">
        <v>243</v>
      </c>
      <c r="C8" s="23" t="s">
        <v>244</v>
      </c>
      <c r="D8" s="23" t="s">
        <v>19</v>
      </c>
      <c r="E8" s="23" t="s">
        <v>168</v>
      </c>
      <c r="F8" s="23"/>
      <c r="G8" s="23"/>
      <c r="H8" s="23"/>
      <c r="I8" s="23" t="s">
        <v>245</v>
      </c>
      <c r="J8" s="23" t="s">
        <v>93</v>
      </c>
      <c r="K8" s="23" t="s">
        <v>246</v>
      </c>
      <c r="L8" s="23" t="str">
        <f t="shared" si="2"/>
        <v>Le bruit provient-il de l'ensemble motoréducteur de levage ?</v>
      </c>
      <c r="M8" s="23" t="s">
        <v>168</v>
      </c>
      <c r="N8" s="23">
        <v>5</v>
      </c>
      <c r="O8" s="23" t="str">
        <f t="shared" si="1"/>
        <v>Y a-t-il des bruits anormaux ?</v>
      </c>
      <c r="P8" s="23" t="s">
        <v>168</v>
      </c>
      <c r="Q8" s="23"/>
      <c r="R8" s="23" t="str">
        <f t="shared" si="0"/>
        <v>OUI,NON</v>
      </c>
    </row>
    <row r="9" spans="1:18" ht="57.6" x14ac:dyDescent="0.3">
      <c r="A9" s="23" t="s">
        <v>246</v>
      </c>
      <c r="B9" s="23" t="s">
        <v>247</v>
      </c>
      <c r="C9" s="23" t="s">
        <v>248</v>
      </c>
      <c r="D9" s="23" t="s">
        <v>19</v>
      </c>
      <c r="E9" s="23" t="s">
        <v>168</v>
      </c>
      <c r="F9" s="23"/>
      <c r="G9" s="23"/>
      <c r="H9" s="23"/>
      <c r="I9" s="23" t="s">
        <v>245</v>
      </c>
      <c r="J9" s="23" t="s">
        <v>93</v>
      </c>
      <c r="K9" s="23" t="s">
        <v>249</v>
      </c>
      <c r="L9" s="23" t="str">
        <f t="shared" si="2"/>
        <v>Le bruit provient-il du frein de levage ?</v>
      </c>
      <c r="M9" s="23" t="s">
        <v>168</v>
      </c>
      <c r="N9" s="23">
        <v>6</v>
      </c>
      <c r="O9" s="23" t="str">
        <f t="shared" si="1"/>
        <v>Le bruit provient-il de la vis de levage ?</v>
      </c>
      <c r="P9" s="23" t="s">
        <v>168</v>
      </c>
      <c r="Q9" s="23"/>
      <c r="R9" s="23" t="str">
        <f t="shared" si="0"/>
        <v>OUI,NON</v>
      </c>
    </row>
    <row r="10" spans="1:18" ht="43.2" x14ac:dyDescent="0.3">
      <c r="A10" s="23" t="s">
        <v>249</v>
      </c>
      <c r="B10" s="23" t="s">
        <v>250</v>
      </c>
      <c r="C10" s="23" t="s">
        <v>251</v>
      </c>
      <c r="D10" s="23" t="s">
        <v>19</v>
      </c>
      <c r="E10" s="23" t="s">
        <v>168</v>
      </c>
      <c r="F10" s="23"/>
      <c r="G10" s="23"/>
      <c r="H10" s="23"/>
      <c r="I10" s="23" t="s">
        <v>245</v>
      </c>
      <c r="J10" s="23" t="s">
        <v>93</v>
      </c>
      <c r="K10" s="23">
        <v>7</v>
      </c>
      <c r="L10" s="23" t="str">
        <f t="shared" si="2"/>
        <v>Retirer le soufflet et vérifier l'état de la vis de levage</v>
      </c>
      <c r="M10" s="23" t="s">
        <v>168</v>
      </c>
      <c r="N10" s="23" t="s">
        <v>246</v>
      </c>
      <c r="O10" s="23" t="str">
        <f t="shared" si="1"/>
        <v>Le bruit provient-il de l'ensemble motoréducteur de levage ?</v>
      </c>
      <c r="P10" s="23" t="s">
        <v>168</v>
      </c>
      <c r="Q10" s="23"/>
      <c r="R10" s="23" t="str">
        <f t="shared" si="0"/>
        <v>OUI,NON</v>
      </c>
    </row>
    <row r="11" spans="1:18" ht="43.2" x14ac:dyDescent="0.3">
      <c r="A11" s="23">
        <v>7</v>
      </c>
      <c r="B11" s="23" t="s">
        <v>252</v>
      </c>
      <c r="C11" s="23" t="s">
        <v>253</v>
      </c>
      <c r="D11" s="23" t="s">
        <v>28</v>
      </c>
      <c r="E11" s="23" t="s">
        <v>168</v>
      </c>
      <c r="F11" s="23" t="s">
        <v>242</v>
      </c>
      <c r="G11" s="23" t="s">
        <v>332</v>
      </c>
      <c r="H11" s="23" t="s">
        <v>254</v>
      </c>
      <c r="I11" s="23" t="str">
        <f>VLOOKUP(H11,$A$1:$B$15,2,FALSE)</f>
        <v>Vérifier la présence de paillettes dans la graisse sur la vis de levage.</v>
      </c>
      <c r="J11" s="23" t="s">
        <v>168</v>
      </c>
      <c r="K11" s="23"/>
      <c r="L11" s="23" t="s">
        <v>255</v>
      </c>
      <c r="M11" s="23" t="s">
        <v>93</v>
      </c>
      <c r="N11" s="23" t="s">
        <v>256</v>
      </c>
      <c r="O11" s="23" t="s">
        <v>257</v>
      </c>
      <c r="P11" s="23" t="s">
        <v>168</v>
      </c>
      <c r="Q11" s="23"/>
      <c r="R11" s="23" t="str">
        <f t="shared" si="0"/>
        <v>OK,NOK</v>
      </c>
    </row>
    <row r="12" spans="1:18" ht="43.2" x14ac:dyDescent="0.3">
      <c r="A12" s="23" t="s">
        <v>254</v>
      </c>
      <c r="B12" s="23" t="s">
        <v>258</v>
      </c>
      <c r="C12" s="23" t="s">
        <v>259</v>
      </c>
      <c r="D12" s="23" t="s">
        <v>28</v>
      </c>
      <c r="E12" s="23" t="s">
        <v>168</v>
      </c>
      <c r="F12" s="23" t="s">
        <v>242</v>
      </c>
      <c r="G12" s="23"/>
      <c r="H12" s="23" t="s">
        <v>260</v>
      </c>
      <c r="I12" s="23" t="str">
        <f t="shared" ref="I12:I13" si="3">VLOOKUP(H12,$A$1:$B$15,2,FALSE)</f>
        <v>Vérifier la présence de fuites sur le réducteur.</v>
      </c>
      <c r="J12" s="23" t="s">
        <v>168</v>
      </c>
      <c r="K12" s="23"/>
      <c r="L12" s="23" t="s">
        <v>255</v>
      </c>
      <c r="M12" s="23" t="s">
        <v>93</v>
      </c>
      <c r="N12" s="23">
        <v>7</v>
      </c>
      <c r="O12" s="23" t="str">
        <f t="shared" si="1"/>
        <v>Retirer le soufflet et vérifier l'état de la vis de levage</v>
      </c>
      <c r="P12" s="23" t="s">
        <v>168</v>
      </c>
      <c r="Q12" s="23"/>
      <c r="R12" s="23" t="str">
        <f t="shared" si="0"/>
        <v>OK,NOK</v>
      </c>
    </row>
    <row r="13" spans="1:18" ht="43.2" x14ac:dyDescent="0.3">
      <c r="A13" s="23" t="s">
        <v>260</v>
      </c>
      <c r="B13" s="23" t="s">
        <v>261</v>
      </c>
      <c r="C13" s="23" t="s">
        <v>262</v>
      </c>
      <c r="D13" s="23" t="s">
        <v>28</v>
      </c>
      <c r="E13" s="23" t="s">
        <v>168</v>
      </c>
      <c r="F13" s="23" t="s">
        <v>242</v>
      </c>
      <c r="G13" s="23"/>
      <c r="H13" s="23">
        <v>8</v>
      </c>
      <c r="I13" s="23" t="str">
        <f t="shared" si="3"/>
        <v>Les câbles apparents sont-ils bien connnectés et en bon état ?</v>
      </c>
      <c r="J13" s="23" t="s">
        <v>168</v>
      </c>
      <c r="K13" s="23"/>
      <c r="L13" s="23" t="s">
        <v>255</v>
      </c>
      <c r="M13" s="23" t="s">
        <v>93</v>
      </c>
      <c r="N13" s="23" t="s">
        <v>254</v>
      </c>
      <c r="O13" s="23" t="str">
        <f t="shared" si="1"/>
        <v>Vérifier la présence de paillettes dans la graisse sur la vis de levage.</v>
      </c>
      <c r="P13" s="23" t="s">
        <v>168</v>
      </c>
      <c r="Q13" s="23"/>
      <c r="R13" s="23" t="str">
        <f t="shared" si="0"/>
        <v>OK,NOK</v>
      </c>
    </row>
    <row r="14" spans="1:18" ht="43.2" x14ac:dyDescent="0.3">
      <c r="A14" s="23">
        <v>8</v>
      </c>
      <c r="B14" s="23" t="s">
        <v>263</v>
      </c>
      <c r="C14" s="23" t="s">
        <v>264</v>
      </c>
      <c r="D14" s="23" t="s">
        <v>19</v>
      </c>
      <c r="E14" s="23" t="s">
        <v>168</v>
      </c>
      <c r="F14" s="23"/>
      <c r="G14" s="23" t="s">
        <v>331</v>
      </c>
      <c r="H14" s="23"/>
      <c r="I14" s="23" t="s">
        <v>265</v>
      </c>
      <c r="J14" s="23" t="s">
        <v>93</v>
      </c>
      <c r="K14" s="23">
        <v>9</v>
      </c>
      <c r="L14" s="23" t="str">
        <f t="shared" ref="L14" si="4">VLOOKUP(K14,$A$1:$B$15,2,FALSE)</f>
        <v>Le problème persiste-t-il après les avoir reconnecté / remplacés ?</v>
      </c>
      <c r="M14" s="23" t="s">
        <v>168</v>
      </c>
      <c r="N14" s="23" t="s">
        <v>260</v>
      </c>
      <c r="O14" s="23" t="str">
        <f t="shared" si="1"/>
        <v>Vérifier la présence de fuites sur le réducteur.</v>
      </c>
      <c r="P14" s="23" t="s">
        <v>168</v>
      </c>
      <c r="Q14" s="23"/>
      <c r="R14" s="23" t="str">
        <f t="shared" si="0"/>
        <v>OUI,NON</v>
      </c>
    </row>
    <row r="15" spans="1:18" ht="43.8" thickBot="1" x14ac:dyDescent="0.35">
      <c r="A15" s="26">
        <v>9</v>
      </c>
      <c r="B15" s="26" t="s">
        <v>266</v>
      </c>
      <c r="C15" s="26" t="s">
        <v>267</v>
      </c>
      <c r="D15" s="23" t="s">
        <v>19</v>
      </c>
      <c r="E15" s="26" t="s">
        <v>168</v>
      </c>
      <c r="F15" s="26"/>
      <c r="G15" s="26" t="s">
        <v>331</v>
      </c>
      <c r="H15" s="26"/>
      <c r="I15" s="26" t="s">
        <v>265</v>
      </c>
      <c r="J15" s="26" t="s">
        <v>93</v>
      </c>
      <c r="K15" s="26">
        <v>3</v>
      </c>
      <c r="L15" s="26" t="s">
        <v>220</v>
      </c>
      <c r="M15" s="26" t="s">
        <v>93</v>
      </c>
      <c r="N15" s="26">
        <v>8</v>
      </c>
      <c r="O15" s="26" t="str">
        <f t="shared" si="1"/>
        <v>Les câbles apparents sont-ils bien connnectés et en bon état ?</v>
      </c>
      <c r="P15" s="26" t="s">
        <v>168</v>
      </c>
      <c r="Q15" s="34"/>
      <c r="R15" s="34" t="str">
        <f t="shared" si="0"/>
        <v>OUI,NON</v>
      </c>
    </row>
  </sheetData>
  <phoneticPr fontId="4" type="noConversion"/>
  <conditionalFormatting sqref="A2:N2 P2 A3:P15">
    <cfRule type="containsBlanks" dxfId="9" priority="2">
      <formula>LEN(TRIM(A2))=0</formula>
    </cfRule>
  </conditionalFormatting>
  <conditionalFormatting sqref="J2:J15 M2:M15 P2:P15">
    <cfRule type="cellIs" dxfId="8" priority="3" operator="notEqual">
      <formula>$M$9</formula>
    </cfRule>
  </conditionalFormatting>
  <conditionalFormatting sqref="O2">
    <cfRule type="containsBlanks" dxfId="7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144D-0061-43FA-BDFA-BB34846B1FC1}">
  <dimension ref="A1:R9"/>
  <sheetViews>
    <sheetView workbookViewId="0">
      <pane xSplit="2" ySplit="1" topLeftCell="F2" activePane="bottomRight" state="frozen"/>
      <selection pane="topRight" activeCell="I1" sqref="I1:O32"/>
      <selection pane="bottomLeft" activeCell="I1" sqref="I1:O32"/>
      <selection pane="bottomRight" activeCell="K11" sqref="K11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57.1093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16.6640625" customWidth="1"/>
  </cols>
  <sheetData>
    <row r="1" spans="1:18" ht="58.2" thickBot="1" x14ac:dyDescent="0.35">
      <c r="A1" s="19" t="s">
        <v>0</v>
      </c>
      <c r="B1" s="17" t="s">
        <v>1</v>
      </c>
      <c r="C1" s="28" t="s">
        <v>2</v>
      </c>
      <c r="D1" s="2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6" t="s">
        <v>15</v>
      </c>
      <c r="Q1" s="17" t="s">
        <v>16</v>
      </c>
      <c r="R1" s="17" t="s">
        <v>328</v>
      </c>
    </row>
    <row r="2" spans="1:18" ht="57.6" x14ac:dyDescent="0.3">
      <c r="A2" s="1" t="s">
        <v>25</v>
      </c>
      <c r="B2" s="1" t="s">
        <v>165</v>
      </c>
      <c r="C2" s="23" t="s">
        <v>268</v>
      </c>
      <c r="D2" s="23" t="s">
        <v>330</v>
      </c>
      <c r="E2" s="1" t="s">
        <v>166</v>
      </c>
      <c r="F2" s="1"/>
      <c r="G2" s="1"/>
      <c r="H2" s="1">
        <v>1</v>
      </c>
      <c r="I2" s="23" t="str">
        <f>VLOOKUP(H2,$A$1:$B$15,2,FALSE)</f>
        <v>Le problème est-il résolu ?</v>
      </c>
      <c r="J2" s="1" t="s">
        <v>166</v>
      </c>
      <c r="K2" s="1"/>
      <c r="L2" s="23"/>
      <c r="M2" s="1"/>
      <c r="N2" s="1" t="s">
        <v>229</v>
      </c>
      <c r="O2" s="1" t="s">
        <v>269</v>
      </c>
      <c r="P2" s="1" t="s">
        <v>77</v>
      </c>
      <c r="Q2" s="1"/>
      <c r="R2" s="1" t="str">
        <f t="shared" ref="R2:R9" si="0">IF(M2 = "", IF(LEFT(D2, 3) = "OK,", "OK", LEFT(D2, 3)), D2)</f>
        <v>OK</v>
      </c>
    </row>
    <row r="3" spans="1:18" ht="28.8" x14ac:dyDescent="0.3">
      <c r="A3" s="1">
        <v>1</v>
      </c>
      <c r="B3" s="1" t="s">
        <v>211</v>
      </c>
      <c r="C3" s="23" t="s">
        <v>160</v>
      </c>
      <c r="D3" s="23" t="s">
        <v>19</v>
      </c>
      <c r="E3" s="1" t="s">
        <v>166</v>
      </c>
      <c r="F3" s="1"/>
      <c r="G3" s="1"/>
      <c r="H3" s="1">
        <v>1</v>
      </c>
      <c r="I3" s="1" t="s">
        <v>199</v>
      </c>
      <c r="J3" s="1" t="s">
        <v>93</v>
      </c>
      <c r="K3" s="1">
        <v>2</v>
      </c>
      <c r="L3" s="1" t="str">
        <f t="shared" ref="L3:L8" si="1">VLOOKUP(K3,$A$1:$B$15,2,FALSE)</f>
        <v>Le resserrement se fait-il correctement sur le stand ?</v>
      </c>
      <c r="M3" s="1" t="s">
        <v>166</v>
      </c>
      <c r="N3" s="1" t="s">
        <v>25</v>
      </c>
      <c r="O3" s="1" t="str">
        <f t="shared" ref="O3:O9" si="2">VLOOKUP(N3,$A$1:$B$15,2,FALSE)</f>
        <v>Lancer l'auto-diagnostic de l'ouverture</v>
      </c>
      <c r="P3" s="1" t="s">
        <v>166</v>
      </c>
      <c r="Q3" s="1"/>
      <c r="R3" s="1" t="str">
        <f t="shared" si="0"/>
        <v>OUI,NON</v>
      </c>
    </row>
    <row r="4" spans="1:18" ht="43.2" x14ac:dyDescent="0.3">
      <c r="A4" s="1">
        <v>2</v>
      </c>
      <c r="B4" s="1" t="s">
        <v>270</v>
      </c>
      <c r="C4" s="23" t="s">
        <v>271</v>
      </c>
      <c r="D4" s="23" t="s">
        <v>19</v>
      </c>
      <c r="E4" s="1" t="s">
        <v>166</v>
      </c>
      <c r="F4" s="1"/>
      <c r="G4" s="1"/>
      <c r="H4" s="1" t="s">
        <v>272</v>
      </c>
      <c r="I4" s="23" t="str">
        <f>VLOOKUP(H4,$A$1:$B$15,2,FALSE)</f>
        <v>Refaire le point d'origine. Le problème es-il résolu ?</v>
      </c>
      <c r="J4" s="1" t="s">
        <v>166</v>
      </c>
      <c r="K4" s="1">
        <v>3</v>
      </c>
      <c r="L4" s="1" t="str">
        <f t="shared" si="1"/>
        <v>Le serrage de la frette est-il bon ? (4N.m)</v>
      </c>
      <c r="M4" s="1" t="s">
        <v>166</v>
      </c>
      <c r="N4" s="1">
        <v>1</v>
      </c>
      <c r="O4" s="1" t="str">
        <f t="shared" si="2"/>
        <v>Le problème est-il résolu ?</v>
      </c>
      <c r="P4" s="1" t="s">
        <v>166</v>
      </c>
      <c r="Q4" s="1"/>
      <c r="R4" s="1" t="str">
        <f t="shared" si="0"/>
        <v>OUI,NON</v>
      </c>
    </row>
    <row r="5" spans="1:18" ht="43.2" x14ac:dyDescent="0.3">
      <c r="A5" s="1" t="s">
        <v>272</v>
      </c>
      <c r="B5" s="1" t="s">
        <v>273</v>
      </c>
      <c r="C5" s="23" t="s">
        <v>274</v>
      </c>
      <c r="D5" s="23" t="s">
        <v>19</v>
      </c>
      <c r="E5" s="1" t="s">
        <v>166</v>
      </c>
      <c r="F5" s="1"/>
      <c r="G5" s="1"/>
      <c r="H5" s="1">
        <v>4</v>
      </c>
      <c r="I5" s="1" t="s">
        <v>223</v>
      </c>
      <c r="J5" s="1" t="s">
        <v>93</v>
      </c>
      <c r="K5" s="1">
        <v>3</v>
      </c>
      <c r="L5" s="1" t="str">
        <f t="shared" si="1"/>
        <v>Le serrage de la frette est-il bon ? (4N.m)</v>
      </c>
      <c r="M5" s="1" t="s">
        <v>166</v>
      </c>
      <c r="N5" s="1">
        <v>2</v>
      </c>
      <c r="O5" s="1" t="str">
        <f t="shared" si="2"/>
        <v>Le resserrement se fait-il correctement sur le stand ?</v>
      </c>
      <c r="P5" s="1" t="s">
        <v>166</v>
      </c>
      <c r="Q5" s="1"/>
      <c r="R5" s="1" t="str">
        <f t="shared" si="0"/>
        <v>OUI,NON</v>
      </c>
    </row>
    <row r="6" spans="1:18" ht="43.2" x14ac:dyDescent="0.3">
      <c r="A6" s="1">
        <v>3</v>
      </c>
      <c r="B6" s="1" t="s">
        <v>275</v>
      </c>
      <c r="C6" s="23" t="s">
        <v>276</v>
      </c>
      <c r="D6" s="23" t="s">
        <v>19</v>
      </c>
      <c r="E6" s="1" t="s">
        <v>166</v>
      </c>
      <c r="F6" s="1"/>
      <c r="G6" s="1" t="s">
        <v>332</v>
      </c>
      <c r="H6" s="1">
        <v>5</v>
      </c>
      <c r="I6" s="23" t="str">
        <f>VLOOKUP(H6,$A$1:$B$15,2,FALSE)</f>
        <v>Le serrage du pignon sur l'arbre est-il bon ? (60 N.m)</v>
      </c>
      <c r="J6" s="1" t="s">
        <v>166</v>
      </c>
      <c r="K6" s="1">
        <v>4</v>
      </c>
      <c r="L6" s="1" t="str">
        <f t="shared" si="1"/>
        <v>La resserrer. Le problème est-il résolu ?</v>
      </c>
      <c r="M6" s="1" t="s">
        <v>166</v>
      </c>
      <c r="N6" s="1">
        <v>2</v>
      </c>
      <c r="O6" s="1" t="str">
        <f t="shared" si="2"/>
        <v>Le resserrement se fait-il correctement sur le stand ?</v>
      </c>
      <c r="P6" s="1" t="s">
        <v>166</v>
      </c>
      <c r="Q6" s="1"/>
      <c r="R6" s="1" t="str">
        <f t="shared" si="0"/>
        <v>OUI,NON</v>
      </c>
    </row>
    <row r="7" spans="1:18" ht="43.2" x14ac:dyDescent="0.3">
      <c r="A7" s="1">
        <v>4</v>
      </c>
      <c r="B7" s="1" t="s">
        <v>277</v>
      </c>
      <c r="C7" s="23" t="s">
        <v>278</v>
      </c>
      <c r="D7" s="23" t="s">
        <v>19</v>
      </c>
      <c r="E7" s="1" t="s">
        <v>166</v>
      </c>
      <c r="F7" s="1"/>
      <c r="G7" s="1"/>
      <c r="H7" s="1">
        <v>2</v>
      </c>
      <c r="I7" s="1" t="s">
        <v>213</v>
      </c>
      <c r="J7" s="1" t="s">
        <v>93</v>
      </c>
      <c r="K7" s="1">
        <v>5</v>
      </c>
      <c r="L7" s="1" t="str">
        <f t="shared" si="1"/>
        <v>Le serrage du pignon sur l'arbre est-il bon ? (60 N.m)</v>
      </c>
      <c r="M7" s="1" t="s">
        <v>166</v>
      </c>
      <c r="N7" s="1">
        <v>3</v>
      </c>
      <c r="O7" s="1" t="str">
        <f t="shared" si="2"/>
        <v>Le serrage de la frette est-il bon ? (4N.m)</v>
      </c>
      <c r="P7" s="1" t="s">
        <v>166</v>
      </c>
      <c r="Q7" s="1"/>
      <c r="R7" s="1" t="str">
        <f t="shared" si="0"/>
        <v>OUI,NON</v>
      </c>
    </row>
    <row r="8" spans="1:18" ht="43.2" x14ac:dyDescent="0.3">
      <c r="A8" s="1">
        <v>5</v>
      </c>
      <c r="B8" s="1" t="s">
        <v>279</v>
      </c>
      <c r="C8" s="23" t="s">
        <v>280</v>
      </c>
      <c r="D8" s="23" t="s">
        <v>19</v>
      </c>
      <c r="E8" s="1" t="s">
        <v>166</v>
      </c>
      <c r="F8" s="1" t="s">
        <v>281</v>
      </c>
      <c r="G8" s="1" t="s">
        <v>332</v>
      </c>
      <c r="H8" s="1"/>
      <c r="I8" s="1" t="s">
        <v>227</v>
      </c>
      <c r="J8" s="1" t="s">
        <v>93</v>
      </c>
      <c r="K8" s="1">
        <v>6</v>
      </c>
      <c r="L8" s="1" t="str">
        <f t="shared" si="1"/>
        <v>Le resserrer. Le problème est-il résolu ?</v>
      </c>
      <c r="M8" s="1" t="s">
        <v>166</v>
      </c>
      <c r="N8" s="1">
        <v>4</v>
      </c>
      <c r="O8" s="1" t="str">
        <f t="shared" si="2"/>
        <v>La resserrer. Le problème est-il résolu ?</v>
      </c>
      <c r="P8" s="1" t="s">
        <v>166</v>
      </c>
      <c r="Q8" s="1"/>
      <c r="R8" s="1" t="str">
        <f t="shared" si="0"/>
        <v>OUI,NON</v>
      </c>
    </row>
    <row r="9" spans="1:18" ht="43.2" x14ac:dyDescent="0.3">
      <c r="A9" s="1">
        <v>6</v>
      </c>
      <c r="B9" s="1" t="s">
        <v>282</v>
      </c>
      <c r="C9" s="23" t="s">
        <v>278</v>
      </c>
      <c r="D9" s="23" t="s">
        <v>19</v>
      </c>
      <c r="E9" s="1" t="s">
        <v>166</v>
      </c>
      <c r="F9" s="1"/>
      <c r="G9" s="1"/>
      <c r="H9" s="1">
        <v>3</v>
      </c>
      <c r="I9" s="1" t="s">
        <v>220</v>
      </c>
      <c r="J9" s="1" t="s">
        <v>93</v>
      </c>
      <c r="K9" s="1"/>
      <c r="L9" s="1" t="s">
        <v>265</v>
      </c>
      <c r="M9" s="1" t="s">
        <v>93</v>
      </c>
      <c r="N9" s="1">
        <v>5</v>
      </c>
      <c r="O9" s="1" t="str">
        <f t="shared" si="2"/>
        <v>Le serrage du pignon sur l'arbre est-il bon ? (60 N.m)</v>
      </c>
      <c r="P9" s="1" t="s">
        <v>166</v>
      </c>
      <c r="Q9" s="1"/>
      <c r="R9" s="1" t="str">
        <f t="shared" si="0"/>
        <v>OUI,NON</v>
      </c>
    </row>
  </sheetData>
  <conditionalFormatting sqref="A2:P9">
    <cfRule type="containsBlanks" dxfId="6" priority="1">
      <formula>LEN(TRIM(A2))=0</formula>
    </cfRule>
  </conditionalFormatting>
  <conditionalFormatting sqref="M2:M9 P2:P9 J2:J9">
    <cfRule type="cellIs" dxfId="5" priority="2" operator="notEqual">
      <formula>$M$3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DEEB-D1EA-4C4B-B712-78BF6D012B6E}">
  <dimension ref="A1:R17"/>
  <sheetViews>
    <sheetView workbookViewId="0">
      <pane xSplit="2" ySplit="1" topLeftCell="F12" activePane="bottomRight" state="frozen"/>
      <selection pane="topRight" activeCell="F22" sqref="F22"/>
      <selection pane="bottomLeft" activeCell="F22" sqref="F22"/>
      <selection pane="bottomRight" activeCell="K13" sqref="K13"/>
    </sheetView>
  </sheetViews>
  <sheetFormatPr baseColWidth="10" defaultColWidth="11.44140625" defaultRowHeight="14.4" x14ac:dyDescent="0.3"/>
  <cols>
    <col min="1" max="1" width="12.33203125" customWidth="1"/>
    <col min="2" max="4" width="19" customWidth="1"/>
    <col min="5" max="5" width="41.5546875" customWidth="1"/>
    <col min="6" max="6" width="24.88671875" customWidth="1"/>
    <col min="7" max="7" width="15" customWidth="1"/>
    <col min="8" max="8" width="57.109375" customWidth="1"/>
    <col min="9" max="9" width="22.6640625" customWidth="1"/>
    <col min="10" max="10" width="27.88671875" customWidth="1"/>
    <col min="11" max="11" width="25.109375" customWidth="1"/>
    <col min="12" max="12" width="24" customWidth="1"/>
    <col min="13" max="13" width="28.44140625" customWidth="1"/>
    <col min="14" max="14" width="22.33203125" customWidth="1"/>
    <col min="15" max="15" width="20.33203125" customWidth="1"/>
    <col min="16" max="16" width="25.5546875" customWidth="1"/>
    <col min="17" max="17" width="55" customWidth="1"/>
  </cols>
  <sheetData>
    <row r="1" spans="1:18" ht="29.4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9" t="s">
        <v>15</v>
      </c>
      <c r="Q1" s="28" t="s">
        <v>16</v>
      </c>
      <c r="R1" s="17" t="s">
        <v>328</v>
      </c>
    </row>
    <row r="2" spans="1:18" ht="57.6" x14ac:dyDescent="0.3">
      <c r="A2" s="23" t="s">
        <v>25</v>
      </c>
      <c r="B2" s="23" t="s">
        <v>283</v>
      </c>
      <c r="C2" s="23" t="s">
        <v>284</v>
      </c>
      <c r="D2" s="23" t="s">
        <v>329</v>
      </c>
      <c r="E2" s="23" t="s">
        <v>169</v>
      </c>
      <c r="F2" s="23"/>
      <c r="G2" s="23"/>
      <c r="H2" s="23">
        <v>1</v>
      </c>
      <c r="I2" s="23" t="str">
        <f>VLOOKUP(H2,$A$1:$B$20,2,FALSE)</f>
        <v>Le problème est-il résolu ?</v>
      </c>
      <c r="J2" s="23" t="s">
        <v>169</v>
      </c>
      <c r="K2" s="23"/>
      <c r="L2" s="23"/>
      <c r="M2" s="23"/>
      <c r="N2" s="23" t="s">
        <v>229</v>
      </c>
      <c r="O2" s="12" t="s">
        <v>230</v>
      </c>
      <c r="P2" s="23" t="s">
        <v>77</v>
      </c>
      <c r="Q2" s="36" t="s">
        <v>210</v>
      </c>
      <c r="R2" s="33" t="str">
        <f t="shared" ref="R2:R17" si="0">IF(M2 = "", IF(LEFT(D2, 3) = "OK,", "OK", LEFT(D2, 3)), D2)</f>
        <v>OUI</v>
      </c>
    </row>
    <row r="3" spans="1:18" ht="28.8" x14ac:dyDescent="0.3">
      <c r="A3" s="23">
        <v>1</v>
      </c>
      <c r="B3" s="23" t="s">
        <v>211</v>
      </c>
      <c r="C3" s="23" t="s">
        <v>160</v>
      </c>
      <c r="D3" s="23" t="s">
        <v>19</v>
      </c>
      <c r="E3" s="23" t="s">
        <v>169</v>
      </c>
      <c r="F3" s="23"/>
      <c r="G3" s="23"/>
      <c r="H3" s="23">
        <v>1</v>
      </c>
      <c r="I3" s="23" t="s">
        <v>199</v>
      </c>
      <c r="J3" s="23" t="s">
        <v>93</v>
      </c>
      <c r="K3" s="23" t="s">
        <v>23</v>
      </c>
      <c r="L3" s="23" t="str">
        <f>VLOOKUP(K3,$A$1:$B$20,2,FALSE)</f>
        <v>Une roue est-elle entravée ?</v>
      </c>
      <c r="M3" s="23" t="s">
        <v>169</v>
      </c>
      <c r="N3" s="23" t="s">
        <v>25</v>
      </c>
      <c r="O3" s="23" t="str">
        <f t="shared" ref="O3:O17" si="1">VLOOKUP(N3,$A$1:$B$20,2,FALSE)</f>
        <v>Lancer l'auto-diagnostic de roulage.</v>
      </c>
      <c r="P3" s="23" t="s">
        <v>169</v>
      </c>
      <c r="Q3" s="23"/>
      <c r="R3" s="23" t="str">
        <f t="shared" si="0"/>
        <v>OUI,NON</v>
      </c>
    </row>
    <row r="4" spans="1:18" ht="28.8" x14ac:dyDescent="0.3">
      <c r="A4" s="23" t="s">
        <v>23</v>
      </c>
      <c r="B4" s="23" t="s">
        <v>285</v>
      </c>
      <c r="C4" s="23" t="s">
        <v>286</v>
      </c>
      <c r="D4" s="23" t="s">
        <v>19</v>
      </c>
      <c r="E4" s="23" t="s">
        <v>169</v>
      </c>
      <c r="F4" s="23" t="s">
        <v>287</v>
      </c>
      <c r="G4" s="23"/>
      <c r="H4" s="23" t="s">
        <v>30</v>
      </c>
      <c r="I4" s="23" t="str">
        <f>VLOOKUP(H4,$A$1:$B$20,2,FALSE)</f>
        <v>La libérer. Le problème persiste-i-il ?</v>
      </c>
      <c r="J4" s="23" t="s">
        <v>169</v>
      </c>
      <c r="K4" s="23">
        <v>2</v>
      </c>
      <c r="L4" s="23" t="str">
        <f>VLOOKUP(K4,$A$1:$B$20,2,FALSE)</f>
        <v>Y a-t-il des bruits anormaux ?</v>
      </c>
      <c r="M4" s="23" t="s">
        <v>169</v>
      </c>
      <c r="N4" s="23">
        <v>1</v>
      </c>
      <c r="O4" s="23" t="str">
        <f t="shared" si="1"/>
        <v>Le problème est-il résolu ?</v>
      </c>
      <c r="P4" s="23" t="s">
        <v>169</v>
      </c>
      <c r="Q4" s="23" t="s">
        <v>288</v>
      </c>
      <c r="R4" s="23" t="str">
        <f t="shared" si="0"/>
        <v>OUI,NON</v>
      </c>
    </row>
    <row r="5" spans="1:18" ht="43.2" x14ac:dyDescent="0.3">
      <c r="A5" s="23" t="s">
        <v>30</v>
      </c>
      <c r="B5" s="23" t="s">
        <v>289</v>
      </c>
      <c r="C5" s="23" t="s">
        <v>290</v>
      </c>
      <c r="D5" s="23" t="s">
        <v>19</v>
      </c>
      <c r="E5" s="23" t="s">
        <v>169</v>
      </c>
      <c r="F5" s="23"/>
      <c r="G5" s="23"/>
      <c r="H5" s="23">
        <v>2</v>
      </c>
      <c r="I5" s="23" t="str">
        <f t="shared" ref="I5:I6" si="2">VLOOKUP(H5,$A$1:$B$20,2,FALSE)</f>
        <v>Y a-t-il des bruits anormaux ?</v>
      </c>
      <c r="J5" s="23" t="s">
        <v>169</v>
      </c>
      <c r="K5" s="23">
        <v>4</v>
      </c>
      <c r="L5" s="23" t="s">
        <v>223</v>
      </c>
      <c r="M5" s="23" t="s">
        <v>93</v>
      </c>
      <c r="N5" s="23" t="s">
        <v>23</v>
      </c>
      <c r="O5" s="23" t="str">
        <f t="shared" si="1"/>
        <v>Une roue est-elle entravée ?</v>
      </c>
      <c r="P5" s="23" t="s">
        <v>169</v>
      </c>
      <c r="Q5" s="23" t="s">
        <v>288</v>
      </c>
      <c r="R5" s="23" t="str">
        <f t="shared" si="0"/>
        <v>OUI,NON</v>
      </c>
    </row>
    <row r="6" spans="1:18" ht="28.8" x14ac:dyDescent="0.3">
      <c r="A6" s="23">
        <v>2</v>
      </c>
      <c r="B6" s="23" t="s">
        <v>240</v>
      </c>
      <c r="C6" s="23" t="s">
        <v>241</v>
      </c>
      <c r="D6" s="23" t="s">
        <v>19</v>
      </c>
      <c r="E6" s="23" t="s">
        <v>169</v>
      </c>
      <c r="F6" s="23"/>
      <c r="G6" s="23"/>
      <c r="H6" s="23">
        <v>3</v>
      </c>
      <c r="I6" s="23" t="str">
        <f t="shared" si="2"/>
        <v>Le bruit provient-il du réducteur ?</v>
      </c>
      <c r="J6" s="23" t="s">
        <v>169</v>
      </c>
      <c r="K6" s="23">
        <v>4</v>
      </c>
      <c r="L6" s="23" t="str">
        <f>VLOOKUP(K6,$A$1:$B$20,2,FALSE)</f>
        <v>Vérifier l'état de la bande de roulement des roues</v>
      </c>
      <c r="M6" s="23" t="s">
        <v>169</v>
      </c>
      <c r="N6" s="23" t="s">
        <v>23</v>
      </c>
      <c r="O6" s="23" t="str">
        <f t="shared" si="1"/>
        <v>Une roue est-elle entravée ?</v>
      </c>
      <c r="P6" s="23" t="s">
        <v>169</v>
      </c>
      <c r="Q6" s="23"/>
      <c r="R6" s="23" t="str">
        <f t="shared" si="0"/>
        <v>OUI,NON</v>
      </c>
    </row>
    <row r="7" spans="1:18" ht="28.8" x14ac:dyDescent="0.3">
      <c r="A7" s="23">
        <v>3</v>
      </c>
      <c r="B7" s="23" t="s">
        <v>291</v>
      </c>
      <c r="C7" s="23" t="s">
        <v>292</v>
      </c>
      <c r="D7" s="23" t="s">
        <v>19</v>
      </c>
      <c r="E7" s="23" t="s">
        <v>169</v>
      </c>
      <c r="F7" s="23" t="s">
        <v>281</v>
      </c>
      <c r="G7" s="23"/>
      <c r="H7" s="23"/>
      <c r="I7" s="23" t="s">
        <v>255</v>
      </c>
      <c r="J7" s="23" t="s">
        <v>93</v>
      </c>
      <c r="K7" s="23" t="s">
        <v>235</v>
      </c>
      <c r="L7" s="23" t="str">
        <f t="shared" ref="L7:L9" si="3">VLOOKUP(K7,$A$1:$B$20,2,FALSE)</f>
        <v>Le bruit provient-il du moteur ?</v>
      </c>
      <c r="M7" s="23" t="s">
        <v>169</v>
      </c>
      <c r="N7" s="23">
        <v>2</v>
      </c>
      <c r="O7" s="23" t="str">
        <f t="shared" si="1"/>
        <v>Y a-t-il des bruits anormaux ?</v>
      </c>
      <c r="P7" s="23" t="s">
        <v>169</v>
      </c>
      <c r="Q7" s="23"/>
      <c r="R7" s="23" t="str">
        <f t="shared" si="0"/>
        <v>OUI,NON</v>
      </c>
    </row>
    <row r="8" spans="1:18" ht="28.8" x14ac:dyDescent="0.3">
      <c r="A8" s="23" t="s">
        <v>235</v>
      </c>
      <c r="B8" s="23" t="s">
        <v>293</v>
      </c>
      <c r="C8" s="23" t="s">
        <v>294</v>
      </c>
      <c r="D8" s="23" t="s">
        <v>19</v>
      </c>
      <c r="E8" s="23" t="s">
        <v>169</v>
      </c>
      <c r="F8" s="23"/>
      <c r="G8" s="23"/>
      <c r="H8" s="23"/>
      <c r="I8" s="23" t="s">
        <v>255</v>
      </c>
      <c r="J8" s="23" t="s">
        <v>93</v>
      </c>
      <c r="K8" s="23" t="s">
        <v>295</v>
      </c>
      <c r="L8" s="23" t="str">
        <f t="shared" si="3"/>
        <v>Le bruit provient-il du frein ?</v>
      </c>
      <c r="M8" s="23" t="s">
        <v>169</v>
      </c>
      <c r="N8" s="23">
        <v>3</v>
      </c>
      <c r="O8" s="23" t="str">
        <f t="shared" si="1"/>
        <v>Le bruit provient-il du réducteur ?</v>
      </c>
      <c r="P8" s="23" t="s">
        <v>169</v>
      </c>
      <c r="Q8" s="35" t="s">
        <v>296</v>
      </c>
      <c r="R8" s="23" t="str">
        <f t="shared" si="0"/>
        <v>OUI,NON</v>
      </c>
    </row>
    <row r="9" spans="1:18" ht="28.8" x14ac:dyDescent="0.3">
      <c r="A9" s="23" t="s">
        <v>295</v>
      </c>
      <c r="B9" s="23" t="s">
        <v>297</v>
      </c>
      <c r="C9" s="23" t="s">
        <v>298</v>
      </c>
      <c r="D9" s="23" t="s">
        <v>19</v>
      </c>
      <c r="E9" s="23" t="s">
        <v>169</v>
      </c>
      <c r="F9" s="23"/>
      <c r="G9" s="23"/>
      <c r="H9" s="23"/>
      <c r="I9" s="23" t="s">
        <v>255</v>
      </c>
      <c r="J9" s="23" t="s">
        <v>93</v>
      </c>
      <c r="K9" s="23">
        <v>4</v>
      </c>
      <c r="L9" s="23" t="str">
        <f t="shared" si="3"/>
        <v>Vérifier l'état de la bande de roulement des roues</v>
      </c>
      <c r="M9" s="23" t="s">
        <v>169</v>
      </c>
      <c r="N9" s="23" t="s">
        <v>235</v>
      </c>
      <c r="O9" s="23" t="str">
        <f t="shared" si="1"/>
        <v>Le bruit provient-il du moteur ?</v>
      </c>
      <c r="P9" s="23" t="s">
        <v>169</v>
      </c>
      <c r="Q9" s="23" t="s">
        <v>299</v>
      </c>
      <c r="R9" s="23" t="str">
        <f t="shared" si="0"/>
        <v>OUI,NON</v>
      </c>
    </row>
    <row r="10" spans="1:18" ht="43.2" x14ac:dyDescent="0.3">
      <c r="A10" s="23">
        <v>4</v>
      </c>
      <c r="B10" s="23" t="s">
        <v>300</v>
      </c>
      <c r="C10" s="23" t="s">
        <v>301</v>
      </c>
      <c r="D10" s="23" t="s">
        <v>28</v>
      </c>
      <c r="E10" s="23" t="s">
        <v>169</v>
      </c>
      <c r="F10" s="23" t="s">
        <v>302</v>
      </c>
      <c r="G10" s="23" t="s">
        <v>332</v>
      </c>
      <c r="H10" s="23" t="s">
        <v>209</v>
      </c>
      <c r="I10" s="23" t="str">
        <f>VLOOKUP(H10,$A$1:$B$20,2,FALSE)</f>
        <v>Vérifier le diamètre des roues avant</v>
      </c>
      <c r="J10" s="23" t="s">
        <v>169</v>
      </c>
      <c r="K10" s="23"/>
      <c r="L10" s="23" t="s">
        <v>255</v>
      </c>
      <c r="M10" s="23" t="s">
        <v>93</v>
      </c>
      <c r="N10" s="23">
        <v>2</v>
      </c>
      <c r="O10" s="23" t="str">
        <f t="shared" si="1"/>
        <v>Y a-t-il des bruits anormaux ?</v>
      </c>
      <c r="P10" s="23" t="s">
        <v>169</v>
      </c>
      <c r="Q10" s="35" t="s">
        <v>303</v>
      </c>
      <c r="R10" s="23" t="str">
        <f t="shared" si="0"/>
        <v>OK,NOK</v>
      </c>
    </row>
    <row r="11" spans="1:18" ht="43.2" x14ac:dyDescent="0.3">
      <c r="A11" s="23" t="s">
        <v>209</v>
      </c>
      <c r="B11" s="23" t="s">
        <v>304</v>
      </c>
      <c r="C11" s="23" t="s">
        <v>305</v>
      </c>
      <c r="D11" s="23" t="s">
        <v>306</v>
      </c>
      <c r="E11" s="23" t="s">
        <v>169</v>
      </c>
      <c r="F11" s="23" t="s">
        <v>307</v>
      </c>
      <c r="G11" s="23" t="s">
        <v>332</v>
      </c>
      <c r="H11" s="23" t="s">
        <v>308</v>
      </c>
      <c r="I11" s="23" t="str">
        <f t="shared" ref="I11:I14" si="4">VLOOKUP(H11,$A$1:$B$20,2,FALSE)</f>
        <v>Vérifier la denture de la couronne d'orientation</v>
      </c>
      <c r="J11" s="23" t="s">
        <v>169</v>
      </c>
      <c r="K11" s="23"/>
      <c r="L11" s="23" t="s">
        <v>255</v>
      </c>
      <c r="M11" s="23" t="s">
        <v>93</v>
      </c>
      <c r="N11" s="23">
        <v>4</v>
      </c>
      <c r="O11" s="23" t="str">
        <f t="shared" si="1"/>
        <v>Vérifier l'état de la bande de roulement des roues</v>
      </c>
      <c r="P11" s="23" t="s">
        <v>169</v>
      </c>
      <c r="Q11" s="23" t="s">
        <v>309</v>
      </c>
      <c r="R11" s="23" t="str">
        <f t="shared" si="0"/>
        <v>OK,Inférieur à 330mm</v>
      </c>
    </row>
    <row r="12" spans="1:18" ht="43.2" x14ac:dyDescent="0.3">
      <c r="A12" s="23" t="s">
        <v>308</v>
      </c>
      <c r="B12" s="23" t="s">
        <v>310</v>
      </c>
      <c r="C12" s="23" t="s">
        <v>311</v>
      </c>
      <c r="D12" s="23" t="s">
        <v>28</v>
      </c>
      <c r="E12" s="23" t="s">
        <v>169</v>
      </c>
      <c r="F12" s="23" t="s">
        <v>307</v>
      </c>
      <c r="G12" s="23" t="s">
        <v>332</v>
      </c>
      <c r="H12" s="23" t="s">
        <v>312</v>
      </c>
      <c r="I12" s="23" t="str">
        <f t="shared" si="4"/>
        <v>Vérifier l'alignement des roues avec l'axe de roulage</v>
      </c>
      <c r="J12" s="23" t="s">
        <v>169</v>
      </c>
      <c r="K12" s="23"/>
      <c r="L12" s="23" t="s">
        <v>255</v>
      </c>
      <c r="M12" s="23" t="s">
        <v>93</v>
      </c>
      <c r="N12" s="23" t="s">
        <v>209</v>
      </c>
      <c r="O12" s="23" t="str">
        <f t="shared" si="1"/>
        <v>Vérifier le diamètre des roues avant</v>
      </c>
      <c r="P12" s="23" t="s">
        <v>169</v>
      </c>
      <c r="Q12" s="35" t="s">
        <v>313</v>
      </c>
      <c r="R12" s="23" t="str">
        <f t="shared" si="0"/>
        <v>OK,NOK</v>
      </c>
    </row>
    <row r="13" spans="1:18" ht="43.2" x14ac:dyDescent="0.3">
      <c r="A13" s="23" t="s">
        <v>312</v>
      </c>
      <c r="B13" s="23" t="s">
        <v>314</v>
      </c>
      <c r="C13" s="23" t="s">
        <v>315</v>
      </c>
      <c r="D13" s="23" t="s">
        <v>28</v>
      </c>
      <c r="E13" s="23" t="s">
        <v>169</v>
      </c>
      <c r="F13" s="23"/>
      <c r="G13" s="23" t="s">
        <v>332</v>
      </c>
      <c r="H13" s="23">
        <v>5</v>
      </c>
      <c r="I13" s="23" t="str">
        <f t="shared" si="4"/>
        <v>Les câbles sont-ils bien connectés et en bon état ?</v>
      </c>
      <c r="J13" s="23" t="s">
        <v>169</v>
      </c>
      <c r="K13" s="23"/>
      <c r="L13" s="23" t="s">
        <v>255</v>
      </c>
      <c r="M13" s="23" t="s">
        <v>93</v>
      </c>
      <c r="N13" s="23" t="s">
        <v>308</v>
      </c>
      <c r="O13" s="23" t="str">
        <f t="shared" si="1"/>
        <v>Vérifier la denture de la couronne d'orientation</v>
      </c>
      <c r="P13" s="23" t="s">
        <v>169</v>
      </c>
      <c r="Q13" s="35" t="s">
        <v>316</v>
      </c>
      <c r="R13" s="23" t="str">
        <f t="shared" si="0"/>
        <v>OK,NOK</v>
      </c>
    </row>
    <row r="14" spans="1:18" ht="43.2" x14ac:dyDescent="0.3">
      <c r="A14" s="23">
        <v>5</v>
      </c>
      <c r="B14" s="23" t="s">
        <v>317</v>
      </c>
      <c r="C14" s="23" t="s">
        <v>318</v>
      </c>
      <c r="D14" s="23" t="s">
        <v>19</v>
      </c>
      <c r="E14" s="23" t="s">
        <v>169</v>
      </c>
      <c r="F14" s="23"/>
      <c r="G14" s="23" t="s">
        <v>331</v>
      </c>
      <c r="H14" s="23">
        <v>7</v>
      </c>
      <c r="I14" s="23" t="str">
        <f t="shared" si="4"/>
        <v>Le 0 des roues est-il bon ?</v>
      </c>
      <c r="J14" s="23" t="s">
        <v>169</v>
      </c>
      <c r="K14" s="23">
        <v>6</v>
      </c>
      <c r="L14" s="23" t="str">
        <f t="shared" ref="L14" si="5">VLOOKUP(K14,$A$1:$B$20,2,FALSE)</f>
        <v>Le problème persiste-t-il après les avoir remplacés et/ou reconnectés ?</v>
      </c>
      <c r="M14" s="23" t="s">
        <v>169</v>
      </c>
      <c r="N14" s="23" t="s">
        <v>312</v>
      </c>
      <c r="O14" s="23" t="str">
        <f t="shared" si="1"/>
        <v>Vérifier l'alignement des roues avec l'axe de roulage</v>
      </c>
      <c r="P14" s="23" t="s">
        <v>169</v>
      </c>
      <c r="Q14" s="23"/>
      <c r="R14" s="23" t="str">
        <f t="shared" si="0"/>
        <v>OUI,NON</v>
      </c>
    </row>
    <row r="15" spans="1:18" ht="57.6" x14ac:dyDescent="0.3">
      <c r="A15" s="23">
        <v>6</v>
      </c>
      <c r="B15" s="23" t="s">
        <v>319</v>
      </c>
      <c r="C15" s="23" t="s">
        <v>320</v>
      </c>
      <c r="D15" s="23" t="s">
        <v>19</v>
      </c>
      <c r="E15" s="23" t="s">
        <v>169</v>
      </c>
      <c r="F15" s="23"/>
      <c r="G15" s="23" t="s">
        <v>331</v>
      </c>
      <c r="H15" s="23"/>
      <c r="I15" s="23" t="s">
        <v>227</v>
      </c>
      <c r="J15" s="23" t="s">
        <v>93</v>
      </c>
      <c r="K15" s="23">
        <v>2</v>
      </c>
      <c r="L15" s="23" t="s">
        <v>213</v>
      </c>
      <c r="M15" s="23" t="s">
        <v>93</v>
      </c>
      <c r="N15" s="23">
        <v>5</v>
      </c>
      <c r="O15" s="23" t="str">
        <f t="shared" si="1"/>
        <v>Les câbles sont-ils bien connectés et en bon état ?</v>
      </c>
      <c r="P15" s="23" t="s">
        <v>169</v>
      </c>
      <c r="Q15" s="23" t="s">
        <v>321</v>
      </c>
      <c r="R15" s="23" t="str">
        <f t="shared" si="0"/>
        <v>OUI,NON</v>
      </c>
    </row>
    <row r="16" spans="1:18" ht="43.2" x14ac:dyDescent="0.3">
      <c r="A16" s="23">
        <v>7</v>
      </c>
      <c r="B16" s="23" t="s">
        <v>322</v>
      </c>
      <c r="C16" s="23" t="s">
        <v>323</v>
      </c>
      <c r="D16" s="23" t="s">
        <v>19</v>
      </c>
      <c r="E16" s="23" t="s">
        <v>169</v>
      </c>
      <c r="F16" s="23"/>
      <c r="G16" s="23"/>
      <c r="H16" s="23"/>
      <c r="I16" s="23" t="s">
        <v>227</v>
      </c>
      <c r="J16" s="23" t="s">
        <v>93</v>
      </c>
      <c r="K16" s="23">
        <v>8</v>
      </c>
      <c r="L16" s="23" t="str">
        <f t="shared" ref="L16" si="6">VLOOKUP(K16,$A$1:$B$20,2,FALSE)</f>
        <v>Le refaire. Le problème persiste-t-il ?</v>
      </c>
      <c r="M16" s="23" t="s">
        <v>169</v>
      </c>
      <c r="N16" s="23">
        <v>5</v>
      </c>
      <c r="O16" s="23" t="str">
        <f t="shared" si="1"/>
        <v>Les câbles sont-ils bien connectés et en bon état ?</v>
      </c>
      <c r="P16" s="23" t="s">
        <v>169</v>
      </c>
      <c r="Q16" s="23" t="s">
        <v>324</v>
      </c>
      <c r="R16" s="23" t="str">
        <f t="shared" si="0"/>
        <v>OUI,NON</v>
      </c>
    </row>
    <row r="17" spans="1:18" ht="43.2" x14ac:dyDescent="0.3">
      <c r="A17" s="23">
        <v>8</v>
      </c>
      <c r="B17" s="23" t="s">
        <v>325</v>
      </c>
      <c r="C17" s="23" t="s">
        <v>326</v>
      </c>
      <c r="D17" s="23" t="s">
        <v>19</v>
      </c>
      <c r="E17" s="23" t="s">
        <v>169</v>
      </c>
      <c r="F17" s="23"/>
      <c r="G17" s="23"/>
      <c r="H17" s="23"/>
      <c r="I17" s="23" t="s">
        <v>227</v>
      </c>
      <c r="J17" s="23" t="s">
        <v>93</v>
      </c>
      <c r="K17" s="23">
        <v>3</v>
      </c>
      <c r="L17" s="23" t="s">
        <v>220</v>
      </c>
      <c r="M17" s="23" t="s">
        <v>93</v>
      </c>
      <c r="N17" s="23">
        <v>7</v>
      </c>
      <c r="O17" s="23" t="str">
        <f t="shared" si="1"/>
        <v>Le 0 des roues est-il bon ?</v>
      </c>
      <c r="P17" s="23" t="s">
        <v>169</v>
      </c>
      <c r="Q17" s="23" t="s">
        <v>327</v>
      </c>
      <c r="R17" s="34" t="str">
        <f t="shared" si="0"/>
        <v>OUI,NON</v>
      </c>
    </row>
  </sheetData>
  <phoneticPr fontId="4" type="noConversion"/>
  <conditionalFormatting sqref="A2:N2 P2 A3:P17">
    <cfRule type="containsBlanks" dxfId="4" priority="4">
      <formula>LEN(TRIM(A2))=0</formula>
    </cfRule>
  </conditionalFormatting>
  <conditionalFormatting sqref="J2:J17 M2:M17 P2:P17">
    <cfRule type="cellIs" dxfId="3" priority="5" operator="notEqual">
      <formula>$M$3</formula>
    </cfRule>
  </conditionalFormatting>
  <conditionalFormatting sqref="O2">
    <cfRule type="containsBlanks" dxfId="2" priority="1">
      <formula>LEN(TRIM(O2))=0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99D18DCC2B846ADB77BBAE2552CD5" ma:contentTypeVersion="11" ma:contentTypeDescription="Crée un document." ma:contentTypeScope="" ma:versionID="1b683f58663e5b88dd6e951e404255e6">
  <xsd:schema xmlns:xsd="http://www.w3.org/2001/XMLSchema" xmlns:xs="http://www.w3.org/2001/XMLSchema" xmlns:p="http://schemas.microsoft.com/office/2006/metadata/properties" xmlns:ns2="5f4be8df-f6a0-445b-95af-5b717b830d35" xmlns:ns3="9b43bb5e-edaa-4965-9b14-9c82ef6ed6bf" targetNamespace="http://schemas.microsoft.com/office/2006/metadata/properties" ma:root="true" ma:fieldsID="38ee64b648831531c1463e29a6c6a75d" ns2:_="" ns3:_="">
    <xsd:import namespace="5f4be8df-f6a0-445b-95af-5b717b830d35"/>
    <xsd:import namespace="9b43bb5e-edaa-4965-9b14-9c82ef6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be8df-f6a0-445b-95af-5b717b830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0a23457-098b-4e50-ae27-36526725b6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3bb5e-edaa-4965-9b14-9c82ef6ed6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e3acb36-eb09-44ea-9772-854d0b1ec07c}" ma:internalName="TaxCatchAll" ma:showField="CatchAllData" ma:web="9b43bb5e-edaa-4965-9b14-9c82ef6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be8df-f6a0-445b-95af-5b717b830d35">
      <Terms xmlns="http://schemas.microsoft.com/office/infopath/2007/PartnerControls"/>
    </lcf76f155ced4ddcb4097134ff3c332f>
    <TaxCatchAll xmlns="9b43bb5e-edaa-4965-9b14-9c82ef6ed6bf" xsi:nil="true"/>
  </documentManagement>
</p:properties>
</file>

<file path=customXml/itemProps1.xml><?xml version="1.0" encoding="utf-8"?>
<ds:datastoreItem xmlns:ds="http://schemas.openxmlformats.org/officeDocument/2006/customXml" ds:itemID="{ACDA84EA-6FF2-4E9D-A8B2-9B1D6AC08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be8df-f6a0-445b-95af-5b717b830d35"/>
    <ds:schemaRef ds:uri="9b43bb5e-edaa-4965-9b14-9c82ef6ed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BB686-1AC0-4469-8D2F-FA6A0968E7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51184-7F33-42E1-A7E1-499B37B6ED00}">
  <ds:schemaRefs>
    <ds:schemaRef ds:uri="http://schemas.microsoft.com/office/2006/metadata/properties"/>
    <ds:schemaRef ds:uri="http://schemas.microsoft.com/office/infopath/2007/PartnerControls"/>
    <ds:schemaRef ds:uri="5f4be8df-f6a0-445b-95af-5b717b830d35"/>
    <ds:schemaRef ds:uri="9b43bb5e-edaa-4965-9b14-9c82ef6ed6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Mise en sécurité</vt:lpstr>
      <vt:lpstr>Observation et examen</vt:lpstr>
      <vt:lpstr>Alimentation</vt:lpstr>
      <vt:lpstr>Levage</vt:lpstr>
      <vt:lpstr>Ouverture</vt:lpstr>
      <vt:lpstr>Roulage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Roussel</dc:creator>
  <cp:keywords/>
  <dc:description/>
  <cp:lastModifiedBy>Hugo Roussel</cp:lastModifiedBy>
  <cp:revision/>
  <dcterms:created xsi:type="dcterms:W3CDTF">2024-12-14T12:40:11Z</dcterms:created>
  <dcterms:modified xsi:type="dcterms:W3CDTF">2025-01-22T23:39:12Z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0x0101004CE99D18DCC2B846ADB77BBAE2552CD5</vt:lpwstr>
  </property>
  <property fmtid="{D5CDD505-2E9C-101B-9397-08002B2CF9AE}" pid="3" name="MediaServiceImageTags">
    <vt:lpwstr/>
  </property>
</Properties>
</file>