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62C68477-9C4A-4B4C-B048-9E05BBB0130D}" xr6:coauthVersionLast="47" xr6:coauthVersionMax="47" xr10:uidLastSave="{00000000-0000-0000-0000-000000000000}"/>
  <bookViews>
    <workbookView xWindow="28680" yWindow="-120" windowWidth="29040" windowHeight="15720" tabRatio="876" activeTab="6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L73" i="5" l="1"/>
  <c r="BS33" i="5"/>
  <c r="BS32" i="5"/>
  <c r="BS31" i="5"/>
  <c r="BS30" i="5"/>
  <c r="BS17" i="5"/>
  <c r="BS18" i="5"/>
  <c r="BS19" i="5"/>
  <c r="BS20" i="5"/>
  <c r="BS21" i="5"/>
  <c r="BS22" i="5"/>
  <c r="BS23" i="5"/>
  <c r="BS24" i="5"/>
  <c r="BS25" i="5"/>
  <c r="BS26" i="5"/>
  <c r="BS27" i="5"/>
  <c r="BS28" i="5"/>
  <c r="BK17" i="1"/>
  <c r="AQ13" i="4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29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L17" i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R19" i="4" l="1"/>
  <c r="Q19" i="4"/>
  <c r="R27" i="4"/>
  <c r="Q27" i="4"/>
  <c r="O18" i="10"/>
  <c r="O17" i="10"/>
  <c r="Z96" i="2"/>
  <c r="V96" i="2"/>
  <c r="AA96" i="2"/>
  <c r="U20" i="2"/>
  <c r="T20" i="2"/>
  <c r="AA44" i="2"/>
  <c r="AN43" i="2"/>
  <c r="AO43" i="2"/>
  <c r="V44" i="2"/>
  <c r="Z44" i="2"/>
  <c r="AL17" i="4"/>
  <c r="X17" i="4"/>
  <c r="Y17" i="4"/>
  <c r="T17" i="4"/>
  <c r="AK17" i="4"/>
  <c r="AN69" i="2"/>
  <c r="AO69" i="2"/>
  <c r="AA70" i="2"/>
  <c r="V70" i="2"/>
  <c r="Z70" i="2"/>
  <c r="AO56" i="2"/>
  <c r="Z57" i="2"/>
  <c r="AA57" i="2"/>
  <c r="V57" i="2"/>
  <c r="AN56" i="2"/>
  <c r="U28" i="2"/>
  <c r="T28" i="2"/>
  <c r="U35" i="2"/>
  <c r="T35" i="2"/>
  <c r="AA45" i="2"/>
  <c r="AO44" i="2"/>
  <c r="Z45" i="2"/>
  <c r="V45" i="2"/>
  <c r="AN44" i="2"/>
  <c r="Z93" i="2"/>
  <c r="V93" i="2"/>
  <c r="AA93" i="2"/>
  <c r="U36" i="2"/>
  <c r="T36" i="2"/>
  <c r="T76" i="2"/>
  <c r="U76" i="2"/>
  <c r="AN78" i="2"/>
  <c r="AA79" i="2"/>
  <c r="AO78" i="2"/>
  <c r="V79" i="2"/>
  <c r="Z79" i="2"/>
  <c r="Z36" i="2"/>
  <c r="AA36" i="2"/>
  <c r="AN35" i="2"/>
  <c r="S36" i="2"/>
  <c r="V36" i="2"/>
  <c r="AO35" i="2"/>
  <c r="AA26" i="2"/>
  <c r="V26" i="2"/>
  <c r="Z26" i="2"/>
  <c r="T73" i="2"/>
  <c r="U73" i="2"/>
  <c r="AP18" i="8"/>
  <c r="W18" i="8"/>
  <c r="X18" i="8"/>
  <c r="AO18" i="8"/>
  <c r="T39" i="2"/>
  <c r="U39" i="2"/>
  <c r="AN27" i="2"/>
  <c r="Z28" i="2"/>
  <c r="AA28" i="2"/>
  <c r="S28" i="2"/>
  <c r="V28" i="2"/>
  <c r="AO27" i="2"/>
  <c r="T82" i="2"/>
  <c r="U82" i="2"/>
  <c r="U71" i="2"/>
  <c r="T71" i="2"/>
  <c r="T44" i="2"/>
  <c r="S44" i="2"/>
  <c r="U44" i="2"/>
  <c r="U45" i="2"/>
  <c r="S45" i="2"/>
  <c r="T45" i="2"/>
  <c r="U72" i="2"/>
  <c r="T72" i="2"/>
  <c r="T75" i="2"/>
  <c r="U75" i="2"/>
  <c r="AA102" i="2"/>
  <c r="AO101" i="2"/>
  <c r="AN101" i="2"/>
  <c r="V102" i="2"/>
  <c r="Z102" i="2"/>
  <c r="T34" i="2"/>
  <c r="U34" i="2"/>
  <c r="AO98" i="2"/>
  <c r="AA99" i="2"/>
  <c r="Z99" i="2"/>
  <c r="V99" i="2"/>
  <c r="AN98" i="2"/>
  <c r="U50" i="2"/>
  <c r="T50" i="2"/>
  <c r="AO22" i="2"/>
  <c r="Z27" i="2"/>
  <c r="AA27" i="2"/>
  <c r="V27" i="2"/>
  <c r="AN22" i="2"/>
  <c r="U49" i="2"/>
  <c r="T49" i="2"/>
  <c r="AO74" i="2"/>
  <c r="AA75" i="2"/>
  <c r="Z75" i="2"/>
  <c r="S75" i="2"/>
  <c r="V75" i="2"/>
  <c r="AN74" i="2"/>
  <c r="T78" i="2"/>
  <c r="U78" i="2"/>
  <c r="Z20" i="2"/>
  <c r="AO19" i="2"/>
  <c r="AN19" i="2"/>
  <c r="S20" i="2"/>
  <c r="V20" i="2"/>
  <c r="AA20" i="2"/>
  <c r="AN53" i="2"/>
  <c r="AO53" i="2"/>
  <c r="AA54" i="2"/>
  <c r="V54" i="2"/>
  <c r="Z54" i="2"/>
  <c r="Z22" i="2"/>
  <c r="AA22" i="2"/>
  <c r="AO21" i="2"/>
  <c r="V22" i="2"/>
  <c r="AN21" i="2"/>
  <c r="T46" i="2"/>
  <c r="U46" i="2"/>
  <c r="AO48" i="2"/>
  <c r="AN48" i="2"/>
  <c r="AA49" i="2"/>
  <c r="S49" i="2"/>
  <c r="V49" i="2"/>
  <c r="Z49" i="2"/>
  <c r="Y26" i="4"/>
  <c r="AL26" i="4"/>
  <c r="X26" i="4"/>
  <c r="T26" i="4"/>
  <c r="AK26" i="4"/>
  <c r="T32" i="2"/>
  <c r="U32" i="2"/>
  <c r="R22" i="4"/>
  <c r="Q22" i="4"/>
  <c r="U100" i="2"/>
  <c r="T100" i="2"/>
  <c r="AA68" i="2"/>
  <c r="AO67" i="2"/>
  <c r="Z68" i="2"/>
  <c r="V68" i="2"/>
  <c r="AN67" i="2"/>
  <c r="AA89" i="2"/>
  <c r="AO88" i="2"/>
  <c r="AN88" i="2"/>
  <c r="V89" i="2"/>
  <c r="Z89" i="2"/>
  <c r="AO81" i="2"/>
  <c r="Z82" i="2"/>
  <c r="AA82" i="2"/>
  <c r="S82" i="2"/>
  <c r="V82" i="2"/>
  <c r="AN81" i="2"/>
  <c r="T19" i="2"/>
  <c r="U19" i="2"/>
  <c r="AJ22" i="6"/>
  <c r="AU22" i="6"/>
  <c r="AT22" i="6"/>
  <c r="AA22" i="6"/>
  <c r="AB22" i="6"/>
  <c r="AI22" i="6"/>
  <c r="Z34" i="2"/>
  <c r="AO33" i="2"/>
  <c r="AN33" i="2"/>
  <c r="S34" i="2"/>
  <c r="V34" i="2"/>
  <c r="AA34" i="2"/>
  <c r="AO36" i="2"/>
  <c r="Z37" i="2"/>
  <c r="AN36" i="2"/>
  <c r="V37" i="2"/>
  <c r="AA37" i="2"/>
  <c r="T57" i="2"/>
  <c r="S57" i="2"/>
  <c r="U57" i="2"/>
  <c r="Y25" i="4"/>
  <c r="AL25" i="4"/>
  <c r="AK25" i="4"/>
  <c r="S25" i="4"/>
  <c r="T25" i="4"/>
  <c r="X25" i="4"/>
  <c r="AD21" i="8"/>
  <c r="Z21" i="8"/>
  <c r="AE21" i="8"/>
  <c r="AO57" i="2"/>
  <c r="Z58" i="2"/>
  <c r="AN57" i="2"/>
  <c r="V58" i="2"/>
  <c r="AA58" i="2"/>
  <c r="AA103" i="2"/>
  <c r="AO102" i="2"/>
  <c r="AN102" i="2"/>
  <c r="V103" i="2"/>
  <c r="Z103" i="2"/>
  <c r="AA73" i="2"/>
  <c r="AN72" i="2"/>
  <c r="Z73" i="2"/>
  <c r="S73" i="2"/>
  <c r="V73" i="2"/>
  <c r="AO72" i="2"/>
  <c r="AN54" i="2"/>
  <c r="Z55" i="2"/>
  <c r="AO54" i="2"/>
  <c r="V55" i="2"/>
  <c r="AA55" i="2"/>
  <c r="T103" i="2"/>
  <c r="S103" i="2"/>
  <c r="U103" i="2"/>
  <c r="T81" i="2"/>
  <c r="U81" i="2"/>
  <c r="AN31" i="2"/>
  <c r="AA32" i="2"/>
  <c r="AO31" i="2"/>
  <c r="S32" i="2"/>
  <c r="V32" i="2"/>
  <c r="Z32" i="2"/>
  <c r="U30" i="2"/>
  <c r="T30" i="2"/>
  <c r="R17" i="4"/>
  <c r="P17" i="4"/>
  <c r="Q17" i="4"/>
  <c r="AA47" i="2"/>
  <c r="AN46" i="2"/>
  <c r="AO46" i="2"/>
  <c r="V47" i="2"/>
  <c r="Z47" i="2"/>
  <c r="AN99" i="2"/>
  <c r="AA100" i="2"/>
  <c r="Z100" i="2"/>
  <c r="S100" i="2"/>
  <c r="V100" i="2"/>
  <c r="AO99" i="2"/>
  <c r="Z76" i="2"/>
  <c r="AO75" i="2"/>
  <c r="AA76" i="2"/>
  <c r="S76" i="2"/>
  <c r="V76" i="2"/>
  <c r="AN75" i="2"/>
  <c r="R23" i="4"/>
  <c r="Q23" i="4"/>
  <c r="AA81" i="2"/>
  <c r="S81" i="2"/>
  <c r="V81" i="2"/>
  <c r="Z81" i="2"/>
  <c r="R21" i="4"/>
  <c r="Q21" i="4"/>
  <c r="U24" i="2"/>
  <c r="T24" i="2"/>
  <c r="Z23" i="2"/>
  <c r="V23" i="2"/>
  <c r="AA23" i="2"/>
  <c r="U93" i="2"/>
  <c r="S93" i="2"/>
  <c r="T93" i="2"/>
  <c r="Z30" i="2"/>
  <c r="AO29" i="2"/>
  <c r="AA30" i="2"/>
  <c r="S30" i="2"/>
  <c r="V30" i="2"/>
  <c r="AN29" i="2"/>
  <c r="Z50" i="2"/>
  <c r="AN49" i="2"/>
  <c r="AO49" i="2"/>
  <c r="S50" i="2"/>
  <c r="V50" i="2"/>
  <c r="AA50" i="2"/>
  <c r="T23" i="2"/>
  <c r="S23" i="2"/>
  <c r="U23" i="2"/>
  <c r="Z74" i="2"/>
  <c r="AO73" i="2"/>
  <c r="AN73" i="2"/>
  <c r="V74" i="2"/>
  <c r="AA74" i="2"/>
  <c r="T33" i="2"/>
  <c r="U33" i="2"/>
  <c r="AN18" i="2"/>
  <c r="AA19" i="2"/>
  <c r="AO18" i="2"/>
  <c r="S19" i="2"/>
  <c r="V19" i="2"/>
  <c r="Z19" i="2"/>
  <c r="T37" i="2"/>
  <c r="S37" i="2"/>
  <c r="U37" i="2"/>
  <c r="T26" i="2"/>
  <c r="S26" i="2"/>
  <c r="U26" i="2"/>
  <c r="R18" i="10"/>
  <c r="S18" i="10"/>
  <c r="U98" i="2"/>
  <c r="T98" i="2"/>
  <c r="Z72" i="2"/>
  <c r="AA72" i="2"/>
  <c r="AN71" i="2"/>
  <c r="S72" i="2"/>
  <c r="V72" i="2"/>
  <c r="AO71" i="2"/>
  <c r="U74" i="2"/>
  <c r="S74" i="2"/>
  <c r="T74" i="2"/>
  <c r="T54" i="2"/>
  <c r="S54" i="2"/>
  <c r="U54" i="2"/>
  <c r="U104" i="2"/>
  <c r="T104" i="2"/>
  <c r="U99" i="2"/>
  <c r="S99" i="2"/>
  <c r="T99" i="2"/>
  <c r="AN45" i="2"/>
  <c r="AO45" i="2"/>
  <c r="Z46" i="2"/>
  <c r="S46" i="2"/>
  <c r="V46" i="2"/>
  <c r="AA46" i="2"/>
  <c r="Z24" i="2"/>
  <c r="S24" i="2"/>
  <c r="V24" i="2"/>
  <c r="AA24" i="2"/>
  <c r="X17" i="10"/>
  <c r="AI17" i="10"/>
  <c r="Y17" i="10"/>
  <c r="T17" i="10"/>
  <c r="AJ17" i="10"/>
  <c r="Z77" i="2"/>
  <c r="AO76" i="2"/>
  <c r="AN76" i="2"/>
  <c r="V77" i="2"/>
  <c r="AA77" i="2"/>
  <c r="U65" i="2"/>
  <c r="T65" i="2"/>
  <c r="T102" i="2"/>
  <c r="S102" i="2"/>
  <c r="U102" i="2"/>
  <c r="AO66" i="2"/>
  <c r="Z67" i="2"/>
  <c r="AN66" i="2"/>
  <c r="V67" i="2"/>
  <c r="AA67" i="2"/>
  <c r="T67" i="2"/>
  <c r="S67" i="2"/>
  <c r="U67" i="2"/>
  <c r="AD19" i="8"/>
  <c r="Z19" i="8"/>
  <c r="AE19" i="8"/>
  <c r="AA40" i="2"/>
  <c r="AN39" i="2"/>
  <c r="Z40" i="2"/>
  <c r="V40" i="2"/>
  <c r="AO39" i="2"/>
  <c r="AO20" i="2"/>
  <c r="Z21" i="2"/>
  <c r="AN20" i="2"/>
  <c r="V21" i="2"/>
  <c r="AA21" i="2"/>
  <c r="AA97" i="2"/>
  <c r="Z97" i="2"/>
  <c r="AN96" i="2"/>
  <c r="V97" i="2"/>
  <c r="AO96" i="2"/>
  <c r="T97" i="2"/>
  <c r="S97" i="2"/>
  <c r="U97" i="2"/>
  <c r="Z25" i="2"/>
  <c r="V25" i="2"/>
  <c r="AA25" i="2"/>
  <c r="AO77" i="2"/>
  <c r="AN77" i="2"/>
  <c r="Z78" i="2"/>
  <c r="S78" i="2"/>
  <c r="V78" i="2"/>
  <c r="AA78" i="2"/>
  <c r="Z43" i="2"/>
  <c r="AA43" i="2"/>
  <c r="AN42" i="2"/>
  <c r="V43" i="2"/>
  <c r="AO42" i="2"/>
  <c r="T68" i="2"/>
  <c r="S68" i="2"/>
  <c r="U68" i="2"/>
  <c r="U31" i="2"/>
  <c r="T31" i="2"/>
  <c r="T79" i="2"/>
  <c r="S79" i="2"/>
  <c r="U79" i="2"/>
  <c r="Z41" i="2"/>
  <c r="AA41" i="2"/>
  <c r="AN40" i="2"/>
  <c r="V41" i="2"/>
  <c r="AO40" i="2"/>
  <c r="U42" i="2"/>
  <c r="T42" i="2"/>
  <c r="S19" i="4"/>
  <c r="AK18" i="4"/>
  <c r="S20" i="4"/>
  <c r="S17" i="4"/>
  <c r="Y18" i="4"/>
  <c r="S23" i="4"/>
  <c r="S18" i="4"/>
  <c r="S21" i="4"/>
  <c r="S26" i="4"/>
  <c r="S22" i="4"/>
  <c r="X18" i="4"/>
  <c r="AL18" i="4"/>
  <c r="S27" i="4"/>
  <c r="AO21" i="8"/>
  <c r="W21" i="8"/>
  <c r="X21" i="8"/>
  <c r="AP21" i="8"/>
  <c r="AA56" i="2"/>
  <c r="AN55" i="2"/>
  <c r="AO55" i="2"/>
  <c r="V56" i="2"/>
  <c r="Z56" i="2"/>
  <c r="AN68" i="2"/>
  <c r="AO68" i="2"/>
  <c r="AA69" i="2"/>
  <c r="V69" i="2"/>
  <c r="Z69" i="2"/>
  <c r="T55" i="2"/>
  <c r="S55" i="2"/>
  <c r="U55" i="2"/>
  <c r="X20" i="4"/>
  <c r="AK20" i="4"/>
  <c r="Y20" i="4"/>
  <c r="T20" i="4"/>
  <c r="AL20" i="4"/>
  <c r="AD20" i="8"/>
  <c r="Z20" i="8"/>
  <c r="AE20" i="8"/>
  <c r="Y18" i="10"/>
  <c r="AI18" i="10"/>
  <c r="AJ18" i="10"/>
  <c r="T18" i="10"/>
  <c r="X18" i="10"/>
  <c r="R26" i="4"/>
  <c r="P26" i="4"/>
  <c r="Q26" i="4"/>
  <c r="U21" i="2"/>
  <c r="S21" i="2"/>
  <c r="T21" i="2"/>
  <c r="AJ21" i="6"/>
  <c r="AT21" i="6"/>
  <c r="AU21" i="6"/>
  <c r="AA21" i="6"/>
  <c r="AB21" i="6"/>
  <c r="AI21" i="6"/>
  <c r="AN97" i="2"/>
  <c r="AA98" i="2"/>
  <c r="Z98" i="2"/>
  <c r="S98" i="2"/>
  <c r="V98" i="2"/>
  <c r="AO97" i="2"/>
  <c r="AO89" i="2"/>
  <c r="AN89" i="2"/>
  <c r="Z90" i="2"/>
  <c r="V90" i="2"/>
  <c r="AA90" i="2"/>
  <c r="U101" i="2"/>
  <c r="T101" i="2"/>
  <c r="AP19" i="8"/>
  <c r="W19" i="8"/>
  <c r="X19" i="8"/>
  <c r="AO19" i="8"/>
  <c r="T25" i="2"/>
  <c r="S25" i="2"/>
  <c r="U25" i="2"/>
  <c r="U29" i="2"/>
  <c r="AP17" i="8"/>
  <c r="AO17" i="8"/>
  <c r="U66" i="2"/>
  <c r="T66" i="2"/>
  <c r="U27" i="2"/>
  <c r="S27" i="2"/>
  <c r="T27" i="2"/>
  <c r="R17" i="10"/>
  <c r="Q18" i="10"/>
  <c r="Q17" i="10"/>
  <c r="S17" i="10"/>
  <c r="U43" i="2"/>
  <c r="S43" i="2"/>
  <c r="T43" i="2"/>
  <c r="AP20" i="8"/>
  <c r="W17" i="8"/>
  <c r="X17" i="8"/>
  <c r="W20" i="8"/>
  <c r="X20" i="8"/>
  <c r="AO20" i="8"/>
  <c r="T47" i="2"/>
  <c r="S47" i="2"/>
  <c r="U47" i="2"/>
  <c r="T96" i="2"/>
  <c r="S96" i="2"/>
  <c r="U96" i="2"/>
  <c r="T77" i="2"/>
  <c r="S77" i="2"/>
  <c r="U77" i="2"/>
  <c r="U48" i="2"/>
  <c r="T48" i="2"/>
  <c r="U59" i="2"/>
  <c r="T59" i="2"/>
  <c r="T41" i="2"/>
  <c r="S41" i="2"/>
  <c r="U41" i="2"/>
  <c r="AA101" i="2"/>
  <c r="AN100" i="2"/>
  <c r="AO100" i="2"/>
  <c r="S101" i="2"/>
  <c r="V101" i="2"/>
  <c r="Z101" i="2"/>
  <c r="X24" i="4"/>
  <c r="Y24" i="4"/>
  <c r="AL24" i="4"/>
  <c r="T18" i="4"/>
  <c r="S24" i="4"/>
  <c r="T24" i="4"/>
  <c r="AK24" i="4"/>
  <c r="T70" i="2"/>
  <c r="S70" i="2"/>
  <c r="U70" i="2"/>
  <c r="U18" i="2"/>
  <c r="T18" i="2"/>
  <c r="R18" i="4"/>
  <c r="AN30" i="2"/>
  <c r="AO30" i="2"/>
  <c r="AA31" i="2"/>
  <c r="S31" i="2"/>
  <c r="V31" i="2"/>
  <c r="Z31" i="2"/>
  <c r="AN28" i="2"/>
  <c r="AO28" i="2"/>
  <c r="Z29" i="2"/>
  <c r="V29" i="2"/>
  <c r="AA29" i="2"/>
  <c r="X23" i="4"/>
  <c r="Y23" i="4"/>
  <c r="AL23" i="4"/>
  <c r="P23" i="4"/>
  <c r="T23" i="4"/>
  <c r="AK23" i="4"/>
  <c r="U89" i="2"/>
  <c r="S89" i="2"/>
  <c r="T89" i="2"/>
  <c r="AN37" i="2"/>
  <c r="AA38" i="2"/>
  <c r="Z38" i="2"/>
  <c r="V38" i="2"/>
  <c r="AO37" i="2"/>
  <c r="AA66" i="2"/>
  <c r="AN65" i="2"/>
  <c r="Z66" i="2"/>
  <c r="S66" i="2"/>
  <c r="V66" i="2"/>
  <c r="AO65" i="2"/>
  <c r="AA65" i="2"/>
  <c r="AO64" i="2"/>
  <c r="AN64" i="2"/>
  <c r="S65" i="2"/>
  <c r="V65" i="2"/>
  <c r="Z65" i="2"/>
  <c r="Z39" i="2"/>
  <c r="AN38" i="2"/>
  <c r="AA39" i="2"/>
  <c r="S39" i="2"/>
  <c r="V39" i="2"/>
  <c r="AO38" i="2"/>
  <c r="X27" i="4"/>
  <c r="AK27" i="4"/>
  <c r="Y27" i="4"/>
  <c r="P27" i="4"/>
  <c r="T27" i="4"/>
  <c r="AL27" i="4"/>
  <c r="T56" i="2"/>
  <c r="S56" i="2"/>
  <c r="U56" i="2"/>
  <c r="Z42" i="2"/>
  <c r="AN41" i="2"/>
  <c r="AO41" i="2"/>
  <c r="S42" i="2"/>
  <c r="V42" i="2"/>
  <c r="AA42" i="2"/>
  <c r="T69" i="2"/>
  <c r="S69" i="2"/>
  <c r="U69" i="2"/>
  <c r="AN70" i="2"/>
  <c r="AO70" i="2"/>
  <c r="Z71" i="2"/>
  <c r="S71" i="2"/>
  <c r="V71" i="2"/>
  <c r="AA71" i="2"/>
  <c r="Z18" i="2"/>
  <c r="AN17" i="2"/>
  <c r="AA18" i="2"/>
  <c r="S18" i="2"/>
  <c r="V18" i="2"/>
  <c r="AO17" i="2"/>
  <c r="Y19" i="4"/>
  <c r="AK19" i="4"/>
  <c r="X19" i="4"/>
  <c r="P19" i="4"/>
  <c r="T19" i="4"/>
  <c r="AL19" i="4"/>
  <c r="AN32" i="2"/>
  <c r="AA33" i="2"/>
  <c r="AO32" i="2"/>
  <c r="S33" i="2"/>
  <c r="V33" i="2"/>
  <c r="Z33" i="2"/>
  <c r="U38" i="2"/>
  <c r="S38" i="2"/>
  <c r="T38" i="2"/>
  <c r="AT19" i="6"/>
  <c r="AJ19" i="6"/>
  <c r="AU19" i="6"/>
  <c r="AA19" i="6"/>
  <c r="AB19" i="6"/>
  <c r="AI19" i="6"/>
  <c r="Z35" i="2"/>
  <c r="AN34" i="2"/>
  <c r="AO34" i="2"/>
  <c r="S35" i="2"/>
  <c r="V35" i="2"/>
  <c r="AA35" i="2"/>
  <c r="AU17" i="6"/>
  <c r="AT17" i="6"/>
  <c r="AJ17" i="6"/>
  <c r="AA17" i="6"/>
  <c r="AB17" i="6"/>
  <c r="AI17" i="6"/>
  <c r="X21" i="4"/>
  <c r="AK21" i="4"/>
  <c r="AL21" i="4"/>
  <c r="P21" i="4"/>
  <c r="T21" i="4"/>
  <c r="Y21" i="4"/>
  <c r="U22" i="2"/>
  <c r="S22" i="2"/>
  <c r="T22" i="2"/>
  <c r="X22" i="4"/>
  <c r="AL22" i="4"/>
  <c r="AK22" i="4"/>
  <c r="P22" i="4"/>
  <c r="T22" i="4"/>
  <c r="Y22" i="4"/>
  <c r="Z104" i="2"/>
  <c r="AA104" i="2"/>
  <c r="AN103" i="2"/>
  <c r="S104" i="2"/>
  <c r="V104" i="2"/>
  <c r="AO103" i="2"/>
  <c r="Z48" i="2"/>
  <c r="AO47" i="2"/>
  <c r="AA48" i="2"/>
  <c r="S48" i="2"/>
  <c r="V48" i="2"/>
  <c r="AN47" i="2"/>
  <c r="AT18" i="6"/>
  <c r="AI18" i="6"/>
  <c r="AJ18" i="6"/>
  <c r="AU18" i="6"/>
  <c r="AI20" i="6"/>
  <c r="AT20" i="6"/>
  <c r="AJ20" i="6"/>
  <c r="AA18" i="6"/>
  <c r="AB18" i="6"/>
  <c r="AA20" i="6"/>
  <c r="AB20" i="6"/>
  <c r="AU20" i="6"/>
  <c r="AA59" i="2"/>
  <c r="AO58" i="2"/>
  <c r="AN58" i="2"/>
  <c r="S59" i="2"/>
  <c r="V59" i="2"/>
  <c r="Z59" i="2"/>
  <c r="U40" i="2"/>
  <c r="S40" i="2"/>
  <c r="T40" i="2"/>
  <c r="T58" i="2"/>
  <c r="S58" i="2"/>
  <c r="U58" i="2"/>
  <c r="U90" i="2"/>
  <c r="S29" i="2"/>
  <c r="T29" i="2"/>
  <c r="S90" i="2"/>
  <c r="T90" i="2"/>
  <c r="P18" i="4"/>
  <c r="Q18" i="4"/>
  <c r="P20" i="4"/>
  <c r="Q20" i="4"/>
  <c r="R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<sst xmlns="http://schemas.openxmlformats.org/spreadsheetml/2006/main" count="9690" uniqueCount="1865">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</sst>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  <family val="2"/>
    </font>
    <font>
      <b/>
      <sz val="24"/>
      <color theme="1"/>
      <name val="Play"/>
      <charset val="1"/>
    </font>
    <font>
      <b/>
      <sz val="16"/>
      <color rgb="FFFFFFFF"/>
      <name val="Arial"/>
      <family val="2"/>
      <scheme val="major"/>
    </font>
    <font>
      <sz val="16"/>
      <name val="Arial"/>
      <family val="2"/>
      <scheme val="major"/>
    </font>
    <font>
      <b/>
      <sz val="16"/>
      <name val="Arial"/>
      <family val="2"/>
      <scheme val="major"/>
    </font>
    <font>
      <b/>
      <i/>
      <sz val="16"/>
      <name val="Arial"/>
      <family val="2"/>
      <scheme val="major"/>
    </font>
    <font>
      <sz val="16"/>
      <color rgb="FF000000"/>
      <name val="Arial"/>
      <family val="2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22"/>
      <color theme="0"/>
      <name val="Arial"/>
      <family val="2"/>
      <scheme val="minor"/>
    </font>
    <font>
      <sz val="10"/>
      <name val="Arial"/>
      <family val="2"/>
      <scheme val="minor"/>
    </font>
    <font>
      <b/>
      <sz val="22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  <xf numFmtId="9" fontId="0" fillId="0" borderId="0" xfId="0" applyNumberFormat="1"/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313920</xdr:colOff>
      <xdr:row>99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313920</xdr:colOff>
      <xdr:row>66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313920</xdr:colOff>
      <xdr:row>64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313920</xdr:colOff>
      <xdr:row>65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45" t="s">
        <v>2</v>
      </c>
      <c r="CK15" s="646"/>
      <c r="CL15" s="646"/>
      <c r="CM15" s="646"/>
      <c r="CN15" s="646"/>
      <c r="CO15" s="646"/>
      <c r="CP15" s="646"/>
      <c r="CQ15" s="646"/>
      <c r="CR15" s="646"/>
      <c r="CS15" s="646"/>
      <c r="CT15" s="646"/>
      <c r="CU15" s="646"/>
      <c r="CV15" s="646"/>
      <c r="CW15" s="646"/>
      <c r="CX15" s="646"/>
      <c r="CY15" s="646"/>
      <c r="CZ15" s="646"/>
      <c r="DA15" s="646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BF42" activePane="bottomRight" state="frozen"/>
      <selection pane="topRight"/>
      <selection pane="bottomLeft"/>
      <selection pane="bottomRight" activeCell="BI51" sqref="BI51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>SUM(BA17:BI17)</f>
        <v>9</v>
      </c>
      <c r="BL17" s="236">
        <f t="shared" ref="BL17:BL49" si="0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1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ref="BK18:BK38" si="2">SUM(BA18:BI18)</f>
        <v>9</v>
      </c>
      <c r="BL18" s="236">
        <f t="shared" si="0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1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2"/>
        <v>9</v>
      </c>
      <c r="BL19" s="236">
        <f t="shared" si="0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1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2"/>
        <v>9</v>
      </c>
      <c r="BL20" s="236">
        <f t="shared" si="0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1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2"/>
        <v>9</v>
      </c>
      <c r="BL21" s="236">
        <f t="shared" si="0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1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2"/>
        <v>9</v>
      </c>
      <c r="BL22" s="236">
        <f t="shared" si="0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1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2"/>
        <v>9</v>
      </c>
      <c r="BL23" s="236">
        <f t="shared" si="0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1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2"/>
        <v>9</v>
      </c>
      <c r="BL24" s="236">
        <f t="shared" si="0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1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2"/>
        <v>9</v>
      </c>
      <c r="BL25" s="236">
        <f t="shared" si="0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1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2"/>
        <v>9</v>
      </c>
      <c r="BL26" s="236">
        <f t="shared" si="0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1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2"/>
        <v>9</v>
      </c>
      <c r="BL27" s="236">
        <f t="shared" si="0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1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2"/>
        <v>9</v>
      </c>
      <c r="BL28" s="236">
        <f t="shared" si="0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1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2"/>
        <v>9</v>
      </c>
      <c r="BL29" s="236">
        <f t="shared" si="0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1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2"/>
        <v>9</v>
      </c>
      <c r="BL30" s="236">
        <f t="shared" si="0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1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2"/>
        <v>9</v>
      </c>
      <c r="BL31" s="236">
        <f t="shared" si="0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1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2"/>
        <v>9</v>
      </c>
      <c r="BL32" s="236">
        <f t="shared" si="0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1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2"/>
        <v>9</v>
      </c>
      <c r="BL33" s="236">
        <f t="shared" si="0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1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2"/>
        <v>9</v>
      </c>
      <c r="BL34" s="236">
        <f t="shared" si="0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1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>
        <v>1</v>
      </c>
      <c r="BJ35" s="222">
        <v>9</v>
      </c>
      <c r="BK35" s="222">
        <f t="shared" si="2"/>
        <v>9</v>
      </c>
      <c r="BL35" s="236">
        <f t="shared" si="0"/>
        <v>1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1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>
        <v>1</v>
      </c>
      <c r="BJ36" s="222">
        <v>9</v>
      </c>
      <c r="BK36" s="222">
        <f t="shared" si="2"/>
        <v>9</v>
      </c>
      <c r="BL36" s="236">
        <f t="shared" si="0"/>
        <v>1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1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>
        <v>1</v>
      </c>
      <c r="BJ37" s="222">
        <v>9</v>
      </c>
      <c r="BK37" s="222">
        <f t="shared" si="2"/>
        <v>9</v>
      </c>
      <c r="BL37" s="236">
        <f t="shared" si="0"/>
        <v>1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1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>
        <v>1</v>
      </c>
      <c r="BJ38" s="222">
        <v>9</v>
      </c>
      <c r="BK38" s="222">
        <f t="shared" si="2"/>
        <v>9</v>
      </c>
      <c r="BL38" s="236">
        <f t="shared" si="0"/>
        <v>1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1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>
        <v>1</v>
      </c>
      <c r="BJ39" s="222">
        <v>9</v>
      </c>
      <c r="BK39" s="222">
        <f t="shared" ref="BK39:BK46" si="12">SUM(BA39:BI39)</f>
        <v>9</v>
      </c>
      <c r="BL39" s="236">
        <f t="shared" si="0"/>
        <v>1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1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>
        <v>1</v>
      </c>
      <c r="BJ40" s="222">
        <v>9</v>
      </c>
      <c r="BK40" s="222">
        <f t="shared" si="12"/>
        <v>9</v>
      </c>
      <c r="BL40" s="236">
        <f t="shared" si="0"/>
        <v>1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>
        <v>1</v>
      </c>
      <c r="BJ41" s="222">
        <v>9</v>
      </c>
      <c r="BK41" s="222">
        <f t="shared" si="12"/>
        <v>9</v>
      </c>
      <c r="BL41" s="236">
        <f t="shared" si="0"/>
        <v>1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>
        <v>1</v>
      </c>
      <c r="BJ42" s="222">
        <v>9</v>
      </c>
      <c r="BK42" s="222">
        <f t="shared" si="12"/>
        <v>9</v>
      </c>
      <c r="BL42" s="236">
        <f t="shared" si="0"/>
        <v>1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>
        <v>1</v>
      </c>
      <c r="BJ43" s="222">
        <v>9</v>
      </c>
      <c r="BK43" s="222">
        <f t="shared" si="12"/>
        <v>9</v>
      </c>
      <c r="BL43" s="236">
        <f t="shared" si="0"/>
        <v>1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>
        <v>1</v>
      </c>
      <c r="BJ44" s="222">
        <v>9</v>
      </c>
      <c r="BK44" s="222">
        <f t="shared" si="12"/>
        <v>9</v>
      </c>
      <c r="BL44" s="236">
        <f t="shared" si="0"/>
        <v>1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>
        <v>1</v>
      </c>
      <c r="BJ45" s="222">
        <v>9</v>
      </c>
      <c r="BK45" s="222">
        <f t="shared" si="12"/>
        <v>9</v>
      </c>
      <c r="BL45" s="236">
        <f t="shared" si="0"/>
        <v>1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>
        <v>1</v>
      </c>
      <c r="BJ46" s="222">
        <v>9</v>
      </c>
      <c r="BK46" s="222">
        <f t="shared" si="12"/>
        <v>9</v>
      </c>
      <c r="BL46" s="236">
        <f t="shared" si="0"/>
        <v>1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0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0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0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0.94949494949494939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zoomScale="55" zoomScaleNormal="55" workbookViewId="0">
      <pane ySplit="16" topLeftCell="A100" activePane="bottomLeft" state="frozen"/>
      <selection pane="bottomLeft" activeCell="BH94" sqref="BH94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47" t="s">
        <v>280</v>
      </c>
      <c r="B2" s="647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8" t="s">
        <v>292</v>
      </c>
      <c r="BB15" s="648"/>
      <c r="BC15" s="648"/>
      <c r="BD15" s="648"/>
      <c r="BE15" s="648"/>
      <c r="BF15" s="648"/>
      <c r="BG15" s="648"/>
      <c r="BH15" s="648"/>
      <c r="BI15" s="648"/>
      <c r="BJ15" s="648"/>
      <c r="BK15" s="648"/>
      <c r="BL15" s="649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>
        <v>1</v>
      </c>
      <c r="BH93" s="296"/>
      <c r="BI93" s="332"/>
      <c r="BJ93" s="296">
        <v>9</v>
      </c>
      <c r="BK93" s="356">
        <f t="shared" si="46"/>
        <v>7</v>
      </c>
      <c r="BL93" s="355">
        <f t="shared" si="47"/>
        <v>0.77777777777777779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AZ23" activePane="bottomRight" state="frozen"/>
      <selection pane="topRight" activeCell="H7" sqref="H7"/>
      <selection pane="bottomLeft" activeCell="A17" sqref="A17"/>
      <selection pane="bottomRight" activeCell="BH27" sqref="BH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38" t="s">
        <v>636</v>
      </c>
      <c r="B2" s="638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abSelected="1" topLeftCell="A69" zoomScale="40" zoomScaleNormal="40" workbookViewId="0">
      <pane xSplit="6" topLeftCell="BG1" activePane="topRight" state="frozen"/>
      <selection activeCell="A17" sqref="A17"/>
      <selection pane="topRight" activeCell="BL74" sqref="BL74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38" t="s">
        <v>704</v>
      </c>
      <c r="B2" s="638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0" t="s">
        <v>2</v>
      </c>
      <c r="CK14" s="641"/>
      <c r="CL14" s="641"/>
      <c r="CM14" s="641"/>
      <c r="CN14" s="641"/>
      <c r="CO14" s="641"/>
      <c r="CP14" s="641"/>
      <c r="CQ14" s="641"/>
      <c r="CR14" s="641"/>
      <c r="CS14" s="641"/>
      <c r="CT14" s="641"/>
      <c r="CU14" s="641"/>
      <c r="CV14" s="641"/>
      <c r="CW14" s="641"/>
      <c r="CX14" s="641"/>
      <c r="CY14" s="641"/>
      <c r="CZ14" s="641"/>
      <c r="DA14" s="641"/>
      <c r="DB14" s="641"/>
      <c r="DC14" s="641"/>
      <c r="DD14" s="641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2" t="s">
        <v>3</v>
      </c>
      <c r="CK15" s="643"/>
      <c r="CL15" s="642" t="s">
        <v>747</v>
      </c>
      <c r="CM15" s="644"/>
      <c r="CN15" s="644"/>
      <c r="CO15" s="642" t="s">
        <v>5</v>
      </c>
      <c r="CP15" s="644" t="s">
        <v>748</v>
      </c>
      <c r="CQ15" s="644" t="s">
        <v>748</v>
      </c>
      <c r="CR15" s="642" t="s">
        <v>6</v>
      </c>
      <c r="CS15" s="644" t="s">
        <v>748</v>
      </c>
      <c r="CT15" s="644" t="s">
        <v>748</v>
      </c>
      <c r="CU15" s="644" t="s">
        <v>7</v>
      </c>
      <c r="CV15" s="643"/>
      <c r="CW15" s="642" t="s">
        <v>8</v>
      </c>
      <c r="CX15" s="643"/>
      <c r="CY15" s="642" t="s">
        <v>9</v>
      </c>
      <c r="CZ15" s="643"/>
      <c r="DA15" s="642" t="s">
        <v>10</v>
      </c>
      <c r="DB15" s="643"/>
      <c r="DC15" s="642" t="s">
        <v>11</v>
      </c>
      <c r="DD15" s="643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59" t="s">
        <v>180</v>
      </c>
      <c r="BS17" s="161">
        <f t="shared" ref="BS17" si="13">+AP17</f>
        <v>46310</v>
      </c>
      <c r="BT17" s="156" t="s">
        <v>181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756</v>
      </c>
      <c r="CY17" s="531">
        <v>46236</v>
      </c>
      <c r="CZ17" s="533" t="s">
        <v>756</v>
      </c>
      <c r="DA17" s="531">
        <v>46280</v>
      </c>
      <c r="DB17" s="533" t="s">
        <v>756</v>
      </c>
      <c r="DC17" s="531">
        <v>46290</v>
      </c>
      <c r="DD17" s="533" t="s">
        <v>756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757</v>
      </c>
      <c r="F18" s="49" t="s">
        <v>758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759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4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760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59" t="s">
        <v>180</v>
      </c>
      <c r="BS18" s="161">
        <f t="shared" ref="BS18" si="15">+AP18</f>
        <v>46310</v>
      </c>
      <c r="BT18" s="156" t="s">
        <v>181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756</v>
      </c>
      <c r="CW18" s="531">
        <v>46224</v>
      </c>
      <c r="CX18" s="533" t="s">
        <v>756</v>
      </c>
      <c r="CY18" s="531">
        <v>46231</v>
      </c>
      <c r="CZ18" s="533" t="s">
        <v>756</v>
      </c>
      <c r="DA18" s="531">
        <v>46275</v>
      </c>
      <c r="DB18" s="533" t="s">
        <v>756</v>
      </c>
      <c r="DC18" s="531">
        <v>46285</v>
      </c>
      <c r="DD18" s="533" t="s">
        <v>756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761</v>
      </c>
      <c r="F19" s="49" t="s">
        <v>762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763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4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764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59" t="s">
        <v>180</v>
      </c>
      <c r="BS19" s="161">
        <f t="shared" ref="BS19" si="16">+AP19</f>
        <v>46310</v>
      </c>
      <c r="BT19" s="156" t="s">
        <v>181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756</v>
      </c>
      <c r="CU19" s="531">
        <v>46195</v>
      </c>
      <c r="CV19" s="533" t="s">
        <v>756</v>
      </c>
      <c r="CW19" s="531">
        <v>46222</v>
      </c>
      <c r="CX19" s="533" t="s">
        <v>756</v>
      </c>
      <c r="CY19" s="531">
        <v>46229</v>
      </c>
      <c r="CZ19" s="533" t="s">
        <v>756</v>
      </c>
      <c r="DA19" s="531">
        <v>46273</v>
      </c>
      <c r="DB19" s="533" t="s">
        <v>756</v>
      </c>
      <c r="DC19" s="531">
        <v>46283</v>
      </c>
      <c r="DD19" s="533" t="s">
        <v>756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765</v>
      </c>
      <c r="F20" s="49" t="s">
        <v>766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767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4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768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59" t="s">
        <v>180</v>
      </c>
      <c r="BS20" s="161">
        <f t="shared" ref="BS20" si="17">+AP20</f>
        <v>46300</v>
      </c>
      <c r="BT20" s="156" t="s">
        <v>181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756</v>
      </c>
      <c r="CU20" s="531">
        <v>46195</v>
      </c>
      <c r="CV20" s="533" t="s">
        <v>756</v>
      </c>
      <c r="CW20" s="531">
        <v>46222</v>
      </c>
      <c r="CX20" s="533" t="s">
        <v>756</v>
      </c>
      <c r="CY20" s="531">
        <v>46229</v>
      </c>
      <c r="CZ20" s="533" t="s">
        <v>756</v>
      </c>
      <c r="DA20" s="531">
        <v>46273</v>
      </c>
      <c r="DB20" s="533" t="s">
        <v>756</v>
      </c>
      <c r="DC20" s="531">
        <v>46283</v>
      </c>
      <c r="DD20" s="533" t="s">
        <v>756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769</v>
      </c>
      <c r="F21" s="49" t="s">
        <v>770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771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4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772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59" t="s">
        <v>180</v>
      </c>
      <c r="BS21" s="161">
        <f t="shared" ref="BS21" si="18">+AP21</f>
        <v>46310</v>
      </c>
      <c r="BT21" s="156" t="s">
        <v>181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756</v>
      </c>
      <c r="CU21" s="531">
        <v>46195</v>
      </c>
      <c r="CV21" s="533" t="s">
        <v>756</v>
      </c>
      <c r="CW21" s="531">
        <v>46222</v>
      </c>
      <c r="CX21" s="533" t="s">
        <v>756</v>
      </c>
      <c r="CY21" s="531">
        <v>46229</v>
      </c>
      <c r="CZ21" s="533" t="s">
        <v>756</v>
      </c>
      <c r="DA21" s="531">
        <v>46273</v>
      </c>
      <c r="DB21" s="533" t="s">
        <v>756</v>
      </c>
      <c r="DC21" s="531">
        <v>46283</v>
      </c>
      <c r="DD21" s="533" t="s">
        <v>756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773</v>
      </c>
      <c r="F22" s="49" t="s">
        <v>774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775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4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9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59" t="s">
        <v>180</v>
      </c>
      <c r="BS22" s="161">
        <f t="shared" ref="BS22" si="20">+AP22</f>
        <v>46310</v>
      </c>
      <c r="BT22" s="156" t="s">
        <v>181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756</v>
      </c>
      <c r="CU22" s="531">
        <v>46185</v>
      </c>
      <c r="CV22" s="533" t="s">
        <v>756</v>
      </c>
      <c r="CW22" s="531">
        <v>46212</v>
      </c>
      <c r="CX22" s="533" t="s">
        <v>756</v>
      </c>
      <c r="CY22" s="531">
        <v>46219</v>
      </c>
      <c r="CZ22" s="533" t="s">
        <v>756</v>
      </c>
      <c r="DA22" s="531">
        <v>46263</v>
      </c>
      <c r="DB22" s="533" t="s">
        <v>756</v>
      </c>
      <c r="DC22" s="531">
        <v>46273</v>
      </c>
      <c r="DD22" s="533" t="s">
        <v>756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777</v>
      </c>
      <c r="F23" s="49" t="s">
        <v>778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779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4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780</v>
      </c>
      <c r="AC23" s="57">
        <v>39</v>
      </c>
      <c r="AD23" s="58" t="s">
        <v>781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9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59" t="s">
        <v>180</v>
      </c>
      <c r="BS23" s="161">
        <f t="shared" ref="BS23" si="21">+AP23</f>
        <v>46310</v>
      </c>
      <c r="BT23" s="156" t="s">
        <v>181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756</v>
      </c>
      <c r="CU23" s="531">
        <v>46198</v>
      </c>
      <c r="CV23" s="533" t="s">
        <v>756</v>
      </c>
      <c r="CW23" s="531">
        <v>46225</v>
      </c>
      <c r="CX23" s="533" t="s">
        <v>756</v>
      </c>
      <c r="CY23" s="531">
        <v>46232</v>
      </c>
      <c r="CZ23" s="533" t="s">
        <v>756</v>
      </c>
      <c r="DA23" s="531">
        <v>46276</v>
      </c>
      <c r="DB23" s="533" t="s">
        <v>756</v>
      </c>
      <c r="DC23" s="531">
        <v>46286</v>
      </c>
      <c r="DD23" s="533" t="s">
        <v>756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782</v>
      </c>
      <c r="F24" s="49" t="s">
        <v>783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784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4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9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59" t="s">
        <v>180</v>
      </c>
      <c r="BS24" s="161">
        <f t="shared" ref="BS24" si="22">+AP24</f>
        <v>46310</v>
      </c>
      <c r="BT24" s="156" t="s">
        <v>181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756</v>
      </c>
      <c r="CU24" s="531">
        <v>46159</v>
      </c>
      <c r="CV24" s="533" t="s">
        <v>756</v>
      </c>
      <c r="CW24" s="531">
        <v>46186</v>
      </c>
      <c r="CX24" s="533" t="s">
        <v>756</v>
      </c>
      <c r="CY24" s="531">
        <v>46193</v>
      </c>
      <c r="CZ24" s="533" t="s">
        <v>756</v>
      </c>
      <c r="DA24" s="531">
        <v>46237</v>
      </c>
      <c r="DB24" s="533" t="s">
        <v>756</v>
      </c>
      <c r="DC24" s="531">
        <v>46247</v>
      </c>
      <c r="DD24" s="533" t="s">
        <v>756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786</v>
      </c>
      <c r="F25" s="49" t="s">
        <v>787</v>
      </c>
      <c r="G25" s="529" t="s">
        <v>62</v>
      </c>
      <c r="H25" s="51" t="s">
        <v>788</v>
      </c>
      <c r="I25" s="51" t="s">
        <v>704</v>
      </c>
      <c r="J25" s="49" t="s">
        <v>311</v>
      </c>
      <c r="K25" s="52">
        <v>1</v>
      </c>
      <c r="L25" s="630" t="s">
        <v>789</v>
      </c>
      <c r="M25" s="51"/>
      <c r="N25" s="53" t="s">
        <v>790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4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9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59" t="s">
        <v>180</v>
      </c>
      <c r="BS25" s="161">
        <f t="shared" ref="BS25" si="23">+AP25</f>
        <v>46310</v>
      </c>
      <c r="BT25" s="156" t="s">
        <v>181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756</v>
      </c>
      <c r="CU25" s="531">
        <v>46185</v>
      </c>
      <c r="CV25" s="533" t="s">
        <v>756</v>
      </c>
      <c r="CW25" s="531">
        <v>46212</v>
      </c>
      <c r="CX25" s="533" t="s">
        <v>756</v>
      </c>
      <c r="CY25" s="531">
        <v>46219</v>
      </c>
      <c r="CZ25" s="533" t="s">
        <v>756</v>
      </c>
      <c r="DA25" s="531">
        <v>46263</v>
      </c>
      <c r="DB25" s="533" t="s">
        <v>756</v>
      </c>
      <c r="DC25" s="531">
        <v>46273</v>
      </c>
      <c r="DD25" s="533" t="s">
        <v>756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792</v>
      </c>
      <c r="F26" s="49" t="s">
        <v>793</v>
      </c>
      <c r="G26" s="529" t="s">
        <v>62</v>
      </c>
      <c r="H26" s="51" t="s">
        <v>788</v>
      </c>
      <c r="I26" s="51" t="s">
        <v>704</v>
      </c>
      <c r="J26" s="49" t="s">
        <v>311</v>
      </c>
      <c r="K26" s="52">
        <v>1</v>
      </c>
      <c r="L26" s="630" t="s">
        <v>794</v>
      </c>
      <c r="M26" s="51"/>
      <c r="N26" s="53" t="s">
        <v>795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4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9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59" t="s">
        <v>180</v>
      </c>
      <c r="BS26" s="161">
        <f t="shared" ref="BS26" si="24">+AP26</f>
        <v>46310</v>
      </c>
      <c r="BT26" s="156" t="s">
        <v>181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756</v>
      </c>
      <c r="CU26" s="531">
        <v>46185</v>
      </c>
      <c r="CV26" s="533" t="s">
        <v>756</v>
      </c>
      <c r="CW26" s="531">
        <v>46212</v>
      </c>
      <c r="CX26" s="533" t="s">
        <v>756</v>
      </c>
      <c r="CY26" s="531">
        <v>46219</v>
      </c>
      <c r="CZ26" s="533" t="s">
        <v>756</v>
      </c>
      <c r="DA26" s="531">
        <v>46263</v>
      </c>
      <c r="DB26" s="533" t="s">
        <v>756</v>
      </c>
      <c r="DC26" s="531">
        <v>46273</v>
      </c>
      <c r="DD26" s="533" t="s">
        <v>756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797</v>
      </c>
      <c r="F27" s="49" t="s">
        <v>798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799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4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9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59" t="s">
        <v>180</v>
      </c>
      <c r="BS27" s="161">
        <f t="shared" ref="BS27" si="25">+AP27</f>
        <v>46310</v>
      </c>
      <c r="BT27" s="156" t="s">
        <v>181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756</v>
      </c>
      <c r="CW27" s="531">
        <v>46235</v>
      </c>
      <c r="CX27" s="533" t="s">
        <v>756</v>
      </c>
      <c r="CY27" s="531">
        <v>46242</v>
      </c>
      <c r="CZ27" s="533" t="s">
        <v>756</v>
      </c>
      <c r="DA27" s="531">
        <v>46286</v>
      </c>
      <c r="DB27" s="533" t="s">
        <v>756</v>
      </c>
      <c r="DC27" s="531">
        <v>46296</v>
      </c>
      <c r="DD27" s="533" t="s">
        <v>756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801</v>
      </c>
      <c r="F28" s="49" t="s">
        <v>802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803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4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9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59" t="s">
        <v>180</v>
      </c>
      <c r="BS28" s="161">
        <f t="shared" ref="BS28" si="26">+AP28</f>
        <v>46310</v>
      </c>
      <c r="BT28" s="156" t="s">
        <v>181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756</v>
      </c>
      <c r="CU28" s="531">
        <v>46207</v>
      </c>
      <c r="CV28" s="533" t="s">
        <v>756</v>
      </c>
      <c r="CW28" s="531">
        <v>46234</v>
      </c>
      <c r="CX28" s="533" t="s">
        <v>756</v>
      </c>
      <c r="CY28" s="531">
        <v>46241</v>
      </c>
      <c r="CZ28" s="533" t="s">
        <v>756</v>
      </c>
      <c r="DA28" s="531">
        <v>46285</v>
      </c>
      <c r="DB28" s="533" t="s">
        <v>756</v>
      </c>
      <c r="DC28" s="531">
        <v>46295</v>
      </c>
      <c r="DD28" s="533" t="s">
        <v>756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805</v>
      </c>
      <c r="F29" s="49" t="s">
        <v>806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807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4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808</v>
      </c>
      <c r="AC29" s="57">
        <v>39</v>
      </c>
      <c r="AD29" s="58" t="s">
        <v>809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9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59" t="s">
        <v>180</v>
      </c>
      <c r="BS29" s="161">
        <f t="shared" ref="BS29:BS49" si="27">+AP29</f>
        <v>46310</v>
      </c>
      <c r="BT29" s="156" t="s">
        <v>181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756</v>
      </c>
      <c r="CU29" s="531">
        <v>46213</v>
      </c>
      <c r="CV29" s="533" t="s">
        <v>756</v>
      </c>
      <c r="CW29" s="531">
        <v>46240</v>
      </c>
      <c r="CX29" s="533" t="s">
        <v>756</v>
      </c>
      <c r="CY29" s="531">
        <v>46247</v>
      </c>
      <c r="CZ29" s="533" t="s">
        <v>756</v>
      </c>
      <c r="DA29" s="531">
        <v>46291</v>
      </c>
      <c r="DB29" s="533" t="s">
        <v>756</v>
      </c>
      <c r="DC29" s="531">
        <v>46301</v>
      </c>
      <c r="DD29" s="533" t="s">
        <v>756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810</v>
      </c>
      <c r="F30" s="49" t="s">
        <v>811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812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4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813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9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59" t="s">
        <v>180</v>
      </c>
      <c r="BS30" s="161">
        <f t="shared" ref="BS30:BS33" si="28">+AP30</f>
        <v>46310</v>
      </c>
      <c r="BT30" s="156" t="s">
        <v>181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756</v>
      </c>
      <c r="CU30" s="531">
        <v>46207</v>
      </c>
      <c r="CV30" s="533" t="s">
        <v>756</v>
      </c>
      <c r="CW30" s="531">
        <v>46234</v>
      </c>
      <c r="CX30" s="533" t="s">
        <v>756</v>
      </c>
      <c r="CY30" s="531">
        <v>46241</v>
      </c>
      <c r="CZ30" s="533" t="s">
        <v>756</v>
      </c>
      <c r="DA30" s="531">
        <v>46285</v>
      </c>
      <c r="DB30" s="533" t="s">
        <v>756</v>
      </c>
      <c r="DC30" s="531">
        <v>46295</v>
      </c>
      <c r="DD30" s="533" t="s">
        <v>756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814</v>
      </c>
      <c r="F31" s="49" t="s">
        <v>815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816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4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817</v>
      </c>
      <c r="AC31" s="57">
        <v>39</v>
      </c>
      <c r="AD31" s="58" t="s">
        <v>818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9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59" t="s">
        <v>180</v>
      </c>
      <c r="BS31" s="161">
        <f t="shared" si="28"/>
        <v>46310</v>
      </c>
      <c r="BT31" s="156" t="s">
        <v>181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756</v>
      </c>
      <c r="CU31" s="531">
        <v>46207</v>
      </c>
      <c r="CV31" s="533" t="s">
        <v>756</v>
      </c>
      <c r="CW31" s="531">
        <v>46234</v>
      </c>
      <c r="CX31" s="533" t="s">
        <v>756</v>
      </c>
      <c r="CY31" s="531">
        <v>46241</v>
      </c>
      <c r="CZ31" s="533" t="s">
        <v>756</v>
      </c>
      <c r="DA31" s="531">
        <v>46285</v>
      </c>
      <c r="DB31" s="533" t="s">
        <v>756</v>
      </c>
      <c r="DC31" s="531">
        <v>46295</v>
      </c>
      <c r="DD31" s="533" t="s">
        <v>756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819</v>
      </c>
      <c r="F32" s="49" t="s">
        <v>820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821</v>
      </c>
      <c r="M32" s="51"/>
      <c r="N32" s="53" t="s">
        <v>822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4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780</v>
      </c>
      <c r="AC32" s="57">
        <v>119</v>
      </c>
      <c r="AD32" s="58" t="s">
        <v>823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9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59" t="s">
        <v>180</v>
      </c>
      <c r="BS32" s="161">
        <f t="shared" si="28"/>
        <v>46310</v>
      </c>
      <c r="BT32" s="156" t="s">
        <v>181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756</v>
      </c>
      <c r="CU32" s="531">
        <v>46206</v>
      </c>
      <c r="CV32" s="533" t="s">
        <v>756</v>
      </c>
      <c r="CW32" s="531">
        <v>46233</v>
      </c>
      <c r="CX32" s="533" t="s">
        <v>756</v>
      </c>
      <c r="CY32" s="531">
        <v>46240</v>
      </c>
      <c r="CZ32" s="533" t="s">
        <v>756</v>
      </c>
      <c r="DA32" s="531">
        <v>46284</v>
      </c>
      <c r="DB32" s="533" t="s">
        <v>756</v>
      </c>
      <c r="DC32" s="531">
        <v>46294</v>
      </c>
      <c r="DD32" s="533" t="s">
        <v>756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824</v>
      </c>
      <c r="F33" s="49" t="s">
        <v>825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821</v>
      </c>
      <c r="M33" s="51"/>
      <c r="N33" s="53" t="s">
        <v>826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4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827</v>
      </c>
      <c r="AC33" s="57">
        <v>135</v>
      </c>
      <c r="AD33" s="58" t="s">
        <v>828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9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59" t="s">
        <v>180</v>
      </c>
      <c r="BS33" s="161">
        <f t="shared" si="28"/>
        <v>46310</v>
      </c>
      <c r="BT33" s="156" t="s">
        <v>181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756</v>
      </c>
      <c r="CU33" s="531">
        <v>46206</v>
      </c>
      <c r="CV33" s="533" t="s">
        <v>756</v>
      </c>
      <c r="CW33" s="531">
        <v>46233</v>
      </c>
      <c r="CX33" s="533" t="s">
        <v>756</v>
      </c>
      <c r="CY33" s="531">
        <v>46240</v>
      </c>
      <c r="CZ33" s="533" t="s">
        <v>756</v>
      </c>
      <c r="DA33" s="531">
        <v>46284</v>
      </c>
      <c r="DB33" s="533" t="s">
        <v>756</v>
      </c>
      <c r="DC33" s="531">
        <v>46294</v>
      </c>
      <c r="DD33" s="533" t="s">
        <v>756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829</v>
      </c>
      <c r="F34" s="49" t="s">
        <v>830</v>
      </c>
      <c r="G34" s="529" t="s">
        <v>62</v>
      </c>
      <c r="H34" s="71" t="s">
        <v>831</v>
      </c>
      <c r="I34" s="56" t="s">
        <v>704</v>
      </c>
      <c r="J34" s="49" t="s">
        <v>311</v>
      </c>
      <c r="K34" s="52">
        <v>1</v>
      </c>
      <c r="L34" s="637" t="s">
        <v>832</v>
      </c>
      <c r="M34" s="51"/>
      <c r="N34" s="49" t="s">
        <v>833</v>
      </c>
      <c r="O34" s="51"/>
      <c r="P34" s="72" t="s">
        <v>834</v>
      </c>
      <c r="Q34" s="49" t="s">
        <v>835</v>
      </c>
      <c r="R34" s="49" t="s">
        <v>62</v>
      </c>
      <c r="S34" s="49" t="s">
        <v>836</v>
      </c>
      <c r="T34" s="55">
        <v>0.55000000000000004</v>
      </c>
      <c r="U34" s="56" t="s">
        <v>76</v>
      </c>
      <c r="V34" s="56">
        <v>10000</v>
      </c>
      <c r="W34" s="57" t="e">
        <f t="shared" si="14"/>
        <v>#VALUE!</v>
      </c>
      <c r="X34" s="57" t="e">
        <f t="shared" ref="X34:X43" si="29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817</v>
      </c>
      <c r="AC34" s="57">
        <v>199</v>
      </c>
      <c r="AD34" s="58" t="s">
        <v>837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838</v>
      </c>
      <c r="AL34" s="51" t="s">
        <v>179</v>
      </c>
      <c r="AM34" s="62">
        <v>6</v>
      </c>
      <c r="AN34" s="19">
        <f t="shared" ref="AN34:AN43" si="30">+AM34*24</f>
        <v>144</v>
      </c>
      <c r="AO34" s="197" t="s">
        <v>755</v>
      </c>
      <c r="AP34" s="199">
        <v>46312</v>
      </c>
      <c r="AQ34" s="526"/>
      <c r="AR34" s="38">
        <f t="shared" si="19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59" t="s">
        <v>180</v>
      </c>
      <c r="BS34" s="161">
        <f t="shared" si="27"/>
        <v>46312</v>
      </c>
      <c r="BT34" s="156" t="s">
        <v>181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756</v>
      </c>
      <c r="CY34" s="531">
        <v>46235</v>
      </c>
      <c r="CZ34" s="533" t="s">
        <v>756</v>
      </c>
      <c r="DA34" s="531">
        <v>46279</v>
      </c>
      <c r="DB34" s="533" t="s">
        <v>756</v>
      </c>
      <c r="DC34" s="531">
        <v>46289</v>
      </c>
      <c r="DD34" s="533" t="s">
        <v>756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839</v>
      </c>
      <c r="F35" s="49" t="s">
        <v>840</v>
      </c>
      <c r="G35" s="529" t="s">
        <v>62</v>
      </c>
      <c r="H35" s="71" t="s">
        <v>831</v>
      </c>
      <c r="I35" s="56" t="s">
        <v>704</v>
      </c>
      <c r="J35" s="49" t="s">
        <v>311</v>
      </c>
      <c r="K35" s="52">
        <v>1</v>
      </c>
      <c r="L35" s="637"/>
      <c r="M35" s="51"/>
      <c r="N35" s="49" t="s">
        <v>841</v>
      </c>
      <c r="O35" s="51"/>
      <c r="P35" s="631" t="s">
        <v>842</v>
      </c>
      <c r="Q35" s="49" t="s">
        <v>843</v>
      </c>
      <c r="R35" s="49" t="s">
        <v>62</v>
      </c>
      <c r="S35" s="49" t="s">
        <v>836</v>
      </c>
      <c r="T35" s="55">
        <v>0.55000000000000004</v>
      </c>
      <c r="U35" s="56" t="s">
        <v>76</v>
      </c>
      <c r="V35" s="56">
        <v>10000</v>
      </c>
      <c r="W35" s="57" t="e">
        <f t="shared" si="14"/>
        <v>#VALUE!</v>
      </c>
      <c r="X35" s="57" t="e">
        <f t="shared" si="29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817</v>
      </c>
      <c r="AC35" s="57">
        <v>199</v>
      </c>
      <c r="AD35" s="58" t="s">
        <v>837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838</v>
      </c>
      <c r="AL35" s="51" t="s">
        <v>179</v>
      </c>
      <c r="AM35" s="62">
        <v>6</v>
      </c>
      <c r="AN35" s="19">
        <f t="shared" si="30"/>
        <v>144</v>
      </c>
      <c r="AO35" s="197" t="s">
        <v>755</v>
      </c>
      <c r="AP35" s="199">
        <v>46312</v>
      </c>
      <c r="AQ35" s="526"/>
      <c r="AR35" s="38">
        <f t="shared" si="19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59" t="s">
        <v>180</v>
      </c>
      <c r="BS35" s="161">
        <f t="shared" si="27"/>
        <v>46312</v>
      </c>
      <c r="BT35" s="156" t="s">
        <v>181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756</v>
      </c>
      <c r="CY35" s="531">
        <v>46235</v>
      </c>
      <c r="CZ35" s="533" t="s">
        <v>756</v>
      </c>
      <c r="DA35" s="531">
        <v>46279</v>
      </c>
      <c r="DB35" s="533" t="s">
        <v>756</v>
      </c>
      <c r="DC35" s="531">
        <v>46289</v>
      </c>
      <c r="DD35" s="533" t="s">
        <v>756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844</v>
      </c>
      <c r="F36" s="49" t="s">
        <v>845</v>
      </c>
      <c r="G36" s="529" t="s">
        <v>62</v>
      </c>
      <c r="H36" s="71" t="s">
        <v>831</v>
      </c>
      <c r="I36" s="56" t="s">
        <v>704</v>
      </c>
      <c r="J36" s="49" t="s">
        <v>311</v>
      </c>
      <c r="K36" s="52">
        <v>1</v>
      </c>
      <c r="L36" s="637"/>
      <c r="M36" s="51"/>
      <c r="N36" s="49" t="s">
        <v>846</v>
      </c>
      <c r="O36" s="51"/>
      <c r="P36" s="631" t="s">
        <v>847</v>
      </c>
      <c r="Q36" s="49" t="s">
        <v>848</v>
      </c>
      <c r="R36" s="49" t="s">
        <v>62</v>
      </c>
      <c r="S36" s="49" t="s">
        <v>836</v>
      </c>
      <c r="T36" s="55">
        <v>0.55000000000000004</v>
      </c>
      <c r="U36" s="56" t="s">
        <v>76</v>
      </c>
      <c r="V36" s="56">
        <v>10000</v>
      </c>
      <c r="W36" s="57" t="e">
        <f t="shared" si="14"/>
        <v>#VALUE!</v>
      </c>
      <c r="X36" s="57" t="e">
        <f t="shared" si="29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817</v>
      </c>
      <c r="AC36" s="57">
        <v>199</v>
      </c>
      <c r="AD36" s="58" t="s">
        <v>837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838</v>
      </c>
      <c r="AL36" s="51" t="s">
        <v>179</v>
      </c>
      <c r="AM36" s="62">
        <v>6</v>
      </c>
      <c r="AN36" s="19">
        <f t="shared" si="30"/>
        <v>144</v>
      </c>
      <c r="AO36" s="197" t="s">
        <v>755</v>
      </c>
      <c r="AP36" s="199">
        <v>46312</v>
      </c>
      <c r="AQ36" s="526"/>
      <c r="AR36" s="38">
        <f t="shared" si="19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59" t="s">
        <v>180</v>
      </c>
      <c r="BS36" s="161">
        <f t="shared" si="27"/>
        <v>46312</v>
      </c>
      <c r="BT36" s="156" t="s">
        <v>181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756</v>
      </c>
      <c r="CY36" s="531">
        <v>46235</v>
      </c>
      <c r="CZ36" s="533" t="s">
        <v>756</v>
      </c>
      <c r="DA36" s="531">
        <v>46279</v>
      </c>
      <c r="DB36" s="533" t="s">
        <v>756</v>
      </c>
      <c r="DC36" s="531">
        <v>46289</v>
      </c>
      <c r="DD36" s="533" t="s">
        <v>756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849</v>
      </c>
      <c r="F37" s="49" t="s">
        <v>850</v>
      </c>
      <c r="G37" s="529" t="s">
        <v>62</v>
      </c>
      <c r="H37" s="71" t="s">
        <v>831</v>
      </c>
      <c r="I37" s="56" t="s">
        <v>704</v>
      </c>
      <c r="J37" s="49" t="s">
        <v>311</v>
      </c>
      <c r="K37" s="52">
        <v>1</v>
      </c>
      <c r="L37" s="637"/>
      <c r="M37" s="51"/>
      <c r="N37" s="49" t="s">
        <v>851</v>
      </c>
      <c r="O37" s="51"/>
      <c r="P37" s="631" t="s">
        <v>852</v>
      </c>
      <c r="Q37" s="49" t="s">
        <v>853</v>
      </c>
      <c r="R37" s="49" t="s">
        <v>62</v>
      </c>
      <c r="S37" s="49" t="s">
        <v>836</v>
      </c>
      <c r="T37" s="55">
        <v>0.55000000000000004</v>
      </c>
      <c r="U37" s="56" t="s">
        <v>76</v>
      </c>
      <c r="V37" s="56">
        <v>10000</v>
      </c>
      <c r="W37" s="57" t="e">
        <f t="shared" si="14"/>
        <v>#VALUE!</v>
      </c>
      <c r="X37" s="57" t="e">
        <f t="shared" si="29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817</v>
      </c>
      <c r="AC37" s="57">
        <v>199</v>
      </c>
      <c r="AD37" s="58" t="s">
        <v>837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838</v>
      </c>
      <c r="AL37" s="51" t="s">
        <v>179</v>
      </c>
      <c r="AM37" s="62">
        <v>6</v>
      </c>
      <c r="AN37" s="19">
        <f t="shared" si="30"/>
        <v>144</v>
      </c>
      <c r="AO37" s="197" t="s">
        <v>755</v>
      </c>
      <c r="AP37" s="199">
        <v>46312</v>
      </c>
      <c r="AQ37" s="526"/>
      <c r="AR37" s="38">
        <f t="shared" si="19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59" t="s">
        <v>180</v>
      </c>
      <c r="BS37" s="161">
        <f t="shared" si="27"/>
        <v>46312</v>
      </c>
      <c r="BT37" s="156" t="s">
        <v>181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756</v>
      </c>
      <c r="CY37" s="531">
        <v>46235</v>
      </c>
      <c r="CZ37" s="533" t="s">
        <v>756</v>
      </c>
      <c r="DA37" s="531">
        <v>46279</v>
      </c>
      <c r="DB37" s="533" t="s">
        <v>756</v>
      </c>
      <c r="DC37" s="531">
        <v>46289</v>
      </c>
      <c r="DD37" s="533" t="s">
        <v>756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854</v>
      </c>
      <c r="F38" s="49" t="s">
        <v>855</v>
      </c>
      <c r="G38" s="529" t="s">
        <v>62</v>
      </c>
      <c r="H38" s="71" t="s">
        <v>831</v>
      </c>
      <c r="I38" s="56" t="s">
        <v>704</v>
      </c>
      <c r="J38" s="49" t="s">
        <v>311</v>
      </c>
      <c r="K38" s="52">
        <v>1</v>
      </c>
      <c r="L38" s="637"/>
      <c r="M38" s="51"/>
      <c r="N38" s="49" t="s">
        <v>856</v>
      </c>
      <c r="O38" s="51"/>
      <c r="P38" s="631" t="s">
        <v>857</v>
      </c>
      <c r="Q38" s="49" t="s">
        <v>858</v>
      </c>
      <c r="R38" s="49" t="s">
        <v>62</v>
      </c>
      <c r="S38" s="49" t="s">
        <v>836</v>
      </c>
      <c r="T38" s="55">
        <v>0.55000000000000004</v>
      </c>
      <c r="U38" s="56" t="s">
        <v>76</v>
      </c>
      <c r="V38" s="56">
        <v>10000</v>
      </c>
      <c r="W38" s="57" t="e">
        <f t="shared" si="14"/>
        <v>#VALUE!</v>
      </c>
      <c r="X38" s="57" t="e">
        <f t="shared" si="29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817</v>
      </c>
      <c r="AC38" s="57">
        <v>199</v>
      </c>
      <c r="AD38" s="58" t="s">
        <v>837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838</v>
      </c>
      <c r="AL38" s="51" t="s">
        <v>179</v>
      </c>
      <c r="AM38" s="62">
        <v>6</v>
      </c>
      <c r="AN38" s="19">
        <f t="shared" si="30"/>
        <v>144</v>
      </c>
      <c r="AO38" s="197" t="s">
        <v>755</v>
      </c>
      <c r="AP38" s="199">
        <v>46312</v>
      </c>
      <c r="AQ38" s="526"/>
      <c r="AR38" s="38">
        <f t="shared" si="19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59" t="s">
        <v>180</v>
      </c>
      <c r="BS38" s="161">
        <f t="shared" si="27"/>
        <v>46312</v>
      </c>
      <c r="BT38" s="156" t="s">
        <v>181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756</v>
      </c>
      <c r="CY38" s="531">
        <v>46235</v>
      </c>
      <c r="CZ38" s="533" t="s">
        <v>756</v>
      </c>
      <c r="DA38" s="531">
        <v>46279</v>
      </c>
      <c r="DB38" s="533" t="s">
        <v>756</v>
      </c>
      <c r="DC38" s="531">
        <v>46289</v>
      </c>
      <c r="DD38" s="533" t="s">
        <v>756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859</v>
      </c>
      <c r="F39" s="49" t="s">
        <v>860</v>
      </c>
      <c r="G39" s="529" t="s">
        <v>62</v>
      </c>
      <c r="H39" s="71" t="s">
        <v>831</v>
      </c>
      <c r="I39" s="56" t="s">
        <v>704</v>
      </c>
      <c r="J39" s="49" t="s">
        <v>311</v>
      </c>
      <c r="K39" s="52">
        <v>1</v>
      </c>
      <c r="L39" s="637"/>
      <c r="M39" s="51"/>
      <c r="N39" s="49" t="s">
        <v>861</v>
      </c>
      <c r="O39" s="51"/>
      <c r="P39" s="631" t="s">
        <v>862</v>
      </c>
      <c r="Q39" s="49" t="s">
        <v>863</v>
      </c>
      <c r="R39" s="49" t="s">
        <v>62</v>
      </c>
      <c r="S39" s="49" t="s">
        <v>836</v>
      </c>
      <c r="T39" s="55">
        <v>0.55000000000000004</v>
      </c>
      <c r="U39" s="56" t="s">
        <v>76</v>
      </c>
      <c r="V39" s="56">
        <v>10000</v>
      </c>
      <c r="W39" s="57" t="e">
        <f t="shared" si="14"/>
        <v>#VALUE!</v>
      </c>
      <c r="X39" s="57" t="e">
        <f t="shared" si="29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817</v>
      </c>
      <c r="AC39" s="57">
        <v>199</v>
      </c>
      <c r="AD39" s="58" t="s">
        <v>837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838</v>
      </c>
      <c r="AL39" s="51" t="s">
        <v>179</v>
      </c>
      <c r="AM39" s="62">
        <v>6</v>
      </c>
      <c r="AN39" s="19">
        <f t="shared" si="30"/>
        <v>144</v>
      </c>
      <c r="AO39" s="197" t="s">
        <v>755</v>
      </c>
      <c r="AP39" s="199">
        <v>46312</v>
      </c>
      <c r="AQ39" s="526"/>
      <c r="AR39" s="38">
        <f t="shared" si="19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59" t="s">
        <v>180</v>
      </c>
      <c r="BS39" s="161">
        <f t="shared" si="27"/>
        <v>46312</v>
      </c>
      <c r="BT39" s="156" t="s">
        <v>181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756</v>
      </c>
      <c r="CY39" s="531">
        <v>46235</v>
      </c>
      <c r="CZ39" s="533" t="s">
        <v>756</v>
      </c>
      <c r="DA39" s="531">
        <v>46279</v>
      </c>
      <c r="DB39" s="533" t="s">
        <v>756</v>
      </c>
      <c r="DC39" s="531">
        <v>46289</v>
      </c>
      <c r="DD39" s="533" t="s">
        <v>756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864</v>
      </c>
      <c r="F40" s="49" t="s">
        <v>865</v>
      </c>
      <c r="G40" s="529" t="s">
        <v>62</v>
      </c>
      <c r="H40" s="71" t="s">
        <v>831</v>
      </c>
      <c r="I40" s="56" t="s">
        <v>704</v>
      </c>
      <c r="J40" s="49" t="s">
        <v>311</v>
      </c>
      <c r="K40" s="52">
        <v>1</v>
      </c>
      <c r="L40" s="637" t="s">
        <v>832</v>
      </c>
      <c r="M40" s="51"/>
      <c r="N40" s="81"/>
      <c r="O40" s="51"/>
      <c r="P40" s="630" t="s">
        <v>866</v>
      </c>
      <c r="Q40" s="49" t="s">
        <v>867</v>
      </c>
      <c r="R40" s="51" t="s">
        <v>62</v>
      </c>
      <c r="S40" s="49" t="s">
        <v>868</v>
      </c>
      <c r="T40" s="55">
        <v>0.55000000000000004</v>
      </c>
      <c r="U40" s="56" t="s">
        <v>76</v>
      </c>
      <c r="V40" s="56">
        <v>10000</v>
      </c>
      <c r="W40" s="57" t="e">
        <f t="shared" si="14"/>
        <v>#VALUE!</v>
      </c>
      <c r="X40" s="57" t="e">
        <f t="shared" si="29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817</v>
      </c>
      <c r="AC40" s="57">
        <v>199</v>
      </c>
      <c r="AD40" s="58" t="s">
        <v>869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838</v>
      </c>
      <c r="AL40" s="51" t="s">
        <v>179</v>
      </c>
      <c r="AM40" s="62">
        <v>6</v>
      </c>
      <c r="AN40" s="19">
        <f t="shared" si="30"/>
        <v>144</v>
      </c>
      <c r="AO40" s="197" t="s">
        <v>755</v>
      </c>
      <c r="AP40" s="199">
        <v>46312</v>
      </c>
      <c r="AQ40" s="526"/>
      <c r="AR40" s="38">
        <f t="shared" si="19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59" t="s">
        <v>180</v>
      </c>
      <c r="BS40" s="161">
        <f>+AP40</f>
        <v>46312</v>
      </c>
      <c r="BT40" s="156" t="s">
        <v>181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756</v>
      </c>
      <c r="CY40" s="531">
        <v>46235</v>
      </c>
      <c r="CZ40" s="533" t="s">
        <v>756</v>
      </c>
      <c r="DA40" s="531">
        <v>46279</v>
      </c>
      <c r="DB40" s="533" t="s">
        <v>756</v>
      </c>
      <c r="DC40" s="531">
        <v>46289</v>
      </c>
      <c r="DD40" s="533" t="s">
        <v>756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870</v>
      </c>
      <c r="F41" s="49" t="s">
        <v>871</v>
      </c>
      <c r="G41" s="529" t="s">
        <v>62</v>
      </c>
      <c r="H41" s="71" t="s">
        <v>831</v>
      </c>
      <c r="I41" s="56" t="s">
        <v>704</v>
      </c>
      <c r="J41" s="49" t="s">
        <v>311</v>
      </c>
      <c r="K41" s="52">
        <v>1</v>
      </c>
      <c r="L41" s="637"/>
      <c r="M41" s="51"/>
      <c r="N41" s="49" t="s">
        <v>872</v>
      </c>
      <c r="O41" s="51"/>
      <c r="P41" s="630" t="s">
        <v>873</v>
      </c>
      <c r="Q41" s="49" t="s">
        <v>874</v>
      </c>
      <c r="R41" s="51" t="s">
        <v>62</v>
      </c>
      <c r="S41" s="49" t="s">
        <v>868</v>
      </c>
      <c r="T41" s="55">
        <v>0.55000000000000004</v>
      </c>
      <c r="U41" s="56" t="s">
        <v>76</v>
      </c>
      <c r="V41" s="56">
        <v>10000</v>
      </c>
      <c r="W41" s="57" t="e">
        <f t="shared" si="14"/>
        <v>#VALUE!</v>
      </c>
      <c r="X41" s="57" t="e">
        <f t="shared" si="29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817</v>
      </c>
      <c r="AC41" s="57">
        <v>199</v>
      </c>
      <c r="AD41" s="58" t="s">
        <v>869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838</v>
      </c>
      <c r="AL41" s="51" t="s">
        <v>179</v>
      </c>
      <c r="AM41" s="62">
        <v>6</v>
      </c>
      <c r="AN41" s="19">
        <f t="shared" si="30"/>
        <v>144</v>
      </c>
      <c r="AO41" s="197" t="s">
        <v>755</v>
      </c>
      <c r="AP41" s="199">
        <v>46312</v>
      </c>
      <c r="AQ41" s="526"/>
      <c r="AR41" s="38">
        <f t="shared" si="19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59" t="s">
        <v>180</v>
      </c>
      <c r="BS41" s="161">
        <f t="shared" si="27"/>
        <v>46312</v>
      </c>
      <c r="BT41" s="156" t="s">
        <v>181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756</v>
      </c>
      <c r="CY41" s="531">
        <v>46235</v>
      </c>
      <c r="CZ41" s="533" t="s">
        <v>756</v>
      </c>
      <c r="DA41" s="531">
        <v>46279</v>
      </c>
      <c r="DB41" s="533" t="s">
        <v>756</v>
      </c>
      <c r="DC41" s="531">
        <v>46289</v>
      </c>
      <c r="DD41" s="533" t="s">
        <v>756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875</v>
      </c>
      <c r="F42" s="49" t="s">
        <v>876</v>
      </c>
      <c r="G42" s="529" t="s">
        <v>62</v>
      </c>
      <c r="H42" s="71" t="s">
        <v>831</v>
      </c>
      <c r="I42" s="56" t="s">
        <v>704</v>
      </c>
      <c r="J42" s="49" t="s">
        <v>311</v>
      </c>
      <c r="K42" s="52">
        <v>1</v>
      </c>
      <c r="L42" s="637"/>
      <c r="M42" s="51"/>
      <c r="N42" s="49" t="s">
        <v>877</v>
      </c>
      <c r="O42" s="51"/>
      <c r="P42" s="630" t="s">
        <v>878</v>
      </c>
      <c r="Q42" s="49" t="s">
        <v>879</v>
      </c>
      <c r="R42" s="51" t="s">
        <v>62</v>
      </c>
      <c r="S42" s="49" t="s">
        <v>868</v>
      </c>
      <c r="T42" s="55">
        <v>0.55000000000000004</v>
      </c>
      <c r="U42" s="56" t="s">
        <v>76</v>
      </c>
      <c r="V42" s="56">
        <v>10000</v>
      </c>
      <c r="W42" s="57" t="e">
        <f t="shared" si="14"/>
        <v>#VALUE!</v>
      </c>
      <c r="X42" s="57" t="e">
        <f t="shared" si="29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817</v>
      </c>
      <c r="AC42" s="57">
        <v>199</v>
      </c>
      <c r="AD42" s="58" t="s">
        <v>869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838</v>
      </c>
      <c r="AL42" s="51" t="s">
        <v>179</v>
      </c>
      <c r="AM42" s="62">
        <v>6</v>
      </c>
      <c r="AN42" s="19">
        <f t="shared" si="30"/>
        <v>144</v>
      </c>
      <c r="AO42" s="197" t="s">
        <v>755</v>
      </c>
      <c r="AP42" s="199">
        <v>46312</v>
      </c>
      <c r="AQ42" s="526"/>
      <c r="AR42" s="38">
        <f t="shared" si="19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59" t="s">
        <v>180</v>
      </c>
      <c r="BS42" s="161">
        <f t="shared" si="27"/>
        <v>46312</v>
      </c>
      <c r="BT42" s="156" t="s">
        <v>181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756</v>
      </c>
      <c r="CY42" s="531">
        <v>46235</v>
      </c>
      <c r="CZ42" s="533" t="s">
        <v>756</v>
      </c>
      <c r="DA42" s="531">
        <v>46279</v>
      </c>
      <c r="DB42" s="533" t="s">
        <v>756</v>
      </c>
      <c r="DC42" s="531">
        <v>46289</v>
      </c>
      <c r="DD42" s="533" t="s">
        <v>756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880</v>
      </c>
      <c r="F43" s="49" t="s">
        <v>881</v>
      </c>
      <c r="G43" s="529" t="s">
        <v>62</v>
      </c>
      <c r="H43" s="71" t="s">
        <v>831</v>
      </c>
      <c r="I43" s="56" t="s">
        <v>704</v>
      </c>
      <c r="J43" s="49" t="s">
        <v>311</v>
      </c>
      <c r="K43" s="52">
        <v>1</v>
      </c>
      <c r="L43" s="637"/>
      <c r="M43" s="51"/>
      <c r="N43" s="49" t="s">
        <v>882</v>
      </c>
      <c r="O43" s="51"/>
      <c r="P43" s="630" t="s">
        <v>883</v>
      </c>
      <c r="Q43" s="49" t="s">
        <v>884</v>
      </c>
      <c r="R43" s="51" t="s">
        <v>62</v>
      </c>
      <c r="S43" s="49" t="s">
        <v>868</v>
      </c>
      <c r="T43" s="55">
        <v>0.55000000000000004</v>
      </c>
      <c r="U43" s="56" t="s">
        <v>76</v>
      </c>
      <c r="V43" s="56">
        <v>10000</v>
      </c>
      <c r="W43" s="57" t="e">
        <f t="shared" si="14"/>
        <v>#VALUE!</v>
      </c>
      <c r="X43" s="57" t="e">
        <f t="shared" si="29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817</v>
      </c>
      <c r="AC43" s="57">
        <v>199</v>
      </c>
      <c r="AD43" s="58" t="s">
        <v>869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838</v>
      </c>
      <c r="AL43" s="51" t="s">
        <v>179</v>
      </c>
      <c r="AM43" s="62">
        <v>6</v>
      </c>
      <c r="AN43" s="19">
        <f t="shared" si="30"/>
        <v>144</v>
      </c>
      <c r="AO43" s="197" t="s">
        <v>755</v>
      </c>
      <c r="AP43" s="199">
        <v>46312</v>
      </c>
      <c r="AQ43" s="526"/>
      <c r="AR43" s="38">
        <f t="shared" si="19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59" t="s">
        <v>180</v>
      </c>
      <c r="BS43" s="161">
        <f t="shared" si="27"/>
        <v>46312</v>
      </c>
      <c r="BT43" s="156" t="s">
        <v>181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756</v>
      </c>
      <c r="CY43" s="531">
        <v>46235</v>
      </c>
      <c r="CZ43" s="533" t="s">
        <v>756</v>
      </c>
      <c r="DA43" s="531">
        <v>46279</v>
      </c>
      <c r="DB43" s="533" t="s">
        <v>756</v>
      </c>
      <c r="DC43" s="531">
        <v>46289</v>
      </c>
      <c r="DD43" s="533" t="s">
        <v>756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885</v>
      </c>
      <c r="F44" s="49" t="s">
        <v>886</v>
      </c>
      <c r="G44" s="529" t="s">
        <v>62</v>
      </c>
      <c r="H44" s="71" t="s">
        <v>887</v>
      </c>
      <c r="I44" s="56" t="s">
        <v>704</v>
      </c>
      <c r="J44" s="49" t="s">
        <v>311</v>
      </c>
      <c r="K44" s="52">
        <v>1</v>
      </c>
      <c r="L44" s="639" t="s">
        <v>888</v>
      </c>
      <c r="M44" s="51"/>
      <c r="N44" s="49" t="s">
        <v>889</v>
      </c>
      <c r="O44" s="51"/>
      <c r="P44" s="58" t="s">
        <v>890</v>
      </c>
      <c r="Q44" s="49" t="s">
        <v>891</v>
      </c>
      <c r="R44" s="49" t="s">
        <v>62</v>
      </c>
      <c r="S44" s="49" t="s">
        <v>892</v>
      </c>
      <c r="T44" s="55">
        <v>0.43</v>
      </c>
      <c r="U44" s="56" t="s">
        <v>76</v>
      </c>
      <c r="V44" s="56">
        <v>10000</v>
      </c>
      <c r="W44" s="57" t="e">
        <f t="shared" si="14"/>
        <v>#VALUE!</v>
      </c>
      <c r="X44" s="57" t="e">
        <f t="shared" ref="X44:X62" si="31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808</v>
      </c>
      <c r="AC44" s="57">
        <v>95</v>
      </c>
      <c r="AD44" s="58" t="s">
        <v>893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894</v>
      </c>
      <c r="AL44" s="51" t="s">
        <v>179</v>
      </c>
      <c r="AM44" s="62">
        <v>6</v>
      </c>
      <c r="AN44" s="19">
        <f t="shared" ref="AN44:AN49" si="32">+AM44*12</f>
        <v>72</v>
      </c>
      <c r="AO44" s="197" t="s">
        <v>755</v>
      </c>
      <c r="AP44" s="199">
        <v>46316</v>
      </c>
      <c r="AQ44" s="526"/>
      <c r="AR44" s="38">
        <f t="shared" si="19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59" t="s">
        <v>180</v>
      </c>
      <c r="BS44" s="161">
        <f t="shared" si="27"/>
        <v>46316</v>
      </c>
      <c r="BT44" s="156" t="s">
        <v>181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756</v>
      </c>
      <c r="CY44" s="531">
        <v>46240</v>
      </c>
      <c r="CZ44" s="533" t="s">
        <v>756</v>
      </c>
      <c r="DA44" s="531">
        <v>46284</v>
      </c>
      <c r="DB44" s="533" t="s">
        <v>756</v>
      </c>
      <c r="DC44" s="531">
        <v>46294</v>
      </c>
      <c r="DD44" s="533" t="s">
        <v>756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895</v>
      </c>
      <c r="F45" s="49" t="s">
        <v>896</v>
      </c>
      <c r="G45" s="529" t="s">
        <v>62</v>
      </c>
      <c r="H45" s="71" t="s">
        <v>887</v>
      </c>
      <c r="I45" s="56" t="s">
        <v>704</v>
      </c>
      <c r="J45" s="49" t="s">
        <v>311</v>
      </c>
      <c r="K45" s="52">
        <v>1</v>
      </c>
      <c r="L45" s="639"/>
      <c r="M45" s="51"/>
      <c r="N45" s="49" t="s">
        <v>897</v>
      </c>
      <c r="O45" s="73"/>
      <c r="P45" s="58" t="s">
        <v>898</v>
      </c>
      <c r="Q45" s="49" t="s">
        <v>899</v>
      </c>
      <c r="R45" s="49" t="s">
        <v>62</v>
      </c>
      <c r="S45" s="49" t="s">
        <v>892</v>
      </c>
      <c r="T45" s="55">
        <v>0.43</v>
      </c>
      <c r="U45" s="56" t="s">
        <v>76</v>
      </c>
      <c r="V45" s="56">
        <v>10000</v>
      </c>
      <c r="W45" s="57" t="e">
        <f t="shared" si="14"/>
        <v>#VALUE!</v>
      </c>
      <c r="X45" s="57" t="e">
        <f t="shared" si="31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808</v>
      </c>
      <c r="AC45" s="57">
        <v>95</v>
      </c>
      <c r="AD45" s="58" t="s">
        <v>893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894</v>
      </c>
      <c r="AL45" s="51" t="s">
        <v>179</v>
      </c>
      <c r="AM45" s="62">
        <v>6</v>
      </c>
      <c r="AN45" s="19">
        <f t="shared" si="32"/>
        <v>72</v>
      </c>
      <c r="AO45" s="197" t="s">
        <v>755</v>
      </c>
      <c r="AP45" s="199">
        <v>46316</v>
      </c>
      <c r="AQ45" s="526"/>
      <c r="AR45" s="38">
        <f t="shared" si="19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59" t="s">
        <v>180</v>
      </c>
      <c r="BS45" s="161">
        <f t="shared" si="27"/>
        <v>46316</v>
      </c>
      <c r="BT45" s="156" t="s">
        <v>181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756</v>
      </c>
      <c r="CY45" s="531">
        <v>46240</v>
      </c>
      <c r="CZ45" s="533" t="s">
        <v>756</v>
      </c>
      <c r="DA45" s="531">
        <v>46284</v>
      </c>
      <c r="DB45" s="533" t="s">
        <v>756</v>
      </c>
      <c r="DC45" s="531">
        <v>46294</v>
      </c>
      <c r="DD45" s="533" t="s">
        <v>756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900</v>
      </c>
      <c r="F46" s="49" t="s">
        <v>901</v>
      </c>
      <c r="G46" s="529" t="s">
        <v>62</v>
      </c>
      <c r="H46" s="71" t="s">
        <v>887</v>
      </c>
      <c r="I46" s="56" t="s">
        <v>704</v>
      </c>
      <c r="J46" s="49" t="s">
        <v>311</v>
      </c>
      <c r="K46" s="52">
        <v>1</v>
      </c>
      <c r="L46" s="639"/>
      <c r="M46" s="51"/>
      <c r="N46" s="49" t="s">
        <v>902</v>
      </c>
      <c r="O46" s="73"/>
      <c r="P46" s="58" t="s">
        <v>903</v>
      </c>
      <c r="Q46" s="49" t="s">
        <v>904</v>
      </c>
      <c r="R46" s="51" t="s">
        <v>62</v>
      </c>
      <c r="S46" s="49" t="s">
        <v>892</v>
      </c>
      <c r="T46" s="55">
        <v>0.43</v>
      </c>
      <c r="U46" s="56" t="s">
        <v>76</v>
      </c>
      <c r="V46" s="56">
        <v>10000</v>
      </c>
      <c r="W46" s="57" t="e">
        <f t="shared" si="14"/>
        <v>#VALUE!</v>
      </c>
      <c r="X46" s="57" t="e">
        <f t="shared" si="31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808</v>
      </c>
      <c r="AC46" s="57">
        <v>95</v>
      </c>
      <c r="AD46" s="58" t="s">
        <v>893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894</v>
      </c>
      <c r="AL46" s="51" t="s">
        <v>179</v>
      </c>
      <c r="AM46" s="62">
        <v>6</v>
      </c>
      <c r="AN46" s="19">
        <f t="shared" si="32"/>
        <v>72</v>
      </c>
      <c r="AO46" s="197" t="s">
        <v>755</v>
      </c>
      <c r="AP46" s="199">
        <v>46316</v>
      </c>
      <c r="AQ46" s="526"/>
      <c r="AR46" s="38">
        <f t="shared" si="19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59" t="s">
        <v>180</v>
      </c>
      <c r="BS46" s="161">
        <f t="shared" si="27"/>
        <v>46316</v>
      </c>
      <c r="BT46" s="156" t="s">
        <v>181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756</v>
      </c>
      <c r="CY46" s="531">
        <v>46240</v>
      </c>
      <c r="CZ46" s="533" t="s">
        <v>756</v>
      </c>
      <c r="DA46" s="531">
        <v>46284</v>
      </c>
      <c r="DB46" s="533" t="s">
        <v>756</v>
      </c>
      <c r="DC46" s="531">
        <v>46294</v>
      </c>
      <c r="DD46" s="533" t="s">
        <v>756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905</v>
      </c>
      <c r="F47" s="49" t="s">
        <v>906</v>
      </c>
      <c r="G47" s="529" t="s">
        <v>62</v>
      </c>
      <c r="H47" s="71" t="s">
        <v>887</v>
      </c>
      <c r="I47" s="56" t="s">
        <v>704</v>
      </c>
      <c r="J47" s="49" t="s">
        <v>311</v>
      </c>
      <c r="K47" s="52">
        <v>1</v>
      </c>
      <c r="L47" s="639"/>
      <c r="M47" s="51"/>
      <c r="N47" s="49" t="s">
        <v>907</v>
      </c>
      <c r="O47" s="51"/>
      <c r="P47" s="58" t="s">
        <v>908</v>
      </c>
      <c r="Q47" s="49" t="s">
        <v>909</v>
      </c>
      <c r="R47" s="51" t="s">
        <v>62</v>
      </c>
      <c r="S47" s="49" t="s">
        <v>892</v>
      </c>
      <c r="T47" s="55">
        <v>0.43</v>
      </c>
      <c r="U47" s="56" t="s">
        <v>76</v>
      </c>
      <c r="V47" s="56">
        <v>10000</v>
      </c>
      <c r="W47" s="57" t="e">
        <f t="shared" si="14"/>
        <v>#VALUE!</v>
      </c>
      <c r="X47" s="57" t="e">
        <f t="shared" si="31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808</v>
      </c>
      <c r="AC47" s="57">
        <v>95</v>
      </c>
      <c r="AD47" s="58" t="s">
        <v>893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894</v>
      </c>
      <c r="AL47" s="51" t="s">
        <v>179</v>
      </c>
      <c r="AM47" s="62">
        <v>6</v>
      </c>
      <c r="AN47" s="19">
        <f t="shared" si="32"/>
        <v>72</v>
      </c>
      <c r="AO47" s="197" t="s">
        <v>755</v>
      </c>
      <c r="AP47" s="199">
        <v>46316</v>
      </c>
      <c r="AQ47" s="526"/>
      <c r="AR47" s="38">
        <f t="shared" si="19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59" t="s">
        <v>180</v>
      </c>
      <c r="BS47" s="161">
        <f t="shared" si="27"/>
        <v>46316</v>
      </c>
      <c r="BT47" s="156" t="s">
        <v>181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756</v>
      </c>
      <c r="CY47" s="531">
        <v>46240</v>
      </c>
      <c r="CZ47" s="533" t="s">
        <v>756</v>
      </c>
      <c r="DA47" s="531">
        <v>46284</v>
      </c>
      <c r="DB47" s="533" t="s">
        <v>756</v>
      </c>
      <c r="DC47" s="531">
        <v>46294</v>
      </c>
      <c r="DD47" s="533" t="s">
        <v>756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910</v>
      </c>
      <c r="F48" s="49" t="s">
        <v>911</v>
      </c>
      <c r="G48" s="529" t="s">
        <v>62</v>
      </c>
      <c r="H48" s="71" t="s">
        <v>887</v>
      </c>
      <c r="I48" s="56" t="s">
        <v>704</v>
      </c>
      <c r="J48" s="49" t="s">
        <v>311</v>
      </c>
      <c r="K48" s="52">
        <v>1</v>
      </c>
      <c r="L48" s="639"/>
      <c r="M48" s="51"/>
      <c r="N48" s="49" t="s">
        <v>912</v>
      </c>
      <c r="O48" s="51"/>
      <c r="P48" s="58" t="s">
        <v>913</v>
      </c>
      <c r="Q48" s="49" t="s">
        <v>914</v>
      </c>
      <c r="R48" s="51" t="s">
        <v>62</v>
      </c>
      <c r="S48" s="49" t="s">
        <v>892</v>
      </c>
      <c r="T48" s="55">
        <v>0.43</v>
      </c>
      <c r="U48" s="56" t="s">
        <v>76</v>
      </c>
      <c r="V48" s="56">
        <v>10000</v>
      </c>
      <c r="W48" s="57" t="e">
        <f t="shared" si="14"/>
        <v>#VALUE!</v>
      </c>
      <c r="X48" s="57" t="e">
        <f t="shared" si="31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808</v>
      </c>
      <c r="AC48" s="57">
        <v>95</v>
      </c>
      <c r="AD48" s="58" t="s">
        <v>893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894</v>
      </c>
      <c r="AL48" s="51" t="s">
        <v>179</v>
      </c>
      <c r="AM48" s="62">
        <v>6</v>
      </c>
      <c r="AN48" s="19">
        <f t="shared" si="32"/>
        <v>72</v>
      </c>
      <c r="AO48" s="197" t="s">
        <v>755</v>
      </c>
      <c r="AP48" s="199">
        <v>46316</v>
      </c>
      <c r="AQ48" s="526"/>
      <c r="AR48" s="38">
        <f t="shared" si="19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59" t="s">
        <v>180</v>
      </c>
      <c r="BS48" s="161">
        <f t="shared" si="27"/>
        <v>46316</v>
      </c>
      <c r="BT48" s="156" t="s">
        <v>181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756</v>
      </c>
      <c r="CY48" s="531">
        <v>46240</v>
      </c>
      <c r="CZ48" s="533" t="s">
        <v>756</v>
      </c>
      <c r="DA48" s="531">
        <v>46284</v>
      </c>
      <c r="DB48" s="533" t="s">
        <v>756</v>
      </c>
      <c r="DC48" s="531">
        <v>46294</v>
      </c>
      <c r="DD48" s="533" t="s">
        <v>756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915</v>
      </c>
      <c r="F49" s="49" t="s">
        <v>916</v>
      </c>
      <c r="G49" s="529" t="s">
        <v>62</v>
      </c>
      <c r="H49" s="71" t="s">
        <v>887</v>
      </c>
      <c r="I49" s="56" t="s">
        <v>704</v>
      </c>
      <c r="J49" s="49" t="s">
        <v>311</v>
      </c>
      <c r="K49" s="52">
        <v>1</v>
      </c>
      <c r="L49" s="639"/>
      <c r="M49" s="51"/>
      <c r="N49" s="49" t="s">
        <v>917</v>
      </c>
      <c r="O49" s="51"/>
      <c r="P49" s="58" t="s">
        <v>918</v>
      </c>
      <c r="Q49" s="49" t="s">
        <v>919</v>
      </c>
      <c r="R49" s="51" t="s">
        <v>62</v>
      </c>
      <c r="S49" s="49" t="s">
        <v>892</v>
      </c>
      <c r="T49" s="55">
        <v>0.43</v>
      </c>
      <c r="U49" s="56" t="s">
        <v>76</v>
      </c>
      <c r="V49" s="56">
        <v>10000</v>
      </c>
      <c r="W49" s="57" t="e">
        <f t="shared" si="14"/>
        <v>#VALUE!</v>
      </c>
      <c r="X49" s="57" t="e">
        <f t="shared" si="31"/>
        <v>#VALUE!</v>
      </c>
      <c r="Y49" s="57" t="e">
        <v>#VALUE!</v>
      </c>
      <c r="Z49" s="57" t="e">
        <f t="shared" ref="Z49:Z72" si="33">+AG49*$AB$18</f>
        <v>#VALUE!</v>
      </c>
      <c r="AA49" s="57">
        <v>0.52</v>
      </c>
      <c r="AB49" s="57" t="s">
        <v>808</v>
      </c>
      <c r="AC49" s="57">
        <v>95</v>
      </c>
      <c r="AD49" s="58" t="s">
        <v>893</v>
      </c>
      <c r="AE49" s="59">
        <v>59</v>
      </c>
      <c r="AF49" s="57">
        <f t="shared" ref="AF49:AF72" si="34">AE49/1.16</f>
        <v>50.862068965517246</v>
      </c>
      <c r="AG49" s="57">
        <f t="shared" ref="AG49:AG72" si="35">(AF49)*0.6</f>
        <v>30.517241379310345</v>
      </c>
      <c r="AH49" s="60">
        <f t="shared" ref="AH49:AH72" si="36">AA49/AG49</f>
        <v>1.7039548022598869E-2</v>
      </c>
      <c r="AI49" s="60">
        <f t="shared" ref="AI49:AI72" si="37">1-(AA49/AG49)</f>
        <v>0.98296045197740112</v>
      </c>
      <c r="AJ49" s="61">
        <f t="shared" ref="AJ49:AJ72" si="38">1-(AG49/(AE49/1.16))</f>
        <v>0.4</v>
      </c>
      <c r="AK49" s="51" t="s">
        <v>894</v>
      </c>
      <c r="AL49" s="51" t="s">
        <v>179</v>
      </c>
      <c r="AM49" s="62">
        <v>6</v>
      </c>
      <c r="AN49" s="19">
        <f t="shared" si="32"/>
        <v>72</v>
      </c>
      <c r="AO49" s="197" t="s">
        <v>755</v>
      </c>
      <c r="AP49" s="199">
        <v>46316</v>
      </c>
      <c r="AQ49" s="526"/>
      <c r="AR49" s="38">
        <f t="shared" si="19"/>
        <v>38.35</v>
      </c>
      <c r="AS49" s="34">
        <f t="shared" ref="AS49:AS72" si="39">(AR49/1.16)</f>
        <v>33.060344827586214</v>
      </c>
      <c r="AT49" s="35">
        <f t="shared" ref="AT49:AT72" si="40">+AA49/AS49</f>
        <v>1.5728813559322031E-2</v>
      </c>
      <c r="AU49" s="36">
        <f t="shared" ref="AU49:AU72" si="41">1-(AA49/AS49)</f>
        <v>0.98427118644067801</v>
      </c>
      <c r="AV49" s="20">
        <f t="shared" ref="AV49:AV72" si="42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43">+BK49/BJ49</f>
        <v>0.88888888888888884</v>
      </c>
      <c r="BM49" s="167"/>
      <c r="BN49" s="167"/>
      <c r="BO49" s="167"/>
      <c r="BP49" s="167"/>
      <c r="BQ49" s="167"/>
      <c r="BR49" s="159" t="s">
        <v>180</v>
      </c>
      <c r="BS49" s="161">
        <f t="shared" si="27"/>
        <v>46316</v>
      </c>
      <c r="BT49" s="156" t="s">
        <v>181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756</v>
      </c>
      <c r="CY49" s="531">
        <v>46240</v>
      </c>
      <c r="CZ49" s="533" t="s">
        <v>756</v>
      </c>
      <c r="DA49" s="531">
        <v>46284</v>
      </c>
      <c r="DB49" s="533" t="s">
        <v>756</v>
      </c>
      <c r="DC49" s="531">
        <v>46294</v>
      </c>
      <c r="DD49" s="533" t="s">
        <v>756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920</v>
      </c>
      <c r="F50" s="49" t="s">
        <v>921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39" t="s">
        <v>922</v>
      </c>
      <c r="M50" s="51"/>
      <c r="N50" s="49" t="s">
        <v>923</v>
      </c>
      <c r="O50" s="51"/>
      <c r="P50" s="631" t="s">
        <v>924</v>
      </c>
      <c r="Q50" s="49" t="s">
        <v>925</v>
      </c>
      <c r="R50" s="51" t="s">
        <v>62</v>
      </c>
      <c r="S50" s="49" t="s">
        <v>926</v>
      </c>
      <c r="T50" s="74">
        <v>0.56999999999999995</v>
      </c>
      <c r="U50" s="56" t="s">
        <v>76</v>
      </c>
      <c r="V50" s="56">
        <v>10000</v>
      </c>
      <c r="W50" s="57" t="e">
        <f t="shared" ref="W50:W72" si="44">+T50*$Y$17</f>
        <v>#VALUE!</v>
      </c>
      <c r="X50" s="57" t="e">
        <f t="shared" si="31"/>
        <v>#VALUE!</v>
      </c>
      <c r="Y50" s="57" t="e">
        <v>#VALUE!</v>
      </c>
      <c r="Z50" s="57" t="e">
        <f t="shared" si="33"/>
        <v>#VALUE!</v>
      </c>
      <c r="AA50" s="57">
        <v>0.45</v>
      </c>
      <c r="AB50" s="57" t="s">
        <v>927</v>
      </c>
      <c r="AC50" s="57">
        <v>199</v>
      </c>
      <c r="AD50" s="58" t="s">
        <v>928</v>
      </c>
      <c r="AE50" s="59">
        <v>129</v>
      </c>
      <c r="AF50" s="57">
        <f t="shared" si="34"/>
        <v>111.20689655172414</v>
      </c>
      <c r="AG50" s="57">
        <f t="shared" si="35"/>
        <v>66.724137931034477</v>
      </c>
      <c r="AH50" s="60">
        <f t="shared" si="36"/>
        <v>6.7441860465116289E-3</v>
      </c>
      <c r="AI50" s="60">
        <f t="shared" si="37"/>
        <v>0.99325581395348839</v>
      </c>
      <c r="AJ50" s="61">
        <f t="shared" si="38"/>
        <v>0.4</v>
      </c>
      <c r="AK50" s="51" t="s">
        <v>838</v>
      </c>
      <c r="AL50" s="51" t="s">
        <v>179</v>
      </c>
      <c r="AM50" s="62">
        <v>6</v>
      </c>
      <c r="AN50" s="19">
        <f t="shared" ref="AN50:AN61" si="45">+AM50*24</f>
        <v>144</v>
      </c>
      <c r="AO50" s="197" t="s">
        <v>755</v>
      </c>
      <c r="AP50" s="199">
        <v>46312</v>
      </c>
      <c r="AQ50" s="526"/>
      <c r="AR50" s="38">
        <f t="shared" si="19"/>
        <v>83.850000000000009</v>
      </c>
      <c r="AS50" s="34">
        <f t="shared" si="39"/>
        <v>72.284482758620697</v>
      </c>
      <c r="AT50" s="35">
        <f t="shared" si="40"/>
        <v>6.2254025044722718E-3</v>
      </c>
      <c r="AU50" s="36">
        <f t="shared" si="41"/>
        <v>0.99377459749552777</v>
      </c>
      <c r="AV50" s="20">
        <f t="shared" si="42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43"/>
        <v>0.88888888888888884</v>
      </c>
      <c r="BM50" s="167"/>
      <c r="BN50" s="167"/>
      <c r="BO50" s="167"/>
      <c r="BP50" s="167"/>
      <c r="BQ50" s="167"/>
      <c r="BR50" s="159" t="s">
        <v>180</v>
      </c>
      <c r="BS50" s="161">
        <f t="shared" ref="BS50:BS72" si="46">+AP50</f>
        <v>46312</v>
      </c>
      <c r="BT50" s="156" t="s">
        <v>181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756</v>
      </c>
      <c r="CY50" s="531">
        <v>46235</v>
      </c>
      <c r="CZ50" s="533" t="s">
        <v>756</v>
      </c>
      <c r="DA50" s="531">
        <v>46279</v>
      </c>
      <c r="DB50" s="533" t="s">
        <v>756</v>
      </c>
      <c r="DC50" s="531">
        <v>46289</v>
      </c>
      <c r="DD50" s="533" t="s">
        <v>756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929</v>
      </c>
      <c r="F51" s="49" t="s">
        <v>930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39"/>
      <c r="M51" s="51"/>
      <c r="N51" s="49" t="s">
        <v>931</v>
      </c>
      <c r="O51" s="51"/>
      <c r="P51" s="631" t="s">
        <v>932</v>
      </c>
      <c r="Q51" s="49" t="s">
        <v>933</v>
      </c>
      <c r="R51" s="51" t="s">
        <v>62</v>
      </c>
      <c r="S51" s="49" t="s">
        <v>926</v>
      </c>
      <c r="T51" s="74">
        <v>0.56999999999999995</v>
      </c>
      <c r="U51" s="56" t="s">
        <v>76</v>
      </c>
      <c r="V51" s="56">
        <v>10000</v>
      </c>
      <c r="W51" s="57" t="e">
        <f t="shared" si="44"/>
        <v>#VALUE!</v>
      </c>
      <c r="X51" s="57" t="e">
        <f t="shared" si="31"/>
        <v>#VALUE!</v>
      </c>
      <c r="Y51" s="57" t="e">
        <v>#VALUE!</v>
      </c>
      <c r="Z51" s="57" t="e">
        <f t="shared" si="33"/>
        <v>#VALUE!</v>
      </c>
      <c r="AA51" s="57">
        <v>0.45</v>
      </c>
      <c r="AB51" s="57" t="s">
        <v>927</v>
      </c>
      <c r="AC51" s="57">
        <v>199</v>
      </c>
      <c r="AD51" s="58" t="s">
        <v>928</v>
      </c>
      <c r="AE51" s="59">
        <v>129</v>
      </c>
      <c r="AF51" s="57">
        <f t="shared" si="34"/>
        <v>111.20689655172414</v>
      </c>
      <c r="AG51" s="57">
        <f t="shared" si="35"/>
        <v>66.724137931034477</v>
      </c>
      <c r="AH51" s="60">
        <f t="shared" si="36"/>
        <v>6.7441860465116289E-3</v>
      </c>
      <c r="AI51" s="60">
        <f t="shared" si="37"/>
        <v>0.99325581395348839</v>
      </c>
      <c r="AJ51" s="61">
        <f t="shared" si="38"/>
        <v>0.4</v>
      </c>
      <c r="AK51" s="51" t="s">
        <v>838</v>
      </c>
      <c r="AL51" s="51" t="s">
        <v>179</v>
      </c>
      <c r="AM51" s="62">
        <v>6</v>
      </c>
      <c r="AN51" s="19">
        <f t="shared" si="45"/>
        <v>144</v>
      </c>
      <c r="AO51" s="197" t="s">
        <v>755</v>
      </c>
      <c r="AP51" s="199">
        <v>46312</v>
      </c>
      <c r="AQ51" s="526"/>
      <c r="AR51" s="38">
        <f t="shared" si="19"/>
        <v>83.850000000000009</v>
      </c>
      <c r="AS51" s="34">
        <f t="shared" si="39"/>
        <v>72.284482758620697</v>
      </c>
      <c r="AT51" s="35">
        <f t="shared" si="40"/>
        <v>6.2254025044722718E-3</v>
      </c>
      <c r="AU51" s="36">
        <f t="shared" si="41"/>
        <v>0.99377459749552777</v>
      </c>
      <c r="AV51" s="20">
        <f t="shared" si="42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43"/>
        <v>0.88888888888888884</v>
      </c>
      <c r="BM51" s="167"/>
      <c r="BN51" s="167"/>
      <c r="BO51" s="167"/>
      <c r="BP51" s="167"/>
      <c r="BQ51" s="167"/>
      <c r="BR51" s="159" t="s">
        <v>180</v>
      </c>
      <c r="BS51" s="161">
        <f t="shared" si="46"/>
        <v>46312</v>
      </c>
      <c r="BT51" s="156" t="s">
        <v>181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756</v>
      </c>
      <c r="CY51" s="531">
        <v>46235</v>
      </c>
      <c r="CZ51" s="533" t="s">
        <v>756</v>
      </c>
      <c r="DA51" s="531">
        <v>46279</v>
      </c>
      <c r="DB51" s="533" t="s">
        <v>756</v>
      </c>
      <c r="DC51" s="531">
        <v>46289</v>
      </c>
      <c r="DD51" s="533" t="s">
        <v>756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934</v>
      </c>
      <c r="F52" s="49" t="s">
        <v>935</v>
      </c>
      <c r="G52" s="529" t="s">
        <v>62</v>
      </c>
      <c r="H52" s="46" t="s">
        <v>936</v>
      </c>
      <c r="I52" s="56" t="s">
        <v>704</v>
      </c>
      <c r="J52" s="49" t="s">
        <v>311</v>
      </c>
      <c r="K52" s="52">
        <v>1</v>
      </c>
      <c r="L52" s="637"/>
      <c r="M52" s="51"/>
      <c r="N52" s="49" t="s">
        <v>937</v>
      </c>
      <c r="O52" s="51"/>
      <c r="P52" s="630" t="s">
        <v>938</v>
      </c>
      <c r="Q52" s="49" t="s">
        <v>939</v>
      </c>
      <c r="R52" s="51"/>
      <c r="S52" s="49" t="s">
        <v>940</v>
      </c>
      <c r="T52" s="74">
        <v>0.56999999999999995</v>
      </c>
      <c r="U52" s="56" t="s">
        <v>76</v>
      </c>
      <c r="V52" s="53" t="s">
        <v>941</v>
      </c>
      <c r="W52" s="57" t="e">
        <f t="shared" si="44"/>
        <v>#VALUE!</v>
      </c>
      <c r="X52" s="57" t="e">
        <f t="shared" si="31"/>
        <v>#VALUE!</v>
      </c>
      <c r="Y52" s="57" t="e">
        <v>#VALUE!</v>
      </c>
      <c r="Z52" s="57" t="e">
        <f t="shared" si="33"/>
        <v>#VALUE!</v>
      </c>
      <c r="AA52" s="57">
        <v>0.54</v>
      </c>
      <c r="AB52" s="57" t="s">
        <v>942</v>
      </c>
      <c r="AC52" s="57">
        <v>199</v>
      </c>
      <c r="AD52" s="58" t="s">
        <v>943</v>
      </c>
      <c r="AE52" s="59">
        <v>129</v>
      </c>
      <c r="AF52" s="57">
        <f t="shared" si="34"/>
        <v>111.20689655172414</v>
      </c>
      <c r="AG52" s="57">
        <f t="shared" si="35"/>
        <v>66.724137931034477</v>
      </c>
      <c r="AH52" s="60">
        <f t="shared" si="36"/>
        <v>8.0930232558139546E-3</v>
      </c>
      <c r="AI52" s="60">
        <f t="shared" si="37"/>
        <v>0.99190697674418604</v>
      </c>
      <c r="AJ52" s="61">
        <f t="shared" si="38"/>
        <v>0.4</v>
      </c>
      <c r="AK52" s="51" t="s">
        <v>838</v>
      </c>
      <c r="AL52" s="51" t="s">
        <v>179</v>
      </c>
      <c r="AM52" s="62">
        <v>6</v>
      </c>
      <c r="AN52" s="19">
        <f t="shared" si="45"/>
        <v>144</v>
      </c>
      <c r="AO52" s="197" t="s">
        <v>755</v>
      </c>
      <c r="AP52" s="199">
        <v>46312</v>
      </c>
      <c r="AQ52" s="526"/>
      <c r="AR52" s="38">
        <f t="shared" si="19"/>
        <v>83.850000000000009</v>
      </c>
      <c r="AS52" s="34">
        <f t="shared" si="39"/>
        <v>72.284482758620697</v>
      </c>
      <c r="AT52" s="35">
        <f t="shared" si="40"/>
        <v>7.4704830053667261E-3</v>
      </c>
      <c r="AU52" s="36">
        <f t="shared" si="41"/>
        <v>0.99252951699463332</v>
      </c>
      <c r="AV52" s="20">
        <f t="shared" si="42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43"/>
        <v>0.88888888888888884</v>
      </c>
      <c r="BM52" s="167"/>
      <c r="BN52" s="167"/>
      <c r="BO52" s="167"/>
      <c r="BP52" s="167"/>
      <c r="BQ52" s="167"/>
      <c r="BR52" s="159" t="s">
        <v>180</v>
      </c>
      <c r="BS52" s="161">
        <f t="shared" si="46"/>
        <v>46312</v>
      </c>
      <c r="BT52" s="156" t="s">
        <v>181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756</v>
      </c>
      <c r="CY52" s="531">
        <v>46235</v>
      </c>
      <c r="CZ52" s="533" t="s">
        <v>756</v>
      </c>
      <c r="DA52" s="531">
        <v>46279</v>
      </c>
      <c r="DB52" s="533" t="s">
        <v>756</v>
      </c>
      <c r="DC52" s="531">
        <v>46289</v>
      </c>
      <c r="DD52" s="533" t="s">
        <v>756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944</v>
      </c>
      <c r="F53" s="49" t="s">
        <v>945</v>
      </c>
      <c r="G53" s="529" t="s">
        <v>62</v>
      </c>
      <c r="H53" s="46" t="s">
        <v>936</v>
      </c>
      <c r="I53" s="56" t="s">
        <v>704</v>
      </c>
      <c r="J53" s="49" t="s">
        <v>311</v>
      </c>
      <c r="K53" s="52">
        <v>1</v>
      </c>
      <c r="L53" s="637"/>
      <c r="M53" s="51"/>
      <c r="N53" s="49" t="s">
        <v>946</v>
      </c>
      <c r="O53" s="51"/>
      <c r="P53" s="631" t="s">
        <v>938</v>
      </c>
      <c r="Q53" s="49" t="s">
        <v>947</v>
      </c>
      <c r="R53" s="51"/>
      <c r="S53" s="49" t="s">
        <v>940</v>
      </c>
      <c r="T53" s="74">
        <v>0.56999999999999995</v>
      </c>
      <c r="U53" s="56" t="s">
        <v>76</v>
      </c>
      <c r="V53" s="53" t="s">
        <v>941</v>
      </c>
      <c r="W53" s="57" t="e">
        <f t="shared" si="44"/>
        <v>#VALUE!</v>
      </c>
      <c r="X53" s="57" t="e">
        <f t="shared" si="31"/>
        <v>#VALUE!</v>
      </c>
      <c r="Y53" s="57" t="e">
        <v>#VALUE!</v>
      </c>
      <c r="Z53" s="57" t="e">
        <f t="shared" si="33"/>
        <v>#VALUE!</v>
      </c>
      <c r="AA53" s="57">
        <v>0.54</v>
      </c>
      <c r="AB53" s="57" t="s">
        <v>942</v>
      </c>
      <c r="AC53" s="57">
        <v>199</v>
      </c>
      <c r="AD53" s="58" t="s">
        <v>943</v>
      </c>
      <c r="AE53" s="59">
        <v>129</v>
      </c>
      <c r="AF53" s="57">
        <f t="shared" si="34"/>
        <v>111.20689655172414</v>
      </c>
      <c r="AG53" s="57">
        <f t="shared" si="35"/>
        <v>66.724137931034477</v>
      </c>
      <c r="AH53" s="60">
        <f t="shared" si="36"/>
        <v>8.0930232558139546E-3</v>
      </c>
      <c r="AI53" s="60">
        <f t="shared" si="37"/>
        <v>0.99190697674418604</v>
      </c>
      <c r="AJ53" s="61">
        <f t="shared" si="38"/>
        <v>0.4</v>
      </c>
      <c r="AK53" s="51" t="s">
        <v>838</v>
      </c>
      <c r="AL53" s="51" t="s">
        <v>179</v>
      </c>
      <c r="AM53" s="62">
        <v>6</v>
      </c>
      <c r="AN53" s="19">
        <f t="shared" si="45"/>
        <v>144</v>
      </c>
      <c r="AO53" s="197" t="s">
        <v>755</v>
      </c>
      <c r="AP53" s="199">
        <v>46312</v>
      </c>
      <c r="AQ53" s="526"/>
      <c r="AR53" s="38">
        <f t="shared" si="19"/>
        <v>83.850000000000009</v>
      </c>
      <c r="AS53" s="34">
        <f t="shared" si="39"/>
        <v>72.284482758620697</v>
      </c>
      <c r="AT53" s="35">
        <f t="shared" si="40"/>
        <v>7.4704830053667261E-3</v>
      </c>
      <c r="AU53" s="36">
        <f t="shared" si="41"/>
        <v>0.99252951699463332</v>
      </c>
      <c r="AV53" s="20">
        <f t="shared" si="42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43"/>
        <v>0.88888888888888884</v>
      </c>
      <c r="BM53" s="167"/>
      <c r="BN53" s="167"/>
      <c r="BO53" s="167"/>
      <c r="BP53" s="167"/>
      <c r="BQ53" s="167"/>
      <c r="BR53" s="159" t="s">
        <v>180</v>
      </c>
      <c r="BS53" s="161">
        <f t="shared" si="46"/>
        <v>46312</v>
      </c>
      <c r="BT53" s="156" t="s">
        <v>181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756</v>
      </c>
      <c r="CY53" s="531">
        <v>46235</v>
      </c>
      <c r="CZ53" s="533" t="s">
        <v>756</v>
      </c>
      <c r="DA53" s="531">
        <v>46279</v>
      </c>
      <c r="DB53" s="533" t="s">
        <v>756</v>
      </c>
      <c r="DC53" s="531">
        <v>46289</v>
      </c>
      <c r="DD53" s="533" t="s">
        <v>756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948</v>
      </c>
      <c r="F54" s="49" t="s">
        <v>949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950</v>
      </c>
      <c r="M54" s="51"/>
      <c r="N54" s="49" t="s">
        <v>951</v>
      </c>
      <c r="O54" s="51"/>
      <c r="P54" s="631" t="s">
        <v>952</v>
      </c>
      <c r="Q54" s="49" t="s">
        <v>953</v>
      </c>
      <c r="R54" s="65" t="s">
        <v>62</v>
      </c>
      <c r="S54" s="75" t="s">
        <v>954</v>
      </c>
      <c r="T54" s="55">
        <v>0.77</v>
      </c>
      <c r="U54" s="56" t="s">
        <v>76</v>
      </c>
      <c r="V54" s="56">
        <v>10000</v>
      </c>
      <c r="W54" s="57" t="e">
        <f t="shared" si="44"/>
        <v>#VALUE!</v>
      </c>
      <c r="X54" s="57" t="e">
        <f t="shared" si="31"/>
        <v>#VALUE!</v>
      </c>
      <c r="Y54" s="57" t="e">
        <v>#VALUE!</v>
      </c>
      <c r="Z54" s="57" t="e">
        <f t="shared" si="33"/>
        <v>#VALUE!</v>
      </c>
      <c r="AA54" s="57">
        <v>0.73</v>
      </c>
      <c r="AB54" s="57" t="s">
        <v>64</v>
      </c>
      <c r="AC54" s="57">
        <v>125</v>
      </c>
      <c r="AD54" s="58" t="s">
        <v>955</v>
      </c>
      <c r="AE54" s="59">
        <v>139</v>
      </c>
      <c r="AF54" s="57">
        <f t="shared" si="34"/>
        <v>119.82758620689656</v>
      </c>
      <c r="AG54" s="57">
        <f t="shared" si="35"/>
        <v>71.896551724137936</v>
      </c>
      <c r="AH54" s="60">
        <f t="shared" si="36"/>
        <v>1.0153477218225418E-2</v>
      </c>
      <c r="AI54" s="60">
        <f t="shared" si="37"/>
        <v>0.98984652278177454</v>
      </c>
      <c r="AJ54" s="61">
        <f t="shared" si="38"/>
        <v>0.4</v>
      </c>
      <c r="AK54" s="51" t="s">
        <v>838</v>
      </c>
      <c r="AL54" s="51" t="s">
        <v>179</v>
      </c>
      <c r="AM54" s="62">
        <v>6</v>
      </c>
      <c r="AN54" s="19">
        <f t="shared" si="45"/>
        <v>144</v>
      </c>
      <c r="AO54" s="197" t="s">
        <v>755</v>
      </c>
      <c r="AP54" s="199">
        <v>46312</v>
      </c>
      <c r="AQ54" s="526"/>
      <c r="AR54" s="38">
        <f t="shared" ref="AR54:AR72" si="47">+AE54*0.65</f>
        <v>90.350000000000009</v>
      </c>
      <c r="AS54" s="34">
        <f t="shared" si="39"/>
        <v>77.887931034482776</v>
      </c>
      <c r="AT54" s="35">
        <f t="shared" si="40"/>
        <v>9.3724405091311549E-3</v>
      </c>
      <c r="AU54" s="36">
        <f t="shared" si="41"/>
        <v>0.99062755949086889</v>
      </c>
      <c r="AV54" s="20">
        <f t="shared" si="42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43"/>
        <v>0.88888888888888884</v>
      </c>
      <c r="BM54" s="167"/>
      <c r="BN54" s="167"/>
      <c r="BO54" s="167"/>
      <c r="BP54" s="167"/>
      <c r="BQ54" s="167"/>
      <c r="BR54" s="159" t="s">
        <v>180</v>
      </c>
      <c r="BS54" s="161">
        <f t="shared" si="46"/>
        <v>46312</v>
      </c>
      <c r="BT54" s="156" t="s">
        <v>181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756</v>
      </c>
      <c r="CY54" s="531">
        <v>46240</v>
      </c>
      <c r="CZ54" s="533" t="s">
        <v>756</v>
      </c>
      <c r="DA54" s="531">
        <v>46284</v>
      </c>
      <c r="DB54" s="533" t="s">
        <v>756</v>
      </c>
      <c r="DC54" s="531">
        <v>46294</v>
      </c>
      <c r="DD54" s="533" t="s">
        <v>756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956</v>
      </c>
      <c r="F55" s="49" t="s">
        <v>957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958</v>
      </c>
      <c r="M55" s="51"/>
      <c r="N55" s="49" t="s">
        <v>959</v>
      </c>
      <c r="O55" s="51"/>
      <c r="P55" s="631" t="s">
        <v>952</v>
      </c>
      <c r="Q55" s="49" t="s">
        <v>960</v>
      </c>
      <c r="R55" s="65" t="s">
        <v>62</v>
      </c>
      <c r="S55" s="75" t="s">
        <v>954</v>
      </c>
      <c r="T55" s="55">
        <v>0.77</v>
      </c>
      <c r="U55" s="56" t="s">
        <v>76</v>
      </c>
      <c r="V55" s="56">
        <v>10000</v>
      </c>
      <c r="W55" s="57" t="e">
        <f t="shared" si="44"/>
        <v>#VALUE!</v>
      </c>
      <c r="X55" s="57" t="e">
        <f t="shared" si="31"/>
        <v>#VALUE!</v>
      </c>
      <c r="Y55" s="57" t="e">
        <v>#VALUE!</v>
      </c>
      <c r="Z55" s="57" t="e">
        <f t="shared" si="33"/>
        <v>#VALUE!</v>
      </c>
      <c r="AA55" s="57">
        <v>0.73</v>
      </c>
      <c r="AB55" s="57" t="s">
        <v>64</v>
      </c>
      <c r="AC55" s="57">
        <v>125</v>
      </c>
      <c r="AD55" s="58" t="s">
        <v>955</v>
      </c>
      <c r="AE55" s="59">
        <v>139</v>
      </c>
      <c r="AF55" s="57">
        <f t="shared" si="34"/>
        <v>119.82758620689656</v>
      </c>
      <c r="AG55" s="57">
        <f t="shared" si="35"/>
        <v>71.896551724137936</v>
      </c>
      <c r="AH55" s="60">
        <f t="shared" si="36"/>
        <v>1.0153477218225418E-2</v>
      </c>
      <c r="AI55" s="60">
        <f t="shared" si="37"/>
        <v>0.98984652278177454</v>
      </c>
      <c r="AJ55" s="61">
        <f t="shared" si="38"/>
        <v>0.4</v>
      </c>
      <c r="AK55" s="51" t="s">
        <v>838</v>
      </c>
      <c r="AL55" s="51" t="s">
        <v>179</v>
      </c>
      <c r="AM55" s="62">
        <v>6</v>
      </c>
      <c r="AN55" s="19">
        <f t="shared" si="45"/>
        <v>144</v>
      </c>
      <c r="AO55" s="197" t="s">
        <v>755</v>
      </c>
      <c r="AP55" s="199">
        <v>46312</v>
      </c>
      <c r="AQ55" s="526"/>
      <c r="AR55" s="38">
        <f t="shared" si="47"/>
        <v>90.350000000000009</v>
      </c>
      <c r="AS55" s="34">
        <f t="shared" si="39"/>
        <v>77.887931034482776</v>
      </c>
      <c r="AT55" s="35">
        <f t="shared" si="40"/>
        <v>9.3724405091311549E-3</v>
      </c>
      <c r="AU55" s="36">
        <f t="shared" si="41"/>
        <v>0.99062755949086889</v>
      </c>
      <c r="AV55" s="20">
        <f t="shared" si="42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43"/>
        <v>0.88888888888888884</v>
      </c>
      <c r="BM55" s="167"/>
      <c r="BN55" s="167"/>
      <c r="BO55" s="167"/>
      <c r="BP55" s="167"/>
      <c r="BQ55" s="167"/>
      <c r="BR55" s="159" t="s">
        <v>180</v>
      </c>
      <c r="BS55" s="161">
        <f t="shared" si="46"/>
        <v>46312</v>
      </c>
      <c r="BT55" s="156" t="s">
        <v>181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756</v>
      </c>
      <c r="CY55" s="531">
        <v>46240</v>
      </c>
      <c r="CZ55" s="533" t="s">
        <v>756</v>
      </c>
      <c r="DA55" s="531">
        <v>46284</v>
      </c>
      <c r="DB55" s="533" t="s">
        <v>756</v>
      </c>
      <c r="DC55" s="531">
        <v>46294</v>
      </c>
      <c r="DD55" s="533" t="s">
        <v>756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961</v>
      </c>
      <c r="F56" s="49" t="s">
        <v>962</v>
      </c>
      <c r="G56" s="529" t="s">
        <v>62</v>
      </c>
      <c r="H56" s="46" t="s">
        <v>963</v>
      </c>
      <c r="I56" s="56" t="s">
        <v>704</v>
      </c>
      <c r="J56" s="49" t="s">
        <v>311</v>
      </c>
      <c r="K56" s="52">
        <v>1</v>
      </c>
      <c r="L56" s="631" t="s">
        <v>964</v>
      </c>
      <c r="M56" s="51"/>
      <c r="N56" s="49" t="s">
        <v>965</v>
      </c>
      <c r="O56" s="51"/>
      <c r="P56" s="631" t="s">
        <v>966</v>
      </c>
      <c r="Q56" s="49" t="s">
        <v>953</v>
      </c>
      <c r="R56" s="51" t="s">
        <v>62</v>
      </c>
      <c r="S56" s="49" t="s">
        <v>967</v>
      </c>
      <c r="T56" s="81"/>
      <c r="U56" s="56" t="s">
        <v>66</v>
      </c>
      <c r="V56" s="56">
        <v>10000</v>
      </c>
      <c r="W56" s="57" t="e">
        <f t="shared" si="44"/>
        <v>#VALUE!</v>
      </c>
      <c r="X56" s="57" t="e">
        <f t="shared" si="31"/>
        <v>#VALUE!</v>
      </c>
      <c r="Y56" s="57" t="e">
        <f>(W56+X56)*$AA$17</f>
        <v>#VALUE!</v>
      </c>
      <c r="Z56" s="57" t="e">
        <f t="shared" si="33"/>
        <v>#VALUE!</v>
      </c>
      <c r="AA56" s="57" t="s">
        <v>968</v>
      </c>
      <c r="AB56" s="57" t="s">
        <v>927</v>
      </c>
      <c r="AC56" s="57">
        <v>149</v>
      </c>
      <c r="AD56" s="58" t="s">
        <v>969</v>
      </c>
      <c r="AE56" s="59">
        <v>169</v>
      </c>
      <c r="AF56" s="58">
        <f t="shared" si="34"/>
        <v>145.68965517241381</v>
      </c>
      <c r="AG56" s="57">
        <f t="shared" si="35"/>
        <v>87.413793103448285</v>
      </c>
      <c r="AH56" s="60" t="e">
        <f t="shared" si="36"/>
        <v>#VALUE!</v>
      </c>
      <c r="AI56" s="60" t="e">
        <f t="shared" si="37"/>
        <v>#VALUE!</v>
      </c>
      <c r="AJ56" s="61">
        <f t="shared" si="38"/>
        <v>0.4</v>
      </c>
      <c r="AK56" s="51" t="s">
        <v>838</v>
      </c>
      <c r="AL56" s="51" t="s">
        <v>179</v>
      </c>
      <c r="AM56" s="62">
        <v>6</v>
      </c>
      <c r="AN56" s="19">
        <f t="shared" si="45"/>
        <v>144</v>
      </c>
      <c r="AO56" s="197" t="s">
        <v>970</v>
      </c>
      <c r="AP56" s="539">
        <v>46310</v>
      </c>
      <c r="AQ56" s="526"/>
      <c r="AR56" s="38">
        <f t="shared" si="47"/>
        <v>109.85000000000001</v>
      </c>
      <c r="AS56" s="34">
        <f t="shared" si="39"/>
        <v>94.698275862068982</v>
      </c>
      <c r="AT56" s="35" t="e">
        <f t="shared" si="40"/>
        <v>#VALUE!</v>
      </c>
      <c r="AU56" s="36" t="e">
        <f t="shared" si="41"/>
        <v>#VALUE!</v>
      </c>
      <c r="AV56" s="20">
        <f t="shared" si="42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43"/>
        <v>0.88888888888888884</v>
      </c>
      <c r="BM56" s="167"/>
      <c r="BN56" s="167"/>
      <c r="BO56" s="167"/>
      <c r="BP56" s="167"/>
      <c r="BQ56" s="167"/>
      <c r="BR56" s="159" t="s">
        <v>180</v>
      </c>
      <c r="BS56" s="161">
        <f t="shared" si="46"/>
        <v>46310</v>
      </c>
      <c r="BT56" s="156" t="s">
        <v>181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756</v>
      </c>
      <c r="CY56" s="531">
        <v>46202</v>
      </c>
      <c r="CZ56" s="533" t="s">
        <v>756</v>
      </c>
      <c r="DA56" s="531">
        <v>46246</v>
      </c>
      <c r="DB56" s="533" t="s">
        <v>756</v>
      </c>
      <c r="DC56" s="531">
        <v>46306</v>
      </c>
      <c r="DD56" s="533" t="s">
        <v>756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971</v>
      </c>
      <c r="F57" s="49" t="s">
        <v>972</v>
      </c>
      <c r="G57" s="535"/>
      <c r="H57" s="51" t="s">
        <v>973</v>
      </c>
      <c r="I57" s="56" t="s">
        <v>704</v>
      </c>
      <c r="J57" s="49" t="s">
        <v>311</v>
      </c>
      <c r="K57" s="52">
        <v>1</v>
      </c>
      <c r="L57" s="76" t="s">
        <v>974</v>
      </c>
      <c r="M57" s="65"/>
      <c r="N57" s="77" t="s">
        <v>975</v>
      </c>
      <c r="O57" s="65"/>
      <c r="P57" s="76" t="s">
        <v>976</v>
      </c>
      <c r="Q57" s="77"/>
      <c r="R57" s="65" t="s">
        <v>977</v>
      </c>
      <c r="S57" s="78" t="s">
        <v>978</v>
      </c>
      <c r="T57" s="55">
        <v>0.52</v>
      </c>
      <c r="U57" s="56" t="s">
        <v>76</v>
      </c>
      <c r="V57" s="56">
        <v>10000</v>
      </c>
      <c r="W57" s="57" t="e">
        <f t="shared" si="44"/>
        <v>#VALUE!</v>
      </c>
      <c r="X57" s="57" t="e">
        <f t="shared" si="31"/>
        <v>#VALUE!</v>
      </c>
      <c r="Y57" s="57" t="e">
        <v>#VALUE!</v>
      </c>
      <c r="Z57" s="57" t="e">
        <f t="shared" si="33"/>
        <v>#VALUE!</v>
      </c>
      <c r="AA57" s="57">
        <v>0.27</v>
      </c>
      <c r="AB57" s="57" t="s">
        <v>64</v>
      </c>
      <c r="AC57" s="57">
        <v>299</v>
      </c>
      <c r="AD57" s="58" t="s">
        <v>979</v>
      </c>
      <c r="AE57" s="59">
        <v>89</v>
      </c>
      <c r="AF57" s="57">
        <f t="shared" si="34"/>
        <v>76.724137931034491</v>
      </c>
      <c r="AG57" s="57">
        <f t="shared" si="35"/>
        <v>46.03448275862069</v>
      </c>
      <c r="AH57" s="60">
        <f t="shared" si="36"/>
        <v>5.8651685393258431E-3</v>
      </c>
      <c r="AI57" s="60">
        <f t="shared" si="37"/>
        <v>0.99413483146067416</v>
      </c>
      <c r="AJ57" s="61">
        <f t="shared" si="38"/>
        <v>0.4</v>
      </c>
      <c r="AK57" s="51" t="s">
        <v>838</v>
      </c>
      <c r="AL57" s="51" t="s">
        <v>179</v>
      </c>
      <c r="AM57" s="62">
        <v>6</v>
      </c>
      <c r="AN57" s="19">
        <f t="shared" si="45"/>
        <v>144</v>
      </c>
      <c r="AO57" s="197" t="s">
        <v>755</v>
      </c>
      <c r="AP57" s="199">
        <v>46312</v>
      </c>
      <c r="AQ57" s="526"/>
      <c r="AR57" s="38">
        <f t="shared" si="47"/>
        <v>57.85</v>
      </c>
      <c r="AS57" s="34">
        <f t="shared" si="39"/>
        <v>49.87068965517242</v>
      </c>
      <c r="AT57" s="35">
        <f t="shared" si="40"/>
        <v>5.4140017286084694E-3</v>
      </c>
      <c r="AU57" s="36">
        <f t="shared" si="41"/>
        <v>0.99458599827139149</v>
      </c>
      <c r="AV57" s="20">
        <f t="shared" si="42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43"/>
        <v>0.88888888888888884</v>
      </c>
      <c r="BM57" s="167"/>
      <c r="BN57" s="167"/>
      <c r="BO57" s="167"/>
      <c r="BP57" s="167"/>
      <c r="BQ57" s="167"/>
      <c r="BR57" s="159" t="s">
        <v>180</v>
      </c>
      <c r="BS57" s="161">
        <f t="shared" si="46"/>
        <v>46312</v>
      </c>
      <c r="BT57" s="156" t="s">
        <v>181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756</v>
      </c>
      <c r="CY57" s="531">
        <v>46240</v>
      </c>
      <c r="CZ57" s="533" t="s">
        <v>756</v>
      </c>
      <c r="DA57" s="531">
        <v>46284</v>
      </c>
      <c r="DB57" s="533" t="s">
        <v>756</v>
      </c>
      <c r="DC57" s="531">
        <v>46294</v>
      </c>
      <c r="DD57" s="533" t="s">
        <v>756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980</v>
      </c>
      <c r="F58" s="49" t="s">
        <v>981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982</v>
      </c>
      <c r="M58" s="51"/>
      <c r="N58" s="49" t="s">
        <v>983</v>
      </c>
      <c r="O58" s="51"/>
      <c r="P58" s="630" t="s">
        <v>984</v>
      </c>
      <c r="Q58" s="49" t="s">
        <v>707</v>
      </c>
      <c r="R58" s="51" t="s">
        <v>62</v>
      </c>
      <c r="S58" s="49" t="s">
        <v>985</v>
      </c>
      <c r="T58" s="74">
        <v>0.75</v>
      </c>
      <c r="U58" s="56" t="s">
        <v>76</v>
      </c>
      <c r="V58" s="56">
        <v>10000</v>
      </c>
      <c r="W58" s="57" t="e">
        <f t="shared" si="44"/>
        <v>#VALUE!</v>
      </c>
      <c r="X58" s="57" t="e">
        <f t="shared" si="31"/>
        <v>#VALUE!</v>
      </c>
      <c r="Y58" s="57" t="e">
        <v>#VALUE!</v>
      </c>
      <c r="Z58" s="57" t="e">
        <f t="shared" si="33"/>
        <v>#VALUE!</v>
      </c>
      <c r="AA58" s="57">
        <v>0.65</v>
      </c>
      <c r="AB58" s="57" t="s">
        <v>986</v>
      </c>
      <c r="AC58" s="57">
        <v>299</v>
      </c>
      <c r="AD58" s="58" t="s">
        <v>987</v>
      </c>
      <c r="AE58" s="59">
        <v>139</v>
      </c>
      <c r="AF58" s="57">
        <f t="shared" si="34"/>
        <v>119.82758620689656</v>
      </c>
      <c r="AG58" s="57">
        <f t="shared" si="35"/>
        <v>71.896551724137936</v>
      </c>
      <c r="AH58" s="60">
        <f t="shared" si="36"/>
        <v>9.040767386091126E-3</v>
      </c>
      <c r="AI58" s="60">
        <f t="shared" si="37"/>
        <v>0.99095923261390884</v>
      </c>
      <c r="AJ58" s="61">
        <f t="shared" si="38"/>
        <v>0.4</v>
      </c>
      <c r="AK58" s="51" t="s">
        <v>838</v>
      </c>
      <c r="AL58" s="51" t="s">
        <v>179</v>
      </c>
      <c r="AM58" s="62">
        <v>6</v>
      </c>
      <c r="AN58" s="19">
        <f t="shared" si="45"/>
        <v>144</v>
      </c>
      <c r="AO58" s="197" t="s">
        <v>755</v>
      </c>
      <c r="AP58" s="199">
        <v>46302</v>
      </c>
      <c r="AQ58" s="526"/>
      <c r="AR58" s="38">
        <f t="shared" si="47"/>
        <v>90.350000000000009</v>
      </c>
      <c r="AS58" s="34">
        <f t="shared" si="39"/>
        <v>77.887931034482776</v>
      </c>
      <c r="AT58" s="35">
        <f t="shared" si="40"/>
        <v>8.3453237410071931E-3</v>
      </c>
      <c r="AU58" s="36">
        <f t="shared" si="41"/>
        <v>0.99165467625899284</v>
      </c>
      <c r="AV58" s="20">
        <f t="shared" si="42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43"/>
        <v>0.88888888888888884</v>
      </c>
      <c r="BM58" s="167"/>
      <c r="BN58" s="167"/>
      <c r="BO58" s="167"/>
      <c r="BP58" s="167"/>
      <c r="BQ58" s="167"/>
      <c r="BR58" s="159" t="s">
        <v>180</v>
      </c>
      <c r="BS58" s="161">
        <f t="shared" si="46"/>
        <v>46302</v>
      </c>
      <c r="BT58" s="156" t="s">
        <v>181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756</v>
      </c>
      <c r="CY58" s="531">
        <v>46240</v>
      </c>
      <c r="CZ58" s="533" t="s">
        <v>756</v>
      </c>
      <c r="DA58" s="531">
        <v>46284</v>
      </c>
      <c r="DB58" s="533" t="s">
        <v>756</v>
      </c>
      <c r="DC58" s="531">
        <v>46294</v>
      </c>
      <c r="DD58" s="533" t="s">
        <v>756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988</v>
      </c>
      <c r="F59" s="49" t="s">
        <v>989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982</v>
      </c>
      <c r="M59" s="51"/>
      <c r="N59" s="49" t="s">
        <v>990</v>
      </c>
      <c r="O59" s="51"/>
      <c r="P59" s="630" t="s">
        <v>991</v>
      </c>
      <c r="Q59" s="49" t="s">
        <v>707</v>
      </c>
      <c r="R59" s="51" t="s">
        <v>62</v>
      </c>
      <c r="S59" s="49" t="s">
        <v>985</v>
      </c>
      <c r="T59" s="74">
        <v>0.75</v>
      </c>
      <c r="U59" s="56" t="s">
        <v>76</v>
      </c>
      <c r="V59" s="56">
        <v>10000</v>
      </c>
      <c r="W59" s="57" t="e">
        <f t="shared" si="44"/>
        <v>#VALUE!</v>
      </c>
      <c r="X59" s="57" t="e">
        <f t="shared" si="31"/>
        <v>#VALUE!</v>
      </c>
      <c r="Y59" s="57" t="e">
        <v>#VALUE!</v>
      </c>
      <c r="Z59" s="57" t="e">
        <f t="shared" si="33"/>
        <v>#VALUE!</v>
      </c>
      <c r="AA59" s="57">
        <v>0.65</v>
      </c>
      <c r="AB59" s="57" t="s">
        <v>986</v>
      </c>
      <c r="AC59" s="57">
        <v>299</v>
      </c>
      <c r="AD59" s="58" t="s">
        <v>987</v>
      </c>
      <c r="AE59" s="59">
        <v>139</v>
      </c>
      <c r="AF59" s="57">
        <f t="shared" si="34"/>
        <v>119.82758620689656</v>
      </c>
      <c r="AG59" s="57">
        <f t="shared" si="35"/>
        <v>71.896551724137936</v>
      </c>
      <c r="AH59" s="60">
        <f t="shared" si="36"/>
        <v>9.040767386091126E-3</v>
      </c>
      <c r="AI59" s="60">
        <f t="shared" si="37"/>
        <v>0.99095923261390884</v>
      </c>
      <c r="AJ59" s="61">
        <f t="shared" si="38"/>
        <v>0.4</v>
      </c>
      <c r="AK59" s="51" t="s">
        <v>838</v>
      </c>
      <c r="AL59" s="51" t="s">
        <v>179</v>
      </c>
      <c r="AM59" s="62">
        <v>6</v>
      </c>
      <c r="AN59" s="19">
        <f t="shared" si="45"/>
        <v>144</v>
      </c>
      <c r="AO59" s="197" t="s">
        <v>755</v>
      </c>
      <c r="AP59" s="199">
        <v>46302</v>
      </c>
      <c r="AQ59" s="526"/>
      <c r="AR59" s="38">
        <f t="shared" si="47"/>
        <v>90.350000000000009</v>
      </c>
      <c r="AS59" s="34">
        <f t="shared" si="39"/>
        <v>77.887931034482776</v>
      </c>
      <c r="AT59" s="35">
        <f t="shared" si="40"/>
        <v>8.3453237410071931E-3</v>
      </c>
      <c r="AU59" s="36">
        <f t="shared" si="41"/>
        <v>0.99165467625899284</v>
      </c>
      <c r="AV59" s="20">
        <f t="shared" si="42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43"/>
        <v>0.88888888888888884</v>
      </c>
      <c r="BM59" s="167"/>
      <c r="BN59" s="167"/>
      <c r="BO59" s="167"/>
      <c r="BP59" s="167"/>
      <c r="BQ59" s="167"/>
      <c r="BR59" s="159" t="s">
        <v>180</v>
      </c>
      <c r="BS59" s="161">
        <f t="shared" si="46"/>
        <v>46302</v>
      </c>
      <c r="BT59" s="156" t="s">
        <v>181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756</v>
      </c>
      <c r="CY59" s="531">
        <v>46240</v>
      </c>
      <c r="CZ59" s="533" t="s">
        <v>756</v>
      </c>
      <c r="DA59" s="531">
        <v>46284</v>
      </c>
      <c r="DB59" s="533" t="s">
        <v>756</v>
      </c>
      <c r="DC59" s="531">
        <v>46294</v>
      </c>
      <c r="DD59" s="533" t="s">
        <v>756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992</v>
      </c>
      <c r="F60" s="49" t="s">
        <v>993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982</v>
      </c>
      <c r="M60" s="51"/>
      <c r="N60" s="49" t="s">
        <v>994</v>
      </c>
      <c r="O60" s="51"/>
      <c r="P60" s="630" t="s">
        <v>995</v>
      </c>
      <c r="Q60" s="49" t="s">
        <v>707</v>
      </c>
      <c r="R60" s="51" t="s">
        <v>62</v>
      </c>
      <c r="S60" s="49" t="s">
        <v>985</v>
      </c>
      <c r="T60" s="74">
        <v>0.75</v>
      </c>
      <c r="U60" s="56" t="s">
        <v>76</v>
      </c>
      <c r="V60" s="56">
        <v>10000</v>
      </c>
      <c r="W60" s="57" t="e">
        <f t="shared" si="44"/>
        <v>#VALUE!</v>
      </c>
      <c r="X60" s="57" t="e">
        <f t="shared" si="31"/>
        <v>#VALUE!</v>
      </c>
      <c r="Y60" s="57" t="e">
        <v>#VALUE!</v>
      </c>
      <c r="Z60" s="57" t="e">
        <f t="shared" si="33"/>
        <v>#VALUE!</v>
      </c>
      <c r="AA60" s="57">
        <v>0.65</v>
      </c>
      <c r="AB60" s="57" t="s">
        <v>986</v>
      </c>
      <c r="AC60" s="57">
        <v>299</v>
      </c>
      <c r="AD60" s="58" t="s">
        <v>987</v>
      </c>
      <c r="AE60" s="59">
        <v>139</v>
      </c>
      <c r="AF60" s="57">
        <f t="shared" si="34"/>
        <v>119.82758620689656</v>
      </c>
      <c r="AG60" s="57">
        <f t="shared" si="35"/>
        <v>71.896551724137936</v>
      </c>
      <c r="AH60" s="60">
        <f t="shared" si="36"/>
        <v>9.040767386091126E-3</v>
      </c>
      <c r="AI60" s="60">
        <f t="shared" si="37"/>
        <v>0.99095923261390884</v>
      </c>
      <c r="AJ60" s="61">
        <f t="shared" si="38"/>
        <v>0.4</v>
      </c>
      <c r="AK60" s="51" t="s">
        <v>838</v>
      </c>
      <c r="AL60" s="51" t="s">
        <v>179</v>
      </c>
      <c r="AM60" s="62">
        <v>6</v>
      </c>
      <c r="AN60" s="19">
        <f t="shared" si="45"/>
        <v>144</v>
      </c>
      <c r="AO60" s="197" t="s">
        <v>755</v>
      </c>
      <c r="AP60" s="199">
        <v>46302</v>
      </c>
      <c r="AQ60" s="526"/>
      <c r="AR60" s="38">
        <f t="shared" si="47"/>
        <v>90.350000000000009</v>
      </c>
      <c r="AS60" s="34">
        <f t="shared" si="39"/>
        <v>77.887931034482776</v>
      </c>
      <c r="AT60" s="35">
        <f t="shared" si="40"/>
        <v>8.3453237410071931E-3</v>
      </c>
      <c r="AU60" s="36">
        <f t="shared" si="41"/>
        <v>0.99165467625899284</v>
      </c>
      <c r="AV60" s="20">
        <f t="shared" si="42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43"/>
        <v>0.88888888888888884</v>
      </c>
      <c r="BM60" s="167"/>
      <c r="BN60" s="167"/>
      <c r="BO60" s="167"/>
      <c r="BP60" s="167"/>
      <c r="BQ60" s="167"/>
      <c r="BR60" s="159" t="s">
        <v>180</v>
      </c>
      <c r="BS60" s="161">
        <f t="shared" si="46"/>
        <v>46302</v>
      </c>
      <c r="BT60" s="156" t="s">
        <v>181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756</v>
      </c>
      <c r="CY60" s="531">
        <v>46240</v>
      </c>
      <c r="CZ60" s="533" t="s">
        <v>756</v>
      </c>
      <c r="DA60" s="531">
        <v>46284</v>
      </c>
      <c r="DB60" s="533" t="s">
        <v>756</v>
      </c>
      <c r="DC60" s="531">
        <v>46294</v>
      </c>
      <c r="DD60" s="533" t="s">
        <v>756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996</v>
      </c>
      <c r="F61" s="49" t="s">
        <v>997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982</v>
      </c>
      <c r="M61" s="51"/>
      <c r="N61" s="49" t="s">
        <v>998</v>
      </c>
      <c r="O61" s="51"/>
      <c r="P61" s="630" t="s">
        <v>999</v>
      </c>
      <c r="Q61" s="49" t="s">
        <v>707</v>
      </c>
      <c r="R61" s="51" t="s">
        <v>62</v>
      </c>
      <c r="S61" s="49" t="s">
        <v>985</v>
      </c>
      <c r="T61" s="74">
        <v>0.75</v>
      </c>
      <c r="U61" s="56" t="s">
        <v>76</v>
      </c>
      <c r="V61" s="56">
        <v>10000</v>
      </c>
      <c r="W61" s="57" t="e">
        <f t="shared" si="44"/>
        <v>#VALUE!</v>
      </c>
      <c r="X61" s="57" t="e">
        <f t="shared" si="31"/>
        <v>#VALUE!</v>
      </c>
      <c r="Y61" s="57" t="e">
        <v>#VALUE!</v>
      </c>
      <c r="Z61" s="57" t="e">
        <f t="shared" si="33"/>
        <v>#VALUE!</v>
      </c>
      <c r="AA61" s="57">
        <v>0.65</v>
      </c>
      <c r="AB61" s="57" t="s">
        <v>986</v>
      </c>
      <c r="AC61" s="57">
        <v>179</v>
      </c>
      <c r="AD61" s="58" t="s">
        <v>987</v>
      </c>
      <c r="AE61" s="59">
        <v>139</v>
      </c>
      <c r="AF61" s="57">
        <f t="shared" si="34"/>
        <v>119.82758620689656</v>
      </c>
      <c r="AG61" s="57">
        <f t="shared" si="35"/>
        <v>71.896551724137936</v>
      </c>
      <c r="AH61" s="60">
        <f t="shared" si="36"/>
        <v>9.040767386091126E-3</v>
      </c>
      <c r="AI61" s="60">
        <f t="shared" si="37"/>
        <v>0.99095923261390884</v>
      </c>
      <c r="AJ61" s="61">
        <f t="shared" si="38"/>
        <v>0.4</v>
      </c>
      <c r="AK61" s="51" t="s">
        <v>838</v>
      </c>
      <c r="AL61" s="51" t="s">
        <v>179</v>
      </c>
      <c r="AM61" s="62">
        <v>6</v>
      </c>
      <c r="AN61" s="19">
        <f t="shared" si="45"/>
        <v>144</v>
      </c>
      <c r="AO61" s="197" t="s">
        <v>755</v>
      </c>
      <c r="AP61" s="199">
        <v>46302</v>
      </c>
      <c r="AQ61" s="526"/>
      <c r="AR61" s="38">
        <f t="shared" si="47"/>
        <v>90.350000000000009</v>
      </c>
      <c r="AS61" s="34">
        <f t="shared" si="39"/>
        <v>77.887931034482776</v>
      </c>
      <c r="AT61" s="35">
        <f t="shared" si="40"/>
        <v>8.3453237410071931E-3</v>
      </c>
      <c r="AU61" s="36">
        <f t="shared" si="41"/>
        <v>0.99165467625899284</v>
      </c>
      <c r="AV61" s="20">
        <f t="shared" si="42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43"/>
        <v>0.88888888888888884</v>
      </c>
      <c r="BM61" s="167"/>
      <c r="BN61" s="167"/>
      <c r="BO61" s="167"/>
      <c r="BP61" s="167"/>
      <c r="BQ61" s="167"/>
      <c r="BR61" s="159" t="s">
        <v>180</v>
      </c>
      <c r="BS61" s="161">
        <f t="shared" si="46"/>
        <v>46302</v>
      </c>
      <c r="BT61" s="156" t="s">
        <v>181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756</v>
      </c>
      <c r="CY61" s="531">
        <v>46240</v>
      </c>
      <c r="CZ61" s="533" t="s">
        <v>756</v>
      </c>
      <c r="DA61" s="531">
        <v>46284</v>
      </c>
      <c r="DB61" s="533" t="s">
        <v>756</v>
      </c>
      <c r="DC61" s="531">
        <v>46294</v>
      </c>
      <c r="DD61" s="533" t="s">
        <v>756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1000</v>
      </c>
      <c r="F62" s="49" t="s">
        <v>1001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1002</v>
      </c>
      <c r="M62" s="51"/>
      <c r="N62" s="49" t="s">
        <v>1003</v>
      </c>
      <c r="O62" s="51"/>
      <c r="P62" s="51" t="s">
        <v>707</v>
      </c>
      <c r="Q62" s="49" t="s">
        <v>1004</v>
      </c>
      <c r="R62" s="51" t="s">
        <v>62</v>
      </c>
      <c r="S62" s="49" t="s">
        <v>1005</v>
      </c>
      <c r="T62" s="74">
        <v>0.68</v>
      </c>
      <c r="U62" s="56" t="s">
        <v>76</v>
      </c>
      <c r="V62" s="56">
        <v>10000</v>
      </c>
      <c r="W62" s="57" t="e">
        <f t="shared" si="44"/>
        <v>#VALUE!</v>
      </c>
      <c r="X62" s="57" t="e">
        <f t="shared" si="31"/>
        <v>#VALUE!</v>
      </c>
      <c r="Y62" s="57" t="e">
        <v>#VALUE!</v>
      </c>
      <c r="Z62" s="57" t="e">
        <f t="shared" si="33"/>
        <v>#VALUE!</v>
      </c>
      <c r="AA62" s="57">
        <v>1.03</v>
      </c>
      <c r="AB62" s="57" t="s">
        <v>64</v>
      </c>
      <c r="AC62" s="57">
        <v>179</v>
      </c>
      <c r="AD62" s="58" t="s">
        <v>1006</v>
      </c>
      <c r="AE62" s="59">
        <v>149</v>
      </c>
      <c r="AF62" s="57">
        <f t="shared" si="34"/>
        <v>128.44827586206898</v>
      </c>
      <c r="AG62" s="57">
        <f t="shared" si="35"/>
        <v>77.068965517241381</v>
      </c>
      <c r="AH62" s="60">
        <f t="shared" si="36"/>
        <v>1.3364653243847875E-2</v>
      </c>
      <c r="AI62" s="60">
        <f t="shared" si="37"/>
        <v>0.98663534675615217</v>
      </c>
      <c r="AJ62" s="61">
        <f t="shared" si="38"/>
        <v>0.4</v>
      </c>
      <c r="AK62" s="51" t="s">
        <v>838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47"/>
        <v>96.850000000000009</v>
      </c>
      <c r="AS62" s="34">
        <f t="shared" si="39"/>
        <v>83.49137931034484</v>
      </c>
      <c r="AT62" s="35">
        <f t="shared" si="40"/>
        <v>1.2336602994321114E-2</v>
      </c>
      <c r="AU62" s="36">
        <f t="shared" si="41"/>
        <v>0.98766339700567884</v>
      </c>
      <c r="AV62" s="20">
        <f t="shared" si="42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43"/>
        <v>0.88888888888888884</v>
      </c>
      <c r="BM62" s="167"/>
      <c r="BN62" s="167"/>
      <c r="BO62" s="167"/>
      <c r="BP62" s="167"/>
      <c r="BQ62" s="167"/>
      <c r="BR62" s="159" t="s">
        <v>180</v>
      </c>
      <c r="BS62" s="161">
        <f t="shared" si="46"/>
        <v>46312</v>
      </c>
      <c r="BT62" s="156" t="s">
        <v>181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756</v>
      </c>
      <c r="CY62" s="531">
        <v>46240</v>
      </c>
      <c r="CZ62" s="533" t="s">
        <v>756</v>
      </c>
      <c r="DA62" s="531">
        <v>46284</v>
      </c>
      <c r="DB62" s="533" t="s">
        <v>756</v>
      </c>
      <c r="DC62" s="531">
        <v>46294</v>
      </c>
      <c r="DD62" s="533" t="s">
        <v>756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1007</v>
      </c>
      <c r="F63" s="49" t="s">
        <v>1008</v>
      </c>
      <c r="G63" s="529" t="s">
        <v>62</v>
      </c>
      <c r="H63" s="51" t="s">
        <v>1009</v>
      </c>
      <c r="I63" s="56" t="s">
        <v>704</v>
      </c>
      <c r="J63" s="49" t="s">
        <v>311</v>
      </c>
      <c r="K63" s="52">
        <v>1</v>
      </c>
      <c r="L63" s="637" t="s">
        <v>1010</v>
      </c>
      <c r="M63" s="51"/>
      <c r="N63" s="49" t="s">
        <v>1011</v>
      </c>
      <c r="O63" s="51"/>
      <c r="P63" s="631"/>
      <c r="Q63" s="49" t="s">
        <v>891</v>
      </c>
      <c r="R63" s="51" t="s">
        <v>62</v>
      </c>
      <c r="S63" s="49" t="s">
        <v>1012</v>
      </c>
      <c r="T63" s="55">
        <v>0.47</v>
      </c>
      <c r="U63" s="56" t="s">
        <v>76</v>
      </c>
      <c r="V63" s="56">
        <v>10000</v>
      </c>
      <c r="W63" s="57" t="e">
        <f t="shared" si="44"/>
        <v>#VALUE!</v>
      </c>
      <c r="X63" s="57" t="e">
        <f t="shared" ref="X63:X70" si="48">+W63*0.36</f>
        <v>#VALUE!</v>
      </c>
      <c r="Y63" s="57" t="e">
        <v>#VALUE!</v>
      </c>
      <c r="Z63" s="57" t="e">
        <f t="shared" si="33"/>
        <v>#VALUE!</v>
      </c>
      <c r="AA63" s="57">
        <v>0.52</v>
      </c>
      <c r="AB63" s="57" t="s">
        <v>1013</v>
      </c>
      <c r="AC63" s="57">
        <v>179</v>
      </c>
      <c r="AD63" s="58" t="s">
        <v>1014</v>
      </c>
      <c r="AE63" s="59">
        <v>99</v>
      </c>
      <c r="AF63" s="57">
        <f t="shared" si="34"/>
        <v>85.344827586206904</v>
      </c>
      <c r="AG63" s="57">
        <f t="shared" si="35"/>
        <v>51.206896551724142</v>
      </c>
      <c r="AH63" s="60">
        <f t="shared" si="36"/>
        <v>1.0154882154882154E-2</v>
      </c>
      <c r="AI63" s="60">
        <f t="shared" si="37"/>
        <v>0.98984511784511786</v>
      </c>
      <c r="AJ63" s="61">
        <f t="shared" si="38"/>
        <v>0.4</v>
      </c>
      <c r="AK63" s="51" t="s">
        <v>838</v>
      </c>
      <c r="AL63" s="51" t="s">
        <v>179</v>
      </c>
      <c r="AM63" s="62">
        <v>6</v>
      </c>
      <c r="AN63" s="19">
        <f t="shared" ref="AN63:AN70" si="49">+AM63*24</f>
        <v>144</v>
      </c>
      <c r="AO63" s="197" t="s">
        <v>755</v>
      </c>
      <c r="AP63" s="199">
        <v>46312</v>
      </c>
      <c r="AQ63" s="526"/>
      <c r="AR63" s="38">
        <f t="shared" si="47"/>
        <v>64.350000000000009</v>
      </c>
      <c r="AS63" s="34">
        <f t="shared" si="39"/>
        <v>55.474137931034491</v>
      </c>
      <c r="AT63" s="35">
        <f t="shared" si="40"/>
        <v>9.3737373737373727E-3</v>
      </c>
      <c r="AU63" s="36">
        <f t="shared" si="41"/>
        <v>0.99062626262626263</v>
      </c>
      <c r="AV63" s="20">
        <f t="shared" si="42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43"/>
        <v>0.88888888888888884</v>
      </c>
      <c r="BM63" s="167"/>
      <c r="BN63" s="167"/>
      <c r="BO63" s="167"/>
      <c r="BP63" s="167"/>
      <c r="BQ63" s="167"/>
      <c r="BR63" s="159" t="s">
        <v>180</v>
      </c>
      <c r="BS63" s="161">
        <f t="shared" si="46"/>
        <v>46312</v>
      </c>
      <c r="BT63" s="156" t="s">
        <v>181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756</v>
      </c>
      <c r="CY63" s="531">
        <v>46242</v>
      </c>
      <c r="CZ63" s="533" t="s">
        <v>756</v>
      </c>
      <c r="DA63" s="531">
        <v>46286</v>
      </c>
      <c r="DB63" s="533" t="s">
        <v>756</v>
      </c>
      <c r="DC63" s="531">
        <v>46296</v>
      </c>
      <c r="DD63" s="533" t="s">
        <v>756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1015</v>
      </c>
      <c r="F64" s="49" t="s">
        <v>1016</v>
      </c>
      <c r="G64" s="529" t="s">
        <v>62</v>
      </c>
      <c r="H64" s="51" t="s">
        <v>1009</v>
      </c>
      <c r="I64" s="56" t="s">
        <v>704</v>
      </c>
      <c r="J64" s="49" t="s">
        <v>311</v>
      </c>
      <c r="K64" s="52">
        <v>1</v>
      </c>
      <c r="L64" s="637"/>
      <c r="M64" s="51"/>
      <c r="N64" s="49" t="s">
        <v>1017</v>
      </c>
      <c r="O64" s="51"/>
      <c r="P64" s="631" t="s">
        <v>1018</v>
      </c>
      <c r="Q64" s="49" t="s">
        <v>1019</v>
      </c>
      <c r="R64" s="51" t="s">
        <v>62</v>
      </c>
      <c r="S64" s="49" t="s">
        <v>1012</v>
      </c>
      <c r="T64" s="55">
        <v>0.47</v>
      </c>
      <c r="U64" s="56" t="s">
        <v>76</v>
      </c>
      <c r="V64" s="56">
        <v>10000</v>
      </c>
      <c r="W64" s="57" t="e">
        <f t="shared" si="44"/>
        <v>#VALUE!</v>
      </c>
      <c r="X64" s="57" t="e">
        <f t="shared" si="48"/>
        <v>#VALUE!</v>
      </c>
      <c r="Y64" s="57" t="e">
        <v>#VALUE!</v>
      </c>
      <c r="Z64" s="57" t="e">
        <f t="shared" si="33"/>
        <v>#VALUE!</v>
      </c>
      <c r="AA64" s="57">
        <v>0.52</v>
      </c>
      <c r="AB64" s="57" t="s">
        <v>1013</v>
      </c>
      <c r="AC64" s="57">
        <v>199</v>
      </c>
      <c r="AD64" s="58" t="s">
        <v>1014</v>
      </c>
      <c r="AE64" s="59">
        <v>99</v>
      </c>
      <c r="AF64" s="57">
        <f t="shared" si="34"/>
        <v>85.344827586206904</v>
      </c>
      <c r="AG64" s="57">
        <f t="shared" si="35"/>
        <v>51.206896551724142</v>
      </c>
      <c r="AH64" s="60">
        <f t="shared" si="36"/>
        <v>1.0154882154882154E-2</v>
      </c>
      <c r="AI64" s="60">
        <f t="shared" si="37"/>
        <v>0.98984511784511786</v>
      </c>
      <c r="AJ64" s="61">
        <f t="shared" si="38"/>
        <v>0.4</v>
      </c>
      <c r="AK64" s="51" t="s">
        <v>838</v>
      </c>
      <c r="AL64" s="51" t="s">
        <v>179</v>
      </c>
      <c r="AM64" s="62">
        <v>6</v>
      </c>
      <c r="AN64" s="19">
        <f t="shared" si="49"/>
        <v>144</v>
      </c>
      <c r="AO64" s="197" t="s">
        <v>755</v>
      </c>
      <c r="AP64" s="199">
        <v>46312</v>
      </c>
      <c r="AQ64" s="526"/>
      <c r="AR64" s="38">
        <f t="shared" si="47"/>
        <v>64.350000000000009</v>
      </c>
      <c r="AS64" s="34">
        <f t="shared" si="39"/>
        <v>55.474137931034491</v>
      </c>
      <c r="AT64" s="35">
        <f t="shared" si="40"/>
        <v>9.3737373737373727E-3</v>
      </c>
      <c r="AU64" s="36">
        <f t="shared" si="41"/>
        <v>0.99062626262626263</v>
      </c>
      <c r="AV64" s="20">
        <f t="shared" si="42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43"/>
        <v>0.88888888888888884</v>
      </c>
      <c r="BM64" s="167"/>
      <c r="BN64" s="167"/>
      <c r="BO64" s="167"/>
      <c r="BP64" s="167"/>
      <c r="BQ64" s="167"/>
      <c r="BR64" s="159" t="s">
        <v>180</v>
      </c>
      <c r="BS64" s="161">
        <f t="shared" si="46"/>
        <v>46312</v>
      </c>
      <c r="BT64" s="156" t="s">
        <v>181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756</v>
      </c>
      <c r="CY64" s="531">
        <v>46242</v>
      </c>
      <c r="CZ64" s="533" t="s">
        <v>756</v>
      </c>
      <c r="DA64" s="531">
        <v>46286</v>
      </c>
      <c r="DB64" s="533" t="s">
        <v>756</v>
      </c>
      <c r="DC64" s="531">
        <v>46296</v>
      </c>
      <c r="DD64" s="533" t="s">
        <v>756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1020</v>
      </c>
      <c r="F65" s="49" t="s">
        <v>1021</v>
      </c>
      <c r="G65" s="529" t="s">
        <v>62</v>
      </c>
      <c r="H65" s="51" t="s">
        <v>1009</v>
      </c>
      <c r="I65" s="56" t="s">
        <v>704</v>
      </c>
      <c r="J65" s="49" t="s">
        <v>311</v>
      </c>
      <c r="K65" s="52">
        <v>1</v>
      </c>
      <c r="L65" s="637"/>
      <c r="M65" s="51"/>
      <c r="N65" s="49" t="s">
        <v>1022</v>
      </c>
      <c r="O65" s="51"/>
      <c r="P65" s="631" t="s">
        <v>1018</v>
      </c>
      <c r="Q65" s="49" t="s">
        <v>1023</v>
      </c>
      <c r="R65" s="51" t="s">
        <v>62</v>
      </c>
      <c r="S65" s="49" t="s">
        <v>1012</v>
      </c>
      <c r="T65" s="55">
        <v>0.47</v>
      </c>
      <c r="U65" s="56" t="s">
        <v>76</v>
      </c>
      <c r="V65" s="56">
        <v>10000</v>
      </c>
      <c r="W65" s="57" t="e">
        <f t="shared" si="44"/>
        <v>#VALUE!</v>
      </c>
      <c r="X65" s="57" t="e">
        <f t="shared" si="48"/>
        <v>#VALUE!</v>
      </c>
      <c r="Y65" s="57" t="e">
        <v>#VALUE!</v>
      </c>
      <c r="Z65" s="57" t="e">
        <f t="shared" si="33"/>
        <v>#VALUE!</v>
      </c>
      <c r="AA65" s="57">
        <v>0.52</v>
      </c>
      <c r="AB65" s="57" t="s">
        <v>1013</v>
      </c>
      <c r="AC65" s="57">
        <v>179</v>
      </c>
      <c r="AD65" s="58" t="s">
        <v>1014</v>
      </c>
      <c r="AE65" s="59">
        <v>99</v>
      </c>
      <c r="AF65" s="57">
        <f t="shared" si="34"/>
        <v>85.344827586206904</v>
      </c>
      <c r="AG65" s="57">
        <f t="shared" si="35"/>
        <v>51.206896551724142</v>
      </c>
      <c r="AH65" s="60">
        <f t="shared" si="36"/>
        <v>1.0154882154882154E-2</v>
      </c>
      <c r="AI65" s="60">
        <f t="shared" si="37"/>
        <v>0.98984511784511786</v>
      </c>
      <c r="AJ65" s="61">
        <f t="shared" si="38"/>
        <v>0.4</v>
      </c>
      <c r="AK65" s="51" t="s">
        <v>838</v>
      </c>
      <c r="AL65" s="51" t="s">
        <v>179</v>
      </c>
      <c r="AM65" s="62">
        <v>6</v>
      </c>
      <c r="AN65" s="19">
        <f t="shared" si="49"/>
        <v>144</v>
      </c>
      <c r="AO65" s="197" t="s">
        <v>755</v>
      </c>
      <c r="AP65" s="199">
        <v>46312</v>
      </c>
      <c r="AQ65" s="526"/>
      <c r="AR65" s="38">
        <f t="shared" si="47"/>
        <v>64.350000000000009</v>
      </c>
      <c r="AS65" s="34">
        <f t="shared" si="39"/>
        <v>55.474137931034491</v>
      </c>
      <c r="AT65" s="35">
        <f t="shared" si="40"/>
        <v>9.3737373737373727E-3</v>
      </c>
      <c r="AU65" s="36">
        <f t="shared" si="41"/>
        <v>0.99062626262626263</v>
      </c>
      <c r="AV65" s="20">
        <f t="shared" si="42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43"/>
        <v>0.88888888888888884</v>
      </c>
      <c r="BM65" s="167"/>
      <c r="BN65" s="167"/>
      <c r="BO65" s="167"/>
      <c r="BP65" s="167"/>
      <c r="BQ65" s="167"/>
      <c r="BR65" s="159" t="s">
        <v>180</v>
      </c>
      <c r="BS65" s="161">
        <f t="shared" si="46"/>
        <v>46312</v>
      </c>
      <c r="BT65" s="156" t="s">
        <v>181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756</v>
      </c>
      <c r="CY65" s="531">
        <v>46242</v>
      </c>
      <c r="CZ65" s="533" t="s">
        <v>756</v>
      </c>
      <c r="DA65" s="531">
        <v>46286</v>
      </c>
      <c r="DB65" s="533" t="s">
        <v>756</v>
      </c>
      <c r="DC65" s="531">
        <v>46296</v>
      </c>
      <c r="DD65" s="533" t="s">
        <v>756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1024</v>
      </c>
      <c r="F66" s="49" t="s">
        <v>1025</v>
      </c>
      <c r="G66" s="529" t="s">
        <v>62</v>
      </c>
      <c r="H66" s="51" t="s">
        <v>1009</v>
      </c>
      <c r="I66" s="56" t="s">
        <v>704</v>
      </c>
      <c r="J66" s="49" t="s">
        <v>311</v>
      </c>
      <c r="K66" s="52">
        <v>1</v>
      </c>
      <c r="L66" s="637"/>
      <c r="M66" s="51"/>
      <c r="N66" s="49" t="s">
        <v>1026</v>
      </c>
      <c r="O66" s="51"/>
      <c r="P66" s="631" t="s">
        <v>1018</v>
      </c>
      <c r="Q66" s="49" t="s">
        <v>1027</v>
      </c>
      <c r="R66" s="51" t="s">
        <v>62</v>
      </c>
      <c r="S66" s="49" t="s">
        <v>1012</v>
      </c>
      <c r="T66" s="55">
        <v>0.47</v>
      </c>
      <c r="U66" s="56" t="s">
        <v>76</v>
      </c>
      <c r="V66" s="56">
        <v>10000</v>
      </c>
      <c r="W66" s="57" t="e">
        <f t="shared" si="44"/>
        <v>#VALUE!</v>
      </c>
      <c r="X66" s="57" t="e">
        <f t="shared" si="48"/>
        <v>#VALUE!</v>
      </c>
      <c r="Y66" s="57" t="e">
        <v>#VALUE!</v>
      </c>
      <c r="Z66" s="57" t="e">
        <f t="shared" si="33"/>
        <v>#VALUE!</v>
      </c>
      <c r="AA66" s="57">
        <v>0.52</v>
      </c>
      <c r="AB66" s="57" t="s">
        <v>1013</v>
      </c>
      <c r="AC66" s="57">
        <v>179</v>
      </c>
      <c r="AD66" s="58" t="s">
        <v>1014</v>
      </c>
      <c r="AE66" s="59">
        <v>99</v>
      </c>
      <c r="AF66" s="57">
        <f t="shared" si="34"/>
        <v>85.344827586206904</v>
      </c>
      <c r="AG66" s="57">
        <f t="shared" si="35"/>
        <v>51.206896551724142</v>
      </c>
      <c r="AH66" s="60">
        <f t="shared" si="36"/>
        <v>1.0154882154882154E-2</v>
      </c>
      <c r="AI66" s="60">
        <f t="shared" si="37"/>
        <v>0.98984511784511786</v>
      </c>
      <c r="AJ66" s="61">
        <f t="shared" si="38"/>
        <v>0.4</v>
      </c>
      <c r="AK66" s="51" t="s">
        <v>838</v>
      </c>
      <c r="AL66" s="51" t="s">
        <v>179</v>
      </c>
      <c r="AM66" s="62">
        <v>6</v>
      </c>
      <c r="AN66" s="19">
        <f t="shared" si="49"/>
        <v>144</v>
      </c>
      <c r="AO66" s="197" t="s">
        <v>755</v>
      </c>
      <c r="AP66" s="199">
        <v>46312</v>
      </c>
      <c r="AQ66" s="526"/>
      <c r="AR66" s="38">
        <f t="shared" si="47"/>
        <v>64.350000000000009</v>
      </c>
      <c r="AS66" s="34">
        <f t="shared" si="39"/>
        <v>55.474137931034491</v>
      </c>
      <c r="AT66" s="35">
        <f t="shared" si="40"/>
        <v>9.3737373737373727E-3</v>
      </c>
      <c r="AU66" s="36">
        <f t="shared" si="41"/>
        <v>0.99062626262626263</v>
      </c>
      <c r="AV66" s="20">
        <f t="shared" si="42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43"/>
        <v>0.88888888888888884</v>
      </c>
      <c r="BM66" s="167"/>
      <c r="BN66" s="167"/>
      <c r="BO66" s="167"/>
      <c r="BP66" s="167"/>
      <c r="BQ66" s="167"/>
      <c r="BR66" s="159" t="s">
        <v>180</v>
      </c>
      <c r="BS66" s="161">
        <f t="shared" si="46"/>
        <v>46312</v>
      </c>
      <c r="BT66" s="156" t="s">
        <v>181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756</v>
      </c>
      <c r="CY66" s="531">
        <v>46242</v>
      </c>
      <c r="CZ66" s="533" t="s">
        <v>756</v>
      </c>
      <c r="DA66" s="531">
        <v>46286</v>
      </c>
      <c r="DB66" s="533" t="s">
        <v>756</v>
      </c>
      <c r="DC66" s="531">
        <v>46296</v>
      </c>
      <c r="DD66" s="533" t="s">
        <v>756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1028</v>
      </c>
      <c r="F67" s="49" t="s">
        <v>1029</v>
      </c>
      <c r="G67" s="529" t="s">
        <v>62</v>
      </c>
      <c r="H67" s="71" t="s">
        <v>831</v>
      </c>
      <c r="I67" s="56" t="s">
        <v>704</v>
      </c>
      <c r="J67" s="49" t="s">
        <v>311</v>
      </c>
      <c r="K67" s="52">
        <v>1</v>
      </c>
      <c r="L67" s="637" t="s">
        <v>832</v>
      </c>
      <c r="M67" s="51"/>
      <c r="N67" s="49" t="s">
        <v>1030</v>
      </c>
      <c r="O67" s="51"/>
      <c r="P67" s="631" t="s">
        <v>1018</v>
      </c>
      <c r="Q67" s="49" t="s">
        <v>1031</v>
      </c>
      <c r="R67" s="51" t="s">
        <v>62</v>
      </c>
      <c r="S67" s="49" t="s">
        <v>1032</v>
      </c>
      <c r="T67" s="55">
        <v>0.55000000000000004</v>
      </c>
      <c r="U67" s="56" t="s">
        <v>76</v>
      </c>
      <c r="V67" s="56">
        <v>10000</v>
      </c>
      <c r="W67" s="57" t="e">
        <f t="shared" si="44"/>
        <v>#VALUE!</v>
      </c>
      <c r="X67" s="57" t="e">
        <f t="shared" si="48"/>
        <v>#VALUE!</v>
      </c>
      <c r="Y67" s="57" t="e">
        <v>#VALUE!</v>
      </c>
      <c r="Z67" s="57" t="e">
        <f t="shared" si="33"/>
        <v>#VALUE!</v>
      </c>
      <c r="AA67" s="57">
        <v>0.28000000000000003</v>
      </c>
      <c r="AB67" s="57" t="s">
        <v>927</v>
      </c>
      <c r="AC67" s="57">
        <v>179</v>
      </c>
      <c r="AD67" s="58" t="s">
        <v>1033</v>
      </c>
      <c r="AE67" s="59">
        <v>99</v>
      </c>
      <c r="AF67" s="57">
        <f t="shared" si="34"/>
        <v>85.344827586206904</v>
      </c>
      <c r="AG67" s="57">
        <f t="shared" si="35"/>
        <v>51.206896551724142</v>
      </c>
      <c r="AH67" s="60">
        <f t="shared" si="36"/>
        <v>5.4680134680134681E-3</v>
      </c>
      <c r="AI67" s="60">
        <f t="shared" si="37"/>
        <v>0.99453198653198649</v>
      </c>
      <c r="AJ67" s="61">
        <f t="shared" si="38"/>
        <v>0.4</v>
      </c>
      <c r="AK67" s="51" t="s">
        <v>838</v>
      </c>
      <c r="AL67" s="51" t="s">
        <v>179</v>
      </c>
      <c r="AM67" s="62">
        <v>6</v>
      </c>
      <c r="AN67" s="19">
        <f t="shared" si="49"/>
        <v>144</v>
      </c>
      <c r="AO67" s="197" t="s">
        <v>755</v>
      </c>
      <c r="AP67" s="199">
        <v>46312</v>
      </c>
      <c r="AQ67" s="526"/>
      <c r="AR67" s="38">
        <f t="shared" si="47"/>
        <v>64.350000000000009</v>
      </c>
      <c r="AS67" s="34">
        <f t="shared" si="39"/>
        <v>55.474137931034491</v>
      </c>
      <c r="AT67" s="35">
        <f t="shared" si="40"/>
        <v>5.0473970473970467E-3</v>
      </c>
      <c r="AU67" s="36">
        <f t="shared" si="41"/>
        <v>0.9949526029526029</v>
      </c>
      <c r="AV67" s="20">
        <f t="shared" si="42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43"/>
        <v>0.88888888888888884</v>
      </c>
      <c r="BM67" s="167"/>
      <c r="BN67" s="167"/>
      <c r="BO67" s="167"/>
      <c r="BP67" s="167"/>
      <c r="BQ67" s="167"/>
      <c r="BR67" s="159" t="s">
        <v>180</v>
      </c>
      <c r="BS67" s="161">
        <f t="shared" si="46"/>
        <v>46312</v>
      </c>
      <c r="BT67" s="156" t="s">
        <v>181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756</v>
      </c>
      <c r="CY67" s="531">
        <v>46235</v>
      </c>
      <c r="CZ67" s="533" t="s">
        <v>756</v>
      </c>
      <c r="DA67" s="531">
        <v>46279</v>
      </c>
      <c r="DB67" s="533" t="s">
        <v>756</v>
      </c>
      <c r="DC67" s="531">
        <v>46289</v>
      </c>
      <c r="DD67" s="533" t="s">
        <v>756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1034</v>
      </c>
      <c r="F68" s="49" t="s">
        <v>1035</v>
      </c>
      <c r="G68" s="529" t="s">
        <v>62</v>
      </c>
      <c r="H68" s="71" t="s">
        <v>831</v>
      </c>
      <c r="I68" s="56" t="s">
        <v>704</v>
      </c>
      <c r="J68" s="49" t="s">
        <v>311</v>
      </c>
      <c r="K68" s="52">
        <v>1</v>
      </c>
      <c r="L68" s="637"/>
      <c r="M68" s="51"/>
      <c r="N68" s="49" t="s">
        <v>1036</v>
      </c>
      <c r="O68" s="51"/>
      <c r="P68" s="631" t="s">
        <v>1037</v>
      </c>
      <c r="Q68" s="49" t="s">
        <v>1038</v>
      </c>
      <c r="R68" s="51" t="s">
        <v>62</v>
      </c>
      <c r="S68" s="49" t="s">
        <v>1032</v>
      </c>
      <c r="T68" s="55">
        <v>0.55000000000000004</v>
      </c>
      <c r="U68" s="56" t="s">
        <v>76</v>
      </c>
      <c r="V68" s="56">
        <v>10000</v>
      </c>
      <c r="W68" s="57" t="e">
        <f t="shared" si="44"/>
        <v>#VALUE!</v>
      </c>
      <c r="X68" s="57" t="e">
        <f t="shared" si="48"/>
        <v>#VALUE!</v>
      </c>
      <c r="Y68" s="57" t="e">
        <v>#VALUE!</v>
      </c>
      <c r="Z68" s="57" t="e">
        <f t="shared" si="33"/>
        <v>#VALUE!</v>
      </c>
      <c r="AA68" s="57">
        <v>0.28000000000000003</v>
      </c>
      <c r="AB68" s="57" t="s">
        <v>927</v>
      </c>
      <c r="AC68" s="57">
        <v>179</v>
      </c>
      <c r="AD68" s="58" t="s">
        <v>1033</v>
      </c>
      <c r="AE68" s="59">
        <v>99</v>
      </c>
      <c r="AF68" s="57">
        <f t="shared" si="34"/>
        <v>85.344827586206904</v>
      </c>
      <c r="AG68" s="57">
        <f t="shared" si="35"/>
        <v>51.206896551724142</v>
      </c>
      <c r="AH68" s="60">
        <f t="shared" si="36"/>
        <v>5.4680134680134681E-3</v>
      </c>
      <c r="AI68" s="60">
        <f t="shared" si="37"/>
        <v>0.99453198653198649</v>
      </c>
      <c r="AJ68" s="61">
        <f t="shared" si="38"/>
        <v>0.4</v>
      </c>
      <c r="AK68" s="51" t="s">
        <v>838</v>
      </c>
      <c r="AL68" s="51" t="s">
        <v>179</v>
      </c>
      <c r="AM68" s="62">
        <v>6</v>
      </c>
      <c r="AN68" s="19">
        <f t="shared" si="49"/>
        <v>144</v>
      </c>
      <c r="AO68" s="197" t="s">
        <v>755</v>
      </c>
      <c r="AP68" s="199">
        <v>46312</v>
      </c>
      <c r="AQ68" s="526"/>
      <c r="AR68" s="38">
        <f t="shared" si="47"/>
        <v>64.350000000000009</v>
      </c>
      <c r="AS68" s="34">
        <f t="shared" si="39"/>
        <v>55.474137931034491</v>
      </c>
      <c r="AT68" s="35">
        <f t="shared" si="40"/>
        <v>5.0473970473970467E-3</v>
      </c>
      <c r="AU68" s="36">
        <f t="shared" si="41"/>
        <v>0.9949526029526029</v>
      </c>
      <c r="AV68" s="20">
        <f t="shared" si="42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43"/>
        <v>0.88888888888888884</v>
      </c>
      <c r="BM68" s="167"/>
      <c r="BN68" s="167"/>
      <c r="BO68" s="167"/>
      <c r="BP68" s="167"/>
      <c r="BQ68" s="167"/>
      <c r="BR68" s="159" t="s">
        <v>180</v>
      </c>
      <c r="BS68" s="161">
        <f t="shared" si="46"/>
        <v>46312</v>
      </c>
      <c r="BT68" s="156" t="s">
        <v>181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756</v>
      </c>
      <c r="CY68" s="531">
        <v>46235</v>
      </c>
      <c r="CZ68" s="533" t="s">
        <v>756</v>
      </c>
      <c r="DA68" s="531">
        <v>46279</v>
      </c>
      <c r="DB68" s="533" t="s">
        <v>756</v>
      </c>
      <c r="DC68" s="531">
        <v>46289</v>
      </c>
      <c r="DD68" s="533" t="s">
        <v>756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1039</v>
      </c>
      <c r="F69" s="49" t="s">
        <v>1040</v>
      </c>
      <c r="G69" s="529" t="s">
        <v>62</v>
      </c>
      <c r="H69" s="71" t="s">
        <v>831</v>
      </c>
      <c r="I69" s="56" t="s">
        <v>704</v>
      </c>
      <c r="J69" s="49" t="s">
        <v>311</v>
      </c>
      <c r="K69" s="52">
        <v>1</v>
      </c>
      <c r="L69" s="637"/>
      <c r="M69" s="51"/>
      <c r="N69" s="49" t="s">
        <v>1041</v>
      </c>
      <c r="O69" s="51"/>
      <c r="P69" s="631" t="s">
        <v>1037</v>
      </c>
      <c r="Q69" s="49" t="s">
        <v>891</v>
      </c>
      <c r="R69" s="49" t="s">
        <v>62</v>
      </c>
      <c r="S69" s="49" t="s">
        <v>1032</v>
      </c>
      <c r="T69" s="55">
        <v>0.55000000000000004</v>
      </c>
      <c r="U69" s="56" t="s">
        <v>76</v>
      </c>
      <c r="V69" s="56">
        <v>10000</v>
      </c>
      <c r="W69" s="57" t="e">
        <f t="shared" si="44"/>
        <v>#VALUE!</v>
      </c>
      <c r="X69" s="57" t="e">
        <f t="shared" si="48"/>
        <v>#VALUE!</v>
      </c>
      <c r="Y69" s="57" t="e">
        <v>#VALUE!</v>
      </c>
      <c r="Z69" s="57" t="e">
        <f t="shared" si="33"/>
        <v>#VALUE!</v>
      </c>
      <c r="AA69" s="57">
        <v>0.28000000000000003</v>
      </c>
      <c r="AB69" s="57" t="s">
        <v>927</v>
      </c>
      <c r="AC69" s="57">
        <v>99</v>
      </c>
      <c r="AD69" s="58" t="s">
        <v>1033</v>
      </c>
      <c r="AE69" s="59">
        <v>99</v>
      </c>
      <c r="AF69" s="57">
        <f t="shared" si="34"/>
        <v>85.344827586206904</v>
      </c>
      <c r="AG69" s="57">
        <f t="shared" si="35"/>
        <v>51.206896551724142</v>
      </c>
      <c r="AH69" s="60">
        <f t="shared" si="36"/>
        <v>5.4680134680134681E-3</v>
      </c>
      <c r="AI69" s="60">
        <f t="shared" si="37"/>
        <v>0.99453198653198649</v>
      </c>
      <c r="AJ69" s="61">
        <f t="shared" si="38"/>
        <v>0.4</v>
      </c>
      <c r="AK69" s="51" t="s">
        <v>838</v>
      </c>
      <c r="AL69" s="51" t="s">
        <v>179</v>
      </c>
      <c r="AM69" s="62">
        <v>6</v>
      </c>
      <c r="AN69" s="19">
        <f t="shared" si="49"/>
        <v>144</v>
      </c>
      <c r="AO69" s="197" t="s">
        <v>755</v>
      </c>
      <c r="AP69" s="199">
        <v>46312</v>
      </c>
      <c r="AQ69" s="526"/>
      <c r="AR69" s="38">
        <f t="shared" si="47"/>
        <v>64.350000000000009</v>
      </c>
      <c r="AS69" s="34">
        <f t="shared" si="39"/>
        <v>55.474137931034491</v>
      </c>
      <c r="AT69" s="35">
        <f t="shared" si="40"/>
        <v>5.0473970473970467E-3</v>
      </c>
      <c r="AU69" s="36">
        <f t="shared" si="41"/>
        <v>0.9949526029526029</v>
      </c>
      <c r="AV69" s="20">
        <f t="shared" si="42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43"/>
        <v>0.88888888888888884</v>
      </c>
      <c r="BM69" s="167"/>
      <c r="BN69" s="167"/>
      <c r="BO69" s="167"/>
      <c r="BP69" s="167"/>
      <c r="BQ69" s="167"/>
      <c r="BR69" s="159" t="s">
        <v>180</v>
      </c>
      <c r="BS69" s="161">
        <f t="shared" si="46"/>
        <v>46312</v>
      </c>
      <c r="BT69" s="156" t="s">
        <v>181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756</v>
      </c>
      <c r="CY69" s="531">
        <v>46235</v>
      </c>
      <c r="CZ69" s="533" t="s">
        <v>756</v>
      </c>
      <c r="DA69" s="531">
        <v>46279</v>
      </c>
      <c r="DB69" s="533" t="s">
        <v>756</v>
      </c>
      <c r="DC69" s="531">
        <v>46289</v>
      </c>
      <c r="DD69" s="533" t="s">
        <v>756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1042</v>
      </c>
      <c r="F70" s="49" t="s">
        <v>1043</v>
      </c>
      <c r="G70" s="529" t="s">
        <v>62</v>
      </c>
      <c r="H70" s="71" t="s">
        <v>831</v>
      </c>
      <c r="I70" s="56" t="s">
        <v>704</v>
      </c>
      <c r="J70" s="49" t="s">
        <v>311</v>
      </c>
      <c r="K70" s="52">
        <v>1</v>
      </c>
      <c r="L70" s="637"/>
      <c r="M70" s="51"/>
      <c r="N70" s="49" t="s">
        <v>1044</v>
      </c>
      <c r="O70" s="51"/>
      <c r="P70" s="630" t="s">
        <v>1037</v>
      </c>
      <c r="Q70" s="49" t="s">
        <v>1045</v>
      </c>
      <c r="R70" s="51" t="s">
        <v>62</v>
      </c>
      <c r="S70" s="49" t="s">
        <v>1032</v>
      </c>
      <c r="T70" s="55">
        <v>0.55000000000000004</v>
      </c>
      <c r="U70" s="56" t="s">
        <v>76</v>
      </c>
      <c r="V70" s="56">
        <v>10000</v>
      </c>
      <c r="W70" s="57" t="e">
        <f t="shared" si="44"/>
        <v>#VALUE!</v>
      </c>
      <c r="X70" s="57" t="e">
        <f t="shared" si="48"/>
        <v>#VALUE!</v>
      </c>
      <c r="Y70" s="57" t="e">
        <v>#VALUE!</v>
      </c>
      <c r="Z70" s="57" t="e">
        <f t="shared" si="33"/>
        <v>#VALUE!</v>
      </c>
      <c r="AA70" s="57">
        <v>0.28000000000000003</v>
      </c>
      <c r="AB70" s="57" t="s">
        <v>927</v>
      </c>
      <c r="AC70" s="57">
        <v>99</v>
      </c>
      <c r="AD70" s="58" t="s">
        <v>1033</v>
      </c>
      <c r="AE70" s="59">
        <v>99</v>
      </c>
      <c r="AF70" s="57">
        <f t="shared" si="34"/>
        <v>85.344827586206904</v>
      </c>
      <c r="AG70" s="57">
        <f t="shared" si="35"/>
        <v>51.206896551724142</v>
      </c>
      <c r="AH70" s="60">
        <f t="shared" si="36"/>
        <v>5.4680134680134681E-3</v>
      </c>
      <c r="AI70" s="60">
        <f t="shared" si="37"/>
        <v>0.99453198653198649</v>
      </c>
      <c r="AJ70" s="61">
        <f t="shared" si="38"/>
        <v>0.4</v>
      </c>
      <c r="AK70" s="51" t="s">
        <v>838</v>
      </c>
      <c r="AL70" s="51" t="s">
        <v>179</v>
      </c>
      <c r="AM70" s="62">
        <v>6</v>
      </c>
      <c r="AN70" s="19">
        <f t="shared" si="49"/>
        <v>144</v>
      </c>
      <c r="AO70" s="197" t="s">
        <v>755</v>
      </c>
      <c r="AP70" s="199">
        <v>46312</v>
      </c>
      <c r="AQ70" s="526"/>
      <c r="AR70" s="38">
        <f t="shared" si="47"/>
        <v>64.350000000000009</v>
      </c>
      <c r="AS70" s="34">
        <f t="shared" si="39"/>
        <v>55.474137931034491</v>
      </c>
      <c r="AT70" s="35">
        <f t="shared" si="40"/>
        <v>5.0473970473970467E-3</v>
      </c>
      <c r="AU70" s="36">
        <f t="shared" si="41"/>
        <v>0.9949526029526029</v>
      </c>
      <c r="AV70" s="20">
        <f t="shared" si="42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43"/>
        <v>0.88888888888888884</v>
      </c>
      <c r="BM70" s="167"/>
      <c r="BN70" s="167"/>
      <c r="BO70" s="167"/>
      <c r="BP70" s="167"/>
      <c r="BQ70" s="167"/>
      <c r="BR70" s="159" t="s">
        <v>180</v>
      </c>
      <c r="BS70" s="161">
        <f t="shared" si="46"/>
        <v>46312</v>
      </c>
      <c r="BT70" s="156" t="s">
        <v>181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756</v>
      </c>
      <c r="CY70" s="531">
        <v>46235</v>
      </c>
      <c r="CZ70" s="533" t="s">
        <v>756</v>
      </c>
      <c r="DA70" s="531">
        <v>46279</v>
      </c>
      <c r="DB70" s="533" t="s">
        <v>756</v>
      </c>
      <c r="DC70" s="531">
        <v>46289</v>
      </c>
      <c r="DD70" s="533" t="s">
        <v>756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1046</v>
      </c>
      <c r="F71" s="49" t="s">
        <v>1047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1048</v>
      </c>
      <c r="M71" s="51"/>
      <c r="N71" s="58" t="s">
        <v>1049</v>
      </c>
      <c r="O71" s="51"/>
      <c r="P71" s="58" t="s">
        <v>707</v>
      </c>
      <c r="Q71" s="49" t="s">
        <v>1050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44"/>
        <v>#VALUE!</v>
      </c>
      <c r="X71" s="57" t="e">
        <f>+W71*0.25</f>
        <v>#VALUE!</v>
      </c>
      <c r="Y71" s="57" t="e">
        <v>#VALUE!</v>
      </c>
      <c r="Z71" s="57" t="e">
        <f t="shared" si="33"/>
        <v>#VALUE!</v>
      </c>
      <c r="AA71" s="57">
        <v>1.75</v>
      </c>
      <c r="AB71" s="57" t="s">
        <v>64</v>
      </c>
      <c r="AC71" s="57">
        <v>99</v>
      </c>
      <c r="AD71" s="58" t="s">
        <v>1051</v>
      </c>
      <c r="AE71" s="59">
        <v>119</v>
      </c>
      <c r="AF71" s="57">
        <f t="shared" si="34"/>
        <v>102.58620689655173</v>
      </c>
      <c r="AG71" s="57">
        <f t="shared" si="35"/>
        <v>61.551724137931032</v>
      </c>
      <c r="AH71" s="60">
        <f t="shared" si="36"/>
        <v>2.8431372549019607E-2</v>
      </c>
      <c r="AI71" s="60">
        <f t="shared" si="37"/>
        <v>0.97156862745098038</v>
      </c>
      <c r="AJ71" s="61">
        <f t="shared" si="38"/>
        <v>0.4</v>
      </c>
      <c r="AK71" s="51" t="s">
        <v>1052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47"/>
        <v>77.350000000000009</v>
      </c>
      <c r="AS71" s="34">
        <f t="shared" si="39"/>
        <v>66.681034482758633</v>
      </c>
      <c r="AT71" s="35">
        <f t="shared" si="40"/>
        <v>2.6244343891402708E-2</v>
      </c>
      <c r="AU71" s="36">
        <f t="shared" si="41"/>
        <v>0.97375565610859727</v>
      </c>
      <c r="AV71" s="20">
        <f t="shared" si="42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43"/>
        <v>0.88888888888888884</v>
      </c>
      <c r="BM71" s="167"/>
      <c r="BN71" s="167"/>
      <c r="BO71" s="167"/>
      <c r="BP71" s="167"/>
      <c r="BQ71" s="167"/>
      <c r="BR71" s="159" t="s">
        <v>180</v>
      </c>
      <c r="BS71" s="161">
        <f t="shared" si="46"/>
        <v>46302</v>
      </c>
      <c r="BT71" s="156" t="s">
        <v>181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756</v>
      </c>
      <c r="CY71" s="531">
        <v>46242</v>
      </c>
      <c r="CZ71" s="533" t="s">
        <v>756</v>
      </c>
      <c r="DA71" s="531">
        <v>46286</v>
      </c>
      <c r="DB71" s="533" t="s">
        <v>756</v>
      </c>
      <c r="DC71" s="531">
        <v>46296</v>
      </c>
      <c r="DD71" s="533" t="s">
        <v>756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1053</v>
      </c>
      <c r="F72" s="49" t="s">
        <v>1054</v>
      </c>
      <c r="G72" s="529" t="s">
        <v>62</v>
      </c>
      <c r="H72" s="51" t="s">
        <v>1055</v>
      </c>
      <c r="I72" s="56" t="s">
        <v>704</v>
      </c>
      <c r="J72" s="49" t="s">
        <v>311</v>
      </c>
      <c r="K72" s="52">
        <v>1</v>
      </c>
      <c r="L72" s="630" t="s">
        <v>1056</v>
      </c>
      <c r="M72" s="51"/>
      <c r="N72" s="49" t="s">
        <v>1057</v>
      </c>
      <c r="O72" s="51"/>
      <c r="P72" s="630" t="s">
        <v>1058</v>
      </c>
      <c r="Q72" s="49" t="s">
        <v>1059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44"/>
        <v>#VALUE!</v>
      </c>
      <c r="X72" s="57" t="e">
        <f>+W72*0.15</f>
        <v>#VALUE!</v>
      </c>
      <c r="Y72" s="57" t="e">
        <v>#VALUE!</v>
      </c>
      <c r="Z72" s="57" t="e">
        <f t="shared" si="33"/>
        <v>#VALUE!</v>
      </c>
      <c r="AA72" s="57">
        <v>8.82</v>
      </c>
      <c r="AB72" s="57" t="s">
        <v>1060</v>
      </c>
      <c r="AC72" s="57">
        <v>99</v>
      </c>
      <c r="AD72" s="58" t="s">
        <v>1061</v>
      </c>
      <c r="AE72" s="59">
        <v>489</v>
      </c>
      <c r="AF72" s="57">
        <f t="shared" si="34"/>
        <v>421.55172413793105</v>
      </c>
      <c r="AG72" s="57">
        <f t="shared" si="35"/>
        <v>252.93103448275861</v>
      </c>
      <c r="AH72" s="60">
        <f t="shared" si="36"/>
        <v>3.4871165644171781E-2</v>
      </c>
      <c r="AI72" s="60">
        <f t="shared" si="37"/>
        <v>0.96512883435582819</v>
      </c>
      <c r="AJ72" s="61">
        <f t="shared" si="38"/>
        <v>0.4</v>
      </c>
      <c r="AK72" s="51" t="s">
        <v>1052</v>
      </c>
      <c r="AL72" s="51" t="s">
        <v>179</v>
      </c>
      <c r="AM72" s="62">
        <v>6</v>
      </c>
      <c r="AN72" s="19">
        <f>+AM72*12</f>
        <v>72</v>
      </c>
      <c r="AO72" s="197" t="s">
        <v>1062</v>
      </c>
      <c r="AP72" s="199">
        <v>46288</v>
      </c>
      <c r="AQ72" s="526"/>
      <c r="AR72" s="38">
        <f t="shared" si="47"/>
        <v>317.85000000000002</v>
      </c>
      <c r="AS72" s="34">
        <f t="shared" si="39"/>
        <v>274.00862068965523</v>
      </c>
      <c r="AT72" s="35">
        <f t="shared" si="40"/>
        <v>3.2188768286927794E-2</v>
      </c>
      <c r="AU72" s="36">
        <f t="shared" si="41"/>
        <v>0.96781123171307226</v>
      </c>
      <c r="AV72" s="20">
        <f t="shared" si="42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43"/>
        <v>1</v>
      </c>
      <c r="BM72" s="167"/>
      <c r="BN72" s="167"/>
      <c r="BO72" s="167"/>
      <c r="BP72" s="167"/>
      <c r="BQ72" s="167"/>
      <c r="BR72" s="159" t="s">
        <v>180</v>
      </c>
      <c r="BS72" s="161">
        <f t="shared" si="46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756</v>
      </c>
      <c r="CY72" s="531">
        <v>46211</v>
      </c>
      <c r="CZ72" s="533" t="s">
        <v>756</v>
      </c>
      <c r="DA72" s="531">
        <v>46255</v>
      </c>
      <c r="DB72" s="533" t="s">
        <v>756</v>
      </c>
      <c r="DC72" s="531">
        <v>46265</v>
      </c>
      <c r="DD72" s="533" t="s">
        <v>756</v>
      </c>
    </row>
    <row r="73" spans="1:108">
      <c r="BL73" s="673">
        <f>AVERAGE(BL17:BL72)</f>
        <v>0.89087301587301493</v>
      </c>
      <c r="BR73" s="166"/>
      <c r="BS73" s="161"/>
    </row>
  </sheetData>
  <mergeCells count="18"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1063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1064</v>
      </c>
      <c r="B4" s="175"/>
      <c r="C4" s="175">
        <v>46111</v>
      </c>
      <c r="D4" s="139"/>
      <c r="E4" s="174" t="s">
        <v>1064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1065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1066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1067</v>
      </c>
      <c r="M16" s="138" t="s">
        <v>1068</v>
      </c>
      <c r="N16" s="138" t="s">
        <v>1069</v>
      </c>
      <c r="O16" s="138" t="s">
        <v>534</v>
      </c>
      <c r="P16" s="138" t="s">
        <v>1070</v>
      </c>
      <c r="Q16" s="138" t="s">
        <v>1071</v>
      </c>
      <c r="R16" s="138" t="s">
        <v>1072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1073</v>
      </c>
      <c r="Y16" s="138" t="s">
        <v>29</v>
      </c>
      <c r="Z16" s="138" t="s">
        <v>30</v>
      </c>
      <c r="AA16" s="138" t="s">
        <v>32</v>
      </c>
      <c r="AB16" s="138" t="s">
        <v>1074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1075</v>
      </c>
      <c r="AJ16" s="138" t="s">
        <v>1076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1077</v>
      </c>
      <c r="CN16" s="501" t="s">
        <v>57</v>
      </c>
      <c r="CO16" s="501" t="s">
        <v>749</v>
      </c>
      <c r="CP16" s="501" t="s">
        <v>1077</v>
      </c>
      <c r="CQ16" s="501" t="s">
        <v>57</v>
      </c>
      <c r="CR16" s="501" t="s">
        <v>749</v>
      </c>
      <c r="CS16" s="501" t="s">
        <v>1077</v>
      </c>
      <c r="CT16" s="501" t="s">
        <v>57</v>
      </c>
      <c r="CU16" s="501" t="s">
        <v>749</v>
      </c>
      <c r="CV16" s="501" t="s">
        <v>1077</v>
      </c>
      <c r="CW16" s="501" t="s">
        <v>57</v>
      </c>
      <c r="CX16" s="501" t="s">
        <v>749</v>
      </c>
      <c r="CY16" s="501" t="s">
        <v>1077</v>
      </c>
      <c r="CZ16" s="501" t="s">
        <v>57</v>
      </c>
      <c r="DA16" s="501" t="s">
        <v>1078</v>
      </c>
      <c r="DB16" s="501" t="s">
        <v>749</v>
      </c>
      <c r="DC16" s="501" t="s">
        <v>1077</v>
      </c>
      <c r="DD16" s="501" t="s">
        <v>57</v>
      </c>
      <c r="DE16" s="501" t="s">
        <v>749</v>
      </c>
      <c r="DF16" s="501" t="s">
        <v>1077</v>
      </c>
      <c r="DG16" s="501" t="s">
        <v>1079</v>
      </c>
      <c r="DH16" s="501" t="s">
        <v>57</v>
      </c>
      <c r="DI16" s="501" t="s">
        <v>749</v>
      </c>
      <c r="DJ16" s="501" t="s">
        <v>1077</v>
      </c>
      <c r="DK16" s="501" t="s">
        <v>1079</v>
      </c>
      <c r="DL16" s="501" t="s">
        <v>57</v>
      </c>
      <c r="DM16" s="501" t="s">
        <v>749</v>
      </c>
      <c r="DN16" s="502" t="s">
        <v>1077</v>
      </c>
      <c r="DO16" s="500" t="s">
        <v>1080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1081</v>
      </c>
      <c r="D17" s="46" t="s">
        <v>130</v>
      </c>
      <c r="E17" s="88">
        <v>7506110697640</v>
      </c>
      <c r="F17" s="62" t="s">
        <v>1082</v>
      </c>
      <c r="G17" s="52" t="s">
        <v>1083</v>
      </c>
      <c r="H17" s="89" t="s">
        <v>62</v>
      </c>
      <c r="I17" s="90" t="s">
        <v>831</v>
      </c>
      <c r="J17" s="46" t="s">
        <v>1084</v>
      </c>
      <c r="K17" s="52" t="s">
        <v>1085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1086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1062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756</v>
      </c>
      <c r="DI17" s="505">
        <v>46224</v>
      </c>
      <c r="DJ17" s="505">
        <v>46243</v>
      </c>
      <c r="DK17" s="505">
        <v>46216</v>
      </c>
      <c r="DL17" s="506" t="s">
        <v>756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1081</v>
      </c>
      <c r="D18" s="46" t="s">
        <v>130</v>
      </c>
      <c r="E18" s="88">
        <v>7506110697657</v>
      </c>
      <c r="F18" s="62" t="s">
        <v>1087</v>
      </c>
      <c r="G18" s="52" t="s">
        <v>1088</v>
      </c>
      <c r="H18" s="97" t="s">
        <v>62</v>
      </c>
      <c r="I18" s="90" t="s">
        <v>831</v>
      </c>
      <c r="J18" s="46" t="s">
        <v>1084</v>
      </c>
      <c r="K18" s="52" t="s">
        <v>1085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1086</v>
      </c>
      <c r="AH18" s="94" t="s">
        <v>179</v>
      </c>
      <c r="AI18" s="19">
        <v>6</v>
      </c>
      <c r="AJ18" s="19">
        <f t="shared" si="7"/>
        <v>144</v>
      </c>
      <c r="AK18" s="62" t="s">
        <v>1062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756</v>
      </c>
      <c r="DI18" s="505">
        <v>46224</v>
      </c>
      <c r="DJ18" s="505">
        <v>46243</v>
      </c>
      <c r="DK18" s="505">
        <v>46216</v>
      </c>
      <c r="DL18" s="506" t="s">
        <v>756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1081</v>
      </c>
      <c r="D19" s="46" t="s">
        <v>130</v>
      </c>
      <c r="E19" s="88">
        <v>7506110697664</v>
      </c>
      <c r="F19" s="62" t="s">
        <v>1089</v>
      </c>
      <c r="G19" s="52" t="s">
        <v>1090</v>
      </c>
      <c r="H19" s="97" t="s">
        <v>62</v>
      </c>
      <c r="I19" s="90" t="s">
        <v>831</v>
      </c>
      <c r="J19" s="46" t="s">
        <v>1084</v>
      </c>
      <c r="K19" s="52" t="s">
        <v>1085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1086</v>
      </c>
      <c r="AH19" s="94" t="s">
        <v>179</v>
      </c>
      <c r="AI19" s="19">
        <v>6</v>
      </c>
      <c r="AJ19" s="19">
        <f t="shared" si="7"/>
        <v>144</v>
      </c>
      <c r="AK19" s="62" t="s">
        <v>1062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756</v>
      </c>
      <c r="DI19" s="505">
        <v>46224</v>
      </c>
      <c r="DJ19" s="505">
        <v>46243</v>
      </c>
      <c r="DK19" s="505">
        <v>46216</v>
      </c>
      <c r="DL19" s="506" t="s">
        <v>756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1081</v>
      </c>
      <c r="D20" s="46" t="s">
        <v>130</v>
      </c>
      <c r="E20" s="88">
        <v>7506110697671</v>
      </c>
      <c r="F20" s="62" t="s">
        <v>1091</v>
      </c>
      <c r="G20" s="52" t="s">
        <v>1092</v>
      </c>
      <c r="H20" s="97" t="s">
        <v>62</v>
      </c>
      <c r="I20" s="90" t="s">
        <v>831</v>
      </c>
      <c r="J20" s="46" t="s">
        <v>1084</v>
      </c>
      <c r="K20" s="52" t="s">
        <v>1085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1086</v>
      </c>
      <c r="AH20" s="94" t="s">
        <v>179</v>
      </c>
      <c r="AI20" s="19">
        <v>6</v>
      </c>
      <c r="AJ20" s="19">
        <f t="shared" si="7"/>
        <v>144</v>
      </c>
      <c r="AK20" s="62" t="s">
        <v>1062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756</v>
      </c>
      <c r="DI20" s="505">
        <v>46224</v>
      </c>
      <c r="DJ20" s="505">
        <v>46243</v>
      </c>
      <c r="DK20" s="505">
        <v>46216</v>
      </c>
      <c r="DL20" s="506" t="s">
        <v>756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1081</v>
      </c>
      <c r="D21" s="46" t="s">
        <v>130</v>
      </c>
      <c r="E21" s="88">
        <v>7506110697688</v>
      </c>
      <c r="F21" s="62" t="s">
        <v>1093</v>
      </c>
      <c r="G21" s="52" t="s">
        <v>1094</v>
      </c>
      <c r="H21" s="97" t="s">
        <v>62</v>
      </c>
      <c r="I21" s="90" t="s">
        <v>392</v>
      </c>
      <c r="J21" s="46" t="s">
        <v>1084</v>
      </c>
      <c r="K21" s="52" t="s">
        <v>1085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1086</v>
      </c>
      <c r="AH21" s="94" t="s">
        <v>179</v>
      </c>
      <c r="AI21" s="19">
        <v>6</v>
      </c>
      <c r="AJ21" s="19">
        <f t="shared" si="7"/>
        <v>144</v>
      </c>
      <c r="AK21" s="62" t="s">
        <v>1062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1081</v>
      </c>
      <c r="D22" s="46" t="s">
        <v>130</v>
      </c>
      <c r="E22" s="88">
        <v>7506110697695</v>
      </c>
      <c r="F22" s="62" t="s">
        <v>1095</v>
      </c>
      <c r="G22" s="52" t="s">
        <v>1096</v>
      </c>
      <c r="H22" s="97" t="s">
        <v>62</v>
      </c>
      <c r="I22" s="90" t="s">
        <v>392</v>
      </c>
      <c r="J22" s="46" t="s">
        <v>1084</v>
      </c>
      <c r="K22" s="52" t="s">
        <v>1085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1086</v>
      </c>
      <c r="AH22" s="94" t="s">
        <v>179</v>
      </c>
      <c r="AI22" s="19">
        <v>6</v>
      </c>
      <c r="AJ22" s="19">
        <f t="shared" si="7"/>
        <v>144</v>
      </c>
      <c r="AK22" s="62" t="s">
        <v>1062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1081</v>
      </c>
      <c r="D23" s="46" t="s">
        <v>130</v>
      </c>
      <c r="E23" s="88">
        <v>7506110697701</v>
      </c>
      <c r="F23" s="62" t="s">
        <v>1097</v>
      </c>
      <c r="G23" s="52" t="s">
        <v>1098</v>
      </c>
      <c r="H23" s="97" t="s">
        <v>62</v>
      </c>
      <c r="I23" s="90" t="s">
        <v>392</v>
      </c>
      <c r="J23" s="46" t="s">
        <v>1084</v>
      </c>
      <c r="K23" s="52" t="s">
        <v>1085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1086</v>
      </c>
      <c r="AH23" s="94" t="s">
        <v>179</v>
      </c>
      <c r="AI23" s="19">
        <v>6</v>
      </c>
      <c r="AJ23" s="19">
        <f t="shared" si="7"/>
        <v>144</v>
      </c>
      <c r="AK23" s="62" t="s">
        <v>1062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1081</v>
      </c>
      <c r="D24" s="46" t="s">
        <v>130</v>
      </c>
      <c r="E24" s="88">
        <v>7506110697718</v>
      </c>
      <c r="F24" s="62" t="s">
        <v>1099</v>
      </c>
      <c r="G24" s="52" t="s">
        <v>1100</v>
      </c>
      <c r="H24" s="97" t="s">
        <v>62</v>
      </c>
      <c r="I24" s="90" t="s">
        <v>392</v>
      </c>
      <c r="J24" s="46" t="s">
        <v>1084</v>
      </c>
      <c r="K24" s="52" t="s">
        <v>1085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1086</v>
      </c>
      <c r="AH24" s="94" t="s">
        <v>179</v>
      </c>
      <c r="AI24" s="19">
        <v>6</v>
      </c>
      <c r="AJ24" s="19">
        <f t="shared" si="7"/>
        <v>144</v>
      </c>
      <c r="AK24" s="62" t="s">
        <v>1062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1081</v>
      </c>
      <c r="D25" s="46" t="s">
        <v>130</v>
      </c>
      <c r="E25" s="88">
        <v>7506110697725</v>
      </c>
      <c r="F25" s="62" t="s">
        <v>1101</v>
      </c>
      <c r="G25" s="52" t="s">
        <v>1102</v>
      </c>
      <c r="H25" s="97" t="s">
        <v>62</v>
      </c>
      <c r="I25" s="90" t="s">
        <v>1103</v>
      </c>
      <c r="J25" s="46" t="s">
        <v>1084</v>
      </c>
      <c r="K25" s="52" t="s">
        <v>1085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1086</v>
      </c>
      <c r="AH25" s="94" t="s">
        <v>179</v>
      </c>
      <c r="AI25" s="19">
        <v>6</v>
      </c>
      <c r="AJ25" s="19">
        <f t="shared" si="7"/>
        <v>144</v>
      </c>
      <c r="AK25" s="62" t="s">
        <v>1062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1081</v>
      </c>
      <c r="D26" s="46" t="s">
        <v>130</v>
      </c>
      <c r="E26" s="88">
        <v>7506110697732</v>
      </c>
      <c r="F26" s="62" t="s">
        <v>1104</v>
      </c>
      <c r="G26" s="52" t="s">
        <v>1105</v>
      </c>
      <c r="H26" s="97" t="s">
        <v>62</v>
      </c>
      <c r="I26" s="90" t="s">
        <v>1103</v>
      </c>
      <c r="J26" s="46" t="s">
        <v>1084</v>
      </c>
      <c r="K26" s="52" t="s">
        <v>1085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1086</v>
      </c>
      <c r="AH26" s="94" t="s">
        <v>179</v>
      </c>
      <c r="AI26" s="19">
        <v>6</v>
      </c>
      <c r="AJ26" s="19">
        <f t="shared" si="7"/>
        <v>144</v>
      </c>
      <c r="AK26" s="62" t="s">
        <v>1062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1081</v>
      </c>
      <c r="D27" s="46" t="s">
        <v>130</v>
      </c>
      <c r="E27" s="88">
        <v>7506110697749</v>
      </c>
      <c r="F27" s="62" t="s">
        <v>1106</v>
      </c>
      <c r="G27" s="52" t="s">
        <v>1107</v>
      </c>
      <c r="H27" s="97" t="s">
        <v>62</v>
      </c>
      <c r="I27" s="90" t="s">
        <v>1103</v>
      </c>
      <c r="J27" s="46" t="s">
        <v>1084</v>
      </c>
      <c r="K27" s="52" t="s">
        <v>1085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1086</v>
      </c>
      <c r="AH27" s="94" t="s">
        <v>179</v>
      </c>
      <c r="AI27" s="19">
        <v>6</v>
      </c>
      <c r="AJ27" s="19">
        <f t="shared" si="7"/>
        <v>144</v>
      </c>
      <c r="AK27" s="62" t="s">
        <v>1062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1081</v>
      </c>
      <c r="D28" s="46" t="s">
        <v>130</v>
      </c>
      <c r="E28" s="88">
        <v>7506110697756</v>
      </c>
      <c r="F28" s="62" t="s">
        <v>1108</v>
      </c>
      <c r="G28" s="52" t="s">
        <v>1109</v>
      </c>
      <c r="H28" s="97" t="s">
        <v>62</v>
      </c>
      <c r="I28" s="90" t="s">
        <v>1103</v>
      </c>
      <c r="J28" s="46" t="s">
        <v>1084</v>
      </c>
      <c r="K28" s="52" t="s">
        <v>1085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1086</v>
      </c>
      <c r="AH28" s="94" t="s">
        <v>179</v>
      </c>
      <c r="AI28" s="19">
        <v>6</v>
      </c>
      <c r="AJ28" s="19">
        <f t="shared" si="7"/>
        <v>144</v>
      </c>
      <c r="AK28" s="62" t="s">
        <v>1062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1081</v>
      </c>
      <c r="D29" s="46" t="s">
        <v>130</v>
      </c>
      <c r="E29" s="88">
        <v>7506110697763</v>
      </c>
      <c r="F29" s="62" t="s">
        <v>1110</v>
      </c>
      <c r="G29" s="52" t="s">
        <v>1111</v>
      </c>
      <c r="H29" s="100" t="s">
        <v>62</v>
      </c>
      <c r="I29" s="90" t="s">
        <v>1112</v>
      </c>
      <c r="J29" s="46" t="s">
        <v>1084</v>
      </c>
      <c r="K29" s="52" t="s">
        <v>1085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1086</v>
      </c>
      <c r="AH29" s="94" t="s">
        <v>179</v>
      </c>
      <c r="AI29" s="19">
        <v>24</v>
      </c>
      <c r="AJ29" s="19">
        <f>+AI29*40</f>
        <v>960</v>
      </c>
      <c r="AK29" s="62" t="s">
        <v>1062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1081</v>
      </c>
      <c r="D30" s="46" t="s">
        <v>130</v>
      </c>
      <c r="E30" s="88">
        <v>7506110697770</v>
      </c>
      <c r="F30" s="62" t="s">
        <v>1113</v>
      </c>
      <c r="G30" s="52" t="s">
        <v>1114</v>
      </c>
      <c r="H30" s="100" t="s">
        <v>62</v>
      </c>
      <c r="I30" s="90" t="s">
        <v>1112</v>
      </c>
      <c r="J30" s="46" t="s">
        <v>1084</v>
      </c>
      <c r="K30" s="52" t="s">
        <v>1085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1086</v>
      </c>
      <c r="AH30" s="94" t="s">
        <v>179</v>
      </c>
      <c r="AI30" s="19">
        <v>24</v>
      </c>
      <c r="AJ30" s="19">
        <f>+AI30*40</f>
        <v>960</v>
      </c>
      <c r="AK30" s="62" t="s">
        <v>1062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1115</v>
      </c>
      <c r="G31" s="52" t="s">
        <v>1116</v>
      </c>
      <c r="H31" s="97" t="s">
        <v>62</v>
      </c>
      <c r="I31" s="90" t="s">
        <v>1117</v>
      </c>
      <c r="J31" s="46" t="s">
        <v>1084</v>
      </c>
      <c r="K31" s="52" t="s">
        <v>1085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1086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1118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756</v>
      </c>
      <c r="CX31" s="505">
        <v>46209</v>
      </c>
      <c r="CY31" s="511" t="e">
        <v>#VALUE!</v>
      </c>
      <c r="CZ31" s="506" t="s">
        <v>756</v>
      </c>
      <c r="DA31" s="506" t="s">
        <v>748</v>
      </c>
      <c r="DB31" s="505">
        <v>46236</v>
      </c>
      <c r="DC31" s="511" t="e">
        <v>#VALUE!</v>
      </c>
      <c r="DD31" s="506" t="s">
        <v>756</v>
      </c>
      <c r="DE31" s="505">
        <v>46243</v>
      </c>
      <c r="DF31" s="511" t="s">
        <v>748</v>
      </c>
      <c r="DG31" s="511" t="e">
        <v>#VALUE!</v>
      </c>
      <c r="DH31" s="506" t="s">
        <v>756</v>
      </c>
      <c r="DI31" s="505">
        <v>46287</v>
      </c>
      <c r="DJ31" s="511" t="s">
        <v>748</v>
      </c>
      <c r="DK31" s="511" t="e">
        <v>#VALUE!</v>
      </c>
      <c r="DL31" s="506" t="s">
        <v>756</v>
      </c>
      <c r="DM31" s="505">
        <v>46297</v>
      </c>
      <c r="DN31" s="508">
        <v>36535</v>
      </c>
      <c r="DO31" s="514" t="s">
        <v>756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1119</v>
      </c>
      <c r="G32" s="52" t="s">
        <v>1120</v>
      </c>
      <c r="H32" s="97" t="s">
        <v>62</v>
      </c>
      <c r="I32" s="90" t="s">
        <v>1117</v>
      </c>
      <c r="J32" s="46" t="s">
        <v>1084</v>
      </c>
      <c r="K32" s="52" t="s">
        <v>1085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1086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1118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756</v>
      </c>
      <c r="CX32" s="505">
        <v>46209</v>
      </c>
      <c r="CY32" s="511" t="e">
        <v>#VALUE!</v>
      </c>
      <c r="CZ32" s="506" t="s">
        <v>756</v>
      </c>
      <c r="DA32" s="506" t="s">
        <v>748</v>
      </c>
      <c r="DB32" s="505">
        <v>46236</v>
      </c>
      <c r="DC32" s="511" t="e">
        <v>#VALUE!</v>
      </c>
      <c r="DD32" s="506" t="s">
        <v>756</v>
      </c>
      <c r="DE32" s="505">
        <v>46243</v>
      </c>
      <c r="DF32" s="511" t="s">
        <v>748</v>
      </c>
      <c r="DG32" s="511" t="e">
        <v>#VALUE!</v>
      </c>
      <c r="DH32" s="506" t="s">
        <v>756</v>
      </c>
      <c r="DI32" s="505">
        <v>46287</v>
      </c>
      <c r="DJ32" s="511" t="s">
        <v>748</v>
      </c>
      <c r="DK32" s="511" t="e">
        <v>#VALUE!</v>
      </c>
      <c r="DL32" s="506" t="s">
        <v>756</v>
      </c>
      <c r="DM32" s="505">
        <v>46297</v>
      </c>
      <c r="DN32" s="508">
        <v>36535</v>
      </c>
      <c r="DO32" s="514" t="s">
        <v>756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1121</v>
      </c>
      <c r="G33" s="101" t="s">
        <v>1122</v>
      </c>
      <c r="H33" s="97" t="s">
        <v>62</v>
      </c>
      <c r="I33" s="90" t="s">
        <v>1117</v>
      </c>
      <c r="J33" s="46" t="s">
        <v>1084</v>
      </c>
      <c r="K33" s="52" t="s">
        <v>1085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1086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1118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756</v>
      </c>
      <c r="CX33" s="505">
        <v>46209</v>
      </c>
      <c r="CY33" s="511" t="e">
        <v>#VALUE!</v>
      </c>
      <c r="CZ33" s="506" t="s">
        <v>756</v>
      </c>
      <c r="DA33" s="506" t="s">
        <v>748</v>
      </c>
      <c r="DB33" s="505">
        <v>46236</v>
      </c>
      <c r="DC33" s="511" t="e">
        <v>#VALUE!</v>
      </c>
      <c r="DD33" s="506" t="s">
        <v>756</v>
      </c>
      <c r="DE33" s="505">
        <v>46243</v>
      </c>
      <c r="DF33" s="511" t="s">
        <v>748</v>
      </c>
      <c r="DG33" s="511" t="e">
        <v>#VALUE!</v>
      </c>
      <c r="DH33" s="506" t="s">
        <v>756</v>
      </c>
      <c r="DI33" s="505">
        <v>46287</v>
      </c>
      <c r="DJ33" s="511" t="s">
        <v>748</v>
      </c>
      <c r="DK33" s="511" t="e">
        <v>#VALUE!</v>
      </c>
      <c r="DL33" s="506" t="s">
        <v>756</v>
      </c>
      <c r="DM33" s="505">
        <v>46297</v>
      </c>
      <c r="DN33" s="508">
        <v>36535</v>
      </c>
      <c r="DO33" s="514" t="s">
        <v>756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1123</v>
      </c>
      <c r="G34" s="52" t="s">
        <v>1124</v>
      </c>
      <c r="H34" s="97" t="s">
        <v>62</v>
      </c>
      <c r="I34" s="90" t="s">
        <v>1117</v>
      </c>
      <c r="J34" s="46" t="s">
        <v>1084</v>
      </c>
      <c r="K34" s="52" t="s">
        <v>1085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1086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1118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756</v>
      </c>
      <c r="CX34" s="505">
        <v>46209</v>
      </c>
      <c r="CY34" s="511" t="e">
        <v>#VALUE!</v>
      </c>
      <c r="CZ34" s="506" t="s">
        <v>756</v>
      </c>
      <c r="DA34" s="506" t="s">
        <v>748</v>
      </c>
      <c r="DB34" s="505">
        <v>46236</v>
      </c>
      <c r="DC34" s="511" t="e">
        <v>#VALUE!</v>
      </c>
      <c r="DD34" s="506" t="s">
        <v>756</v>
      </c>
      <c r="DE34" s="505">
        <v>46243</v>
      </c>
      <c r="DF34" s="511" t="s">
        <v>748</v>
      </c>
      <c r="DG34" s="511" t="e">
        <v>#VALUE!</v>
      </c>
      <c r="DH34" s="506" t="s">
        <v>756</v>
      </c>
      <c r="DI34" s="505">
        <v>46287</v>
      </c>
      <c r="DJ34" s="511" t="s">
        <v>748</v>
      </c>
      <c r="DK34" s="511" t="e">
        <v>#VALUE!</v>
      </c>
      <c r="DL34" s="506" t="s">
        <v>756</v>
      </c>
      <c r="DM34" s="505">
        <v>46297</v>
      </c>
      <c r="DN34" s="508">
        <v>36535</v>
      </c>
      <c r="DO34" s="514" t="s">
        <v>756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1081</v>
      </c>
      <c r="D35" s="46" t="s">
        <v>130</v>
      </c>
      <c r="E35" s="88">
        <v>7506110697848</v>
      </c>
      <c r="F35" s="62" t="s">
        <v>1125</v>
      </c>
      <c r="G35" s="52" t="s">
        <v>1126</v>
      </c>
      <c r="H35" s="97" t="s">
        <v>62</v>
      </c>
      <c r="I35" s="90" t="s">
        <v>533</v>
      </c>
      <c r="J35" s="46" t="s">
        <v>1084</v>
      </c>
      <c r="K35" s="52" t="s">
        <v>1085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1086</v>
      </c>
      <c r="AH35" s="94" t="s">
        <v>179</v>
      </c>
      <c r="AI35" s="19">
        <v>6</v>
      </c>
      <c r="AJ35" s="19">
        <f t="shared" si="19"/>
        <v>144</v>
      </c>
      <c r="AK35" s="62" t="s">
        <v>1062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1127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1128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1081</v>
      </c>
      <c r="D36" s="46" t="s">
        <v>130</v>
      </c>
      <c r="E36" s="88">
        <v>7506110697855</v>
      </c>
      <c r="F36" s="62" t="s">
        <v>1129</v>
      </c>
      <c r="G36" s="52" t="s">
        <v>1130</v>
      </c>
      <c r="H36" s="97" t="s">
        <v>62</v>
      </c>
      <c r="I36" s="90" t="s">
        <v>533</v>
      </c>
      <c r="J36" s="46" t="s">
        <v>1084</v>
      </c>
      <c r="K36" s="52" t="s">
        <v>1085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1086</v>
      </c>
      <c r="AH36" s="94" t="s">
        <v>179</v>
      </c>
      <c r="AI36" s="19">
        <v>6</v>
      </c>
      <c r="AJ36" s="19">
        <f t="shared" si="19"/>
        <v>144</v>
      </c>
      <c r="AK36" s="62" t="s">
        <v>1062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1127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1128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1081</v>
      </c>
      <c r="D37" s="46" t="s">
        <v>130</v>
      </c>
      <c r="E37" s="88">
        <v>7506110697862</v>
      </c>
      <c r="F37" s="62" t="s">
        <v>1131</v>
      </c>
      <c r="G37" s="52" t="s">
        <v>1132</v>
      </c>
      <c r="H37" s="97" t="s">
        <v>62</v>
      </c>
      <c r="I37" s="90" t="s">
        <v>533</v>
      </c>
      <c r="J37" s="46" t="s">
        <v>1084</v>
      </c>
      <c r="K37" s="52" t="s">
        <v>1085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1086</v>
      </c>
      <c r="AH37" s="94" t="s">
        <v>179</v>
      </c>
      <c r="AI37" s="19">
        <v>6</v>
      </c>
      <c r="AJ37" s="19">
        <f t="shared" si="19"/>
        <v>144</v>
      </c>
      <c r="AK37" s="62" t="s">
        <v>1062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1127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1128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1081</v>
      </c>
      <c r="D38" s="46" t="s">
        <v>130</v>
      </c>
      <c r="E38" s="88">
        <v>7506110697879</v>
      </c>
      <c r="F38" s="62" t="s">
        <v>1133</v>
      </c>
      <c r="G38" s="52" t="s">
        <v>1134</v>
      </c>
      <c r="H38" s="97" t="s">
        <v>62</v>
      </c>
      <c r="I38" s="90" t="s">
        <v>533</v>
      </c>
      <c r="J38" s="46" t="s">
        <v>1084</v>
      </c>
      <c r="K38" s="52" t="s">
        <v>1085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1086</v>
      </c>
      <c r="AH38" s="94" t="s">
        <v>179</v>
      </c>
      <c r="AI38" s="19">
        <v>6</v>
      </c>
      <c r="AJ38" s="19">
        <f t="shared" si="19"/>
        <v>144</v>
      </c>
      <c r="AK38" s="62" t="s">
        <v>1062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1127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1128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1081</v>
      </c>
      <c r="D39" s="46" t="s">
        <v>130</v>
      </c>
      <c r="E39" s="88">
        <v>7506110697909</v>
      </c>
      <c r="F39" s="62" t="s">
        <v>1135</v>
      </c>
      <c r="G39" s="52" t="s">
        <v>1136</v>
      </c>
      <c r="H39" s="97"/>
      <c r="I39" s="90" t="s">
        <v>973</v>
      </c>
      <c r="J39" s="46" t="s">
        <v>1084</v>
      </c>
      <c r="K39" s="52" t="s">
        <v>1085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1086</v>
      </c>
      <c r="AH39" s="94" t="s">
        <v>179</v>
      </c>
      <c r="AI39" s="19">
        <v>6</v>
      </c>
      <c r="AJ39" s="19">
        <f t="shared" si="19"/>
        <v>144</v>
      </c>
      <c r="AK39" s="62" t="s">
        <v>1062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1127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1081</v>
      </c>
      <c r="D40" s="46" t="s">
        <v>130</v>
      </c>
      <c r="E40" s="88">
        <v>7506110697923</v>
      </c>
      <c r="F40" s="62" t="s">
        <v>1137</v>
      </c>
      <c r="G40" s="52" t="s">
        <v>1138</v>
      </c>
      <c r="H40" s="97" t="s">
        <v>62</v>
      </c>
      <c r="I40" s="90" t="s">
        <v>418</v>
      </c>
      <c r="J40" s="46" t="s">
        <v>1084</v>
      </c>
      <c r="K40" s="52" t="s">
        <v>1085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1086</v>
      </c>
      <c r="AH40" s="94" t="s">
        <v>179</v>
      </c>
      <c r="AI40" s="19">
        <v>6</v>
      </c>
      <c r="AJ40" s="19">
        <f t="shared" si="19"/>
        <v>144</v>
      </c>
      <c r="AK40" s="62" t="s">
        <v>1062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1081</v>
      </c>
      <c r="D41" s="46" t="s">
        <v>130</v>
      </c>
      <c r="E41" s="88">
        <v>7506110697961</v>
      </c>
      <c r="F41" s="62" t="s">
        <v>1139</v>
      </c>
      <c r="G41" s="52" t="s">
        <v>1140</v>
      </c>
      <c r="H41" s="97" t="s">
        <v>62</v>
      </c>
      <c r="I41" s="52"/>
      <c r="J41" s="46" t="s">
        <v>1084</v>
      </c>
      <c r="K41" s="52" t="s">
        <v>1085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1086</v>
      </c>
      <c r="AH41" s="94" t="s">
        <v>179</v>
      </c>
      <c r="AI41" s="19">
        <v>6</v>
      </c>
      <c r="AJ41" s="19">
        <f t="shared" si="19"/>
        <v>144</v>
      </c>
      <c r="AK41" s="62" t="s">
        <v>1062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1081</v>
      </c>
      <c r="D42" s="46" t="s">
        <v>130</v>
      </c>
      <c r="E42" s="88">
        <v>7506110697978</v>
      </c>
      <c r="F42" s="62" t="s">
        <v>1141</v>
      </c>
      <c r="G42" s="52" t="s">
        <v>1142</v>
      </c>
      <c r="H42" s="97" t="s">
        <v>62</v>
      </c>
      <c r="I42" s="52"/>
      <c r="J42" s="46" t="s">
        <v>1084</v>
      </c>
      <c r="K42" s="52" t="s">
        <v>1085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1086</v>
      </c>
      <c r="AH42" s="94" t="s">
        <v>179</v>
      </c>
      <c r="AI42" s="19">
        <v>6</v>
      </c>
      <c r="AJ42" s="19">
        <f t="shared" si="19"/>
        <v>144</v>
      </c>
      <c r="AK42" s="62" t="s">
        <v>1062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1081</v>
      </c>
      <c r="D43" s="46" t="s">
        <v>130</v>
      </c>
      <c r="E43" s="88">
        <v>7506110697985</v>
      </c>
      <c r="F43" s="62" t="s">
        <v>1143</v>
      </c>
      <c r="G43" s="52" t="s">
        <v>1144</v>
      </c>
      <c r="H43" s="97" t="s">
        <v>62</v>
      </c>
      <c r="I43" s="52"/>
      <c r="J43" s="46" t="s">
        <v>1084</v>
      </c>
      <c r="K43" s="52" t="s">
        <v>1085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1086</v>
      </c>
      <c r="AH43" s="94" t="s">
        <v>179</v>
      </c>
      <c r="AI43" s="19">
        <v>6</v>
      </c>
      <c r="AJ43" s="19">
        <f t="shared" si="19"/>
        <v>144</v>
      </c>
      <c r="AK43" s="62" t="s">
        <v>1062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1081</v>
      </c>
      <c r="D44" s="46" t="s">
        <v>130</v>
      </c>
      <c r="E44" s="88">
        <v>7506110697992</v>
      </c>
      <c r="F44" s="62" t="s">
        <v>1145</v>
      </c>
      <c r="G44" s="52" t="s">
        <v>1146</v>
      </c>
      <c r="H44" s="97" t="s">
        <v>62</v>
      </c>
      <c r="I44" s="52"/>
      <c r="J44" s="46" t="s">
        <v>1084</v>
      </c>
      <c r="K44" s="52" t="s">
        <v>1085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1086</v>
      </c>
      <c r="AH44" s="94" t="s">
        <v>179</v>
      </c>
      <c r="AI44" s="19">
        <v>6</v>
      </c>
      <c r="AJ44" s="19">
        <f t="shared" si="19"/>
        <v>144</v>
      </c>
      <c r="AK44" s="62" t="s">
        <v>1062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1081</v>
      </c>
      <c r="D45" s="46" t="s">
        <v>130</v>
      </c>
      <c r="E45" s="88">
        <v>7506110698005</v>
      </c>
      <c r="F45" s="62" t="s">
        <v>1147</v>
      </c>
      <c r="G45" s="52" t="s">
        <v>1148</v>
      </c>
      <c r="H45" s="97" t="s">
        <v>62</v>
      </c>
      <c r="I45" s="52"/>
      <c r="J45" s="46" t="s">
        <v>1084</v>
      </c>
      <c r="K45" s="52" t="s">
        <v>1085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894</v>
      </c>
      <c r="AH45" s="94" t="s">
        <v>179</v>
      </c>
      <c r="AI45" s="19">
        <v>6</v>
      </c>
      <c r="AJ45" s="19">
        <f t="shared" si="19"/>
        <v>144</v>
      </c>
      <c r="AK45" s="62" t="s">
        <v>1062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1081</v>
      </c>
      <c r="D46" s="46" t="s">
        <v>130</v>
      </c>
      <c r="E46" s="88">
        <v>7506110698012</v>
      </c>
      <c r="F46" s="62" t="s">
        <v>1149</v>
      </c>
      <c r="G46" s="52" t="s">
        <v>1150</v>
      </c>
      <c r="H46" s="97" t="s">
        <v>62</v>
      </c>
      <c r="I46" s="52"/>
      <c r="J46" s="46" t="s">
        <v>1084</v>
      </c>
      <c r="K46" s="52" t="s">
        <v>1085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894</v>
      </c>
      <c r="AH46" s="94" t="s">
        <v>179</v>
      </c>
      <c r="AI46" s="19">
        <v>6</v>
      </c>
      <c r="AJ46" s="19">
        <f t="shared" si="19"/>
        <v>144</v>
      </c>
      <c r="AK46" s="62" t="s">
        <v>1062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1081</v>
      </c>
      <c r="D47" s="46" t="s">
        <v>130</v>
      </c>
      <c r="E47" s="88">
        <v>7506110698029</v>
      </c>
      <c r="F47" s="62" t="s">
        <v>1151</v>
      </c>
      <c r="G47" s="104" t="s">
        <v>1152</v>
      </c>
      <c r="H47" s="97" t="s">
        <v>62</v>
      </c>
      <c r="I47" s="104"/>
      <c r="J47" s="46" t="s">
        <v>1084</v>
      </c>
      <c r="K47" s="52" t="s">
        <v>1085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894</v>
      </c>
      <c r="AH47" s="94" t="s">
        <v>179</v>
      </c>
      <c r="AI47" s="19">
        <v>6</v>
      </c>
      <c r="AJ47" s="19">
        <f t="shared" si="19"/>
        <v>144</v>
      </c>
      <c r="AK47" s="62" t="s">
        <v>1062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1081</v>
      </c>
      <c r="D48" s="46" t="s">
        <v>130</v>
      </c>
      <c r="E48" s="88">
        <v>7506110698036</v>
      </c>
      <c r="F48" s="62" t="s">
        <v>1153</v>
      </c>
      <c r="G48" s="104" t="s">
        <v>1154</v>
      </c>
      <c r="H48" s="97" t="s">
        <v>62</v>
      </c>
      <c r="I48" s="104"/>
      <c r="J48" s="46" t="s">
        <v>1084</v>
      </c>
      <c r="K48" s="52" t="s">
        <v>1085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894</v>
      </c>
      <c r="AH48" s="94" t="s">
        <v>179</v>
      </c>
      <c r="AI48" s="19">
        <v>6</v>
      </c>
      <c r="AJ48" s="19">
        <f t="shared" si="19"/>
        <v>144</v>
      </c>
      <c r="AK48" s="62" t="s">
        <v>1062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1081</v>
      </c>
      <c r="D49" s="46" t="s">
        <v>130</v>
      </c>
      <c r="E49" s="88">
        <v>7506110698043</v>
      </c>
      <c r="F49" s="62" t="s">
        <v>1155</v>
      </c>
      <c r="G49" s="104" t="s">
        <v>1156</v>
      </c>
      <c r="H49" s="97" t="s">
        <v>62</v>
      </c>
      <c r="I49" s="104"/>
      <c r="J49" s="46" t="s">
        <v>1084</v>
      </c>
      <c r="K49" s="52" t="s">
        <v>1085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894</v>
      </c>
      <c r="AH49" s="94" t="s">
        <v>179</v>
      </c>
      <c r="AI49" s="19">
        <v>6</v>
      </c>
      <c r="AJ49" s="19">
        <f t="shared" si="19"/>
        <v>144</v>
      </c>
      <c r="AK49" s="62" t="s">
        <v>1062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1081</v>
      </c>
      <c r="D50" s="46" t="s">
        <v>130</v>
      </c>
      <c r="E50" s="88">
        <v>7506110698050</v>
      </c>
      <c r="F50" s="62" t="s">
        <v>1157</v>
      </c>
      <c r="G50" s="105" t="s">
        <v>1158</v>
      </c>
      <c r="H50" s="97" t="s">
        <v>62</v>
      </c>
      <c r="I50" s="105"/>
      <c r="J50" s="46" t="s">
        <v>1084</v>
      </c>
      <c r="K50" s="52" t="s">
        <v>1085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894</v>
      </c>
      <c r="AH50" s="94" t="s">
        <v>179</v>
      </c>
      <c r="AI50" s="19">
        <v>6</v>
      </c>
      <c r="AJ50" s="19">
        <f t="shared" si="19"/>
        <v>144</v>
      </c>
      <c r="AK50" s="62" t="s">
        <v>1062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1081</v>
      </c>
      <c r="D51" s="46" t="s">
        <v>130</v>
      </c>
      <c r="E51" s="88">
        <v>7506110698067</v>
      </c>
      <c r="F51" s="62" t="s">
        <v>1159</v>
      </c>
      <c r="G51" s="105" t="s">
        <v>1160</v>
      </c>
      <c r="H51" s="97" t="s">
        <v>62</v>
      </c>
      <c r="I51" s="105"/>
      <c r="J51" s="46" t="s">
        <v>1084</v>
      </c>
      <c r="K51" s="52" t="s">
        <v>1085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894</v>
      </c>
      <c r="AH51" s="94" t="s">
        <v>179</v>
      </c>
      <c r="AI51" s="19">
        <v>6</v>
      </c>
      <c r="AJ51" s="19">
        <f t="shared" si="19"/>
        <v>144</v>
      </c>
      <c r="AK51" s="62" t="s">
        <v>1062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1081</v>
      </c>
      <c r="D52" s="46" t="s">
        <v>130</v>
      </c>
      <c r="E52" s="88">
        <v>7506110698074</v>
      </c>
      <c r="F52" s="62" t="s">
        <v>1161</v>
      </c>
      <c r="G52" s="105" t="s">
        <v>1162</v>
      </c>
      <c r="H52" s="97" t="s">
        <v>62</v>
      </c>
      <c r="I52" s="105"/>
      <c r="J52" s="46" t="s">
        <v>1084</v>
      </c>
      <c r="K52" s="52" t="s">
        <v>1085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894</v>
      </c>
      <c r="AH52" s="94" t="s">
        <v>179</v>
      </c>
      <c r="AI52" s="19">
        <v>6</v>
      </c>
      <c r="AJ52" s="19">
        <f t="shared" si="19"/>
        <v>144</v>
      </c>
      <c r="AK52" s="62" t="s">
        <v>1062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1081</v>
      </c>
      <c r="D53" s="46" t="s">
        <v>130</v>
      </c>
      <c r="E53" s="88">
        <v>7506110698081</v>
      </c>
      <c r="F53" s="62" t="s">
        <v>1163</v>
      </c>
      <c r="G53" s="105" t="s">
        <v>1164</v>
      </c>
      <c r="H53" s="97" t="s">
        <v>62</v>
      </c>
      <c r="I53" s="105"/>
      <c r="J53" s="46" t="s">
        <v>1084</v>
      </c>
      <c r="K53" s="52" t="s">
        <v>1085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894</v>
      </c>
      <c r="AH53" s="94" t="s">
        <v>179</v>
      </c>
      <c r="AI53" s="19">
        <v>6</v>
      </c>
      <c r="AJ53" s="19">
        <f t="shared" si="19"/>
        <v>144</v>
      </c>
      <c r="AK53" s="62" t="s">
        <v>1062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1081</v>
      </c>
      <c r="D54" s="46" t="s">
        <v>130</v>
      </c>
      <c r="E54" s="88">
        <v>7506110698111</v>
      </c>
      <c r="F54" s="62" t="s">
        <v>1165</v>
      </c>
      <c r="G54" s="52" t="s">
        <v>1166</v>
      </c>
      <c r="H54" s="97" t="s">
        <v>62</v>
      </c>
      <c r="I54" s="52"/>
      <c r="J54" s="46" t="s">
        <v>1084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1167</v>
      </c>
      <c r="AH54" s="94" t="s">
        <v>179</v>
      </c>
      <c r="AI54" s="19">
        <v>24</v>
      </c>
      <c r="AJ54" s="19">
        <f>+AI54*12</f>
        <v>288</v>
      </c>
      <c r="AK54" s="62" t="s">
        <v>1062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1127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1081</v>
      </c>
      <c r="D55" s="46" t="s">
        <v>130</v>
      </c>
      <c r="E55" s="88">
        <v>7506110698128</v>
      </c>
      <c r="F55" s="62" t="s">
        <v>1168</v>
      </c>
      <c r="G55" s="52" t="s">
        <v>1169</v>
      </c>
      <c r="H55" s="97" t="s">
        <v>62</v>
      </c>
      <c r="I55" s="52"/>
      <c r="J55" s="46" t="s">
        <v>1084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1167</v>
      </c>
      <c r="AH55" s="94" t="s">
        <v>179</v>
      </c>
      <c r="AI55" s="19">
        <v>24</v>
      </c>
      <c r="AJ55" s="19">
        <f>+AI55*12</f>
        <v>288</v>
      </c>
      <c r="AK55" s="62" t="s">
        <v>1062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1127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1081</v>
      </c>
      <c r="D56" s="46" t="s">
        <v>130</v>
      </c>
      <c r="E56" s="88">
        <v>7506110698135</v>
      </c>
      <c r="F56" s="62" t="s">
        <v>1170</v>
      </c>
      <c r="G56" s="52" t="s">
        <v>1171</v>
      </c>
      <c r="H56" s="97" t="s">
        <v>62</v>
      </c>
      <c r="I56" s="52"/>
      <c r="J56" s="46" t="s">
        <v>1084</v>
      </c>
      <c r="K56" s="52" t="s">
        <v>1085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1167</v>
      </c>
      <c r="AH56" s="94" t="s">
        <v>179</v>
      </c>
      <c r="AI56" s="19">
        <v>6</v>
      </c>
      <c r="AJ56" s="19">
        <f>+AI56*24</f>
        <v>144</v>
      </c>
      <c r="AK56" s="62" t="s">
        <v>1062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1127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756</v>
      </c>
      <c r="DE56" s="505">
        <v>46172</v>
      </c>
      <c r="DF56" s="511" t="s">
        <v>748</v>
      </c>
      <c r="DG56" s="511" t="s">
        <v>748</v>
      </c>
      <c r="DH56" s="506" t="s">
        <v>756</v>
      </c>
      <c r="DI56" s="505">
        <v>46231</v>
      </c>
      <c r="DJ56" s="511" t="s">
        <v>748</v>
      </c>
      <c r="DK56" s="511" t="s">
        <v>748</v>
      </c>
      <c r="DL56" s="506" t="s">
        <v>756</v>
      </c>
      <c r="DM56" s="505">
        <v>46255</v>
      </c>
      <c r="DN56" s="512" t="s">
        <v>748</v>
      </c>
      <c r="DO56" s="514" t="s">
        <v>756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1081</v>
      </c>
      <c r="D57" s="46" t="s">
        <v>130</v>
      </c>
      <c r="E57" s="88">
        <v>7506110698142</v>
      </c>
      <c r="F57" s="62" t="s">
        <v>1172</v>
      </c>
      <c r="G57" s="52" t="s">
        <v>1173</v>
      </c>
      <c r="H57" s="97" t="s">
        <v>62</v>
      </c>
      <c r="I57" s="52"/>
      <c r="J57" s="46" t="s">
        <v>1084</v>
      </c>
      <c r="K57" s="52" t="s">
        <v>1085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1167</v>
      </c>
      <c r="AH57" s="94" t="s">
        <v>179</v>
      </c>
      <c r="AI57" s="19">
        <v>6</v>
      </c>
      <c r="AJ57" s="19">
        <f>+AI57*24</f>
        <v>144</v>
      </c>
      <c r="AK57" s="62" t="s">
        <v>1062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1127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756</v>
      </c>
      <c r="DE57" s="505">
        <v>46172</v>
      </c>
      <c r="DF57" s="511" t="s">
        <v>748</v>
      </c>
      <c r="DG57" s="511" t="s">
        <v>748</v>
      </c>
      <c r="DH57" s="506" t="s">
        <v>756</v>
      </c>
      <c r="DI57" s="505">
        <v>46231</v>
      </c>
      <c r="DJ57" s="511" t="s">
        <v>748</v>
      </c>
      <c r="DK57" s="511" t="s">
        <v>748</v>
      </c>
      <c r="DL57" s="506" t="s">
        <v>756</v>
      </c>
      <c r="DM57" s="505">
        <v>46255</v>
      </c>
      <c r="DN57" s="512" t="s">
        <v>748</v>
      </c>
      <c r="DO57" s="514" t="s">
        <v>756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1081</v>
      </c>
      <c r="D58" s="46" t="s">
        <v>130</v>
      </c>
      <c r="E58" s="88">
        <v>7506110698159</v>
      </c>
      <c r="F58" s="62" t="s">
        <v>1174</v>
      </c>
      <c r="G58" s="52" t="s">
        <v>1175</v>
      </c>
      <c r="H58" s="97" t="s">
        <v>62</v>
      </c>
      <c r="I58" s="52"/>
      <c r="J58" s="46" t="s">
        <v>1084</v>
      </c>
      <c r="K58" s="52" t="s">
        <v>1085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1176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1167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1062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1081</v>
      </c>
      <c r="D59" s="46" t="s">
        <v>130</v>
      </c>
      <c r="E59" s="88">
        <v>7506110698166</v>
      </c>
      <c r="F59" s="62" t="s">
        <v>1177</v>
      </c>
      <c r="G59" s="52" t="s">
        <v>1178</v>
      </c>
      <c r="H59" s="97"/>
      <c r="I59" s="52"/>
      <c r="J59" s="46" t="s">
        <v>1084</v>
      </c>
      <c r="K59" s="52" t="s">
        <v>1085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1167</v>
      </c>
      <c r="AH59" s="94" t="s">
        <v>179</v>
      </c>
      <c r="AI59" s="19">
        <v>12</v>
      </c>
      <c r="AJ59" s="19">
        <f t="shared" si="39"/>
        <v>480</v>
      </c>
      <c r="AK59" s="62" t="s">
        <v>1062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1127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756</v>
      </c>
      <c r="DE59" s="511" t="s">
        <v>748</v>
      </c>
      <c r="DF59" s="511" t="s">
        <v>748</v>
      </c>
      <c r="DG59" s="511" t="s">
        <v>748</v>
      </c>
      <c r="DH59" s="506" t="s">
        <v>756</v>
      </c>
      <c r="DI59" s="511" t="s">
        <v>748</v>
      </c>
      <c r="DJ59" s="511" t="s">
        <v>748</v>
      </c>
      <c r="DK59" s="511" t="s">
        <v>748</v>
      </c>
      <c r="DL59" s="506" t="s">
        <v>756</v>
      </c>
      <c r="DM59" s="505">
        <v>46255</v>
      </c>
      <c r="DN59" s="512" t="s">
        <v>748</v>
      </c>
      <c r="DO59" s="514" t="s">
        <v>756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1081</v>
      </c>
      <c r="D60" s="46" t="s">
        <v>130</v>
      </c>
      <c r="E60" s="88">
        <v>7506110698173</v>
      </c>
      <c r="F60" s="62" t="s">
        <v>1179</v>
      </c>
      <c r="G60" s="52" t="s">
        <v>1180</v>
      </c>
      <c r="H60" s="97" t="s">
        <v>62</v>
      </c>
      <c r="I60" s="52"/>
      <c r="J60" s="46" t="s">
        <v>1084</v>
      </c>
      <c r="K60" s="52" t="s">
        <v>1085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1167</v>
      </c>
      <c r="AH60" s="94" t="s">
        <v>179</v>
      </c>
      <c r="AI60" s="19">
        <v>12</v>
      </c>
      <c r="AJ60" s="19">
        <f t="shared" si="39"/>
        <v>480</v>
      </c>
      <c r="AK60" s="62" t="s">
        <v>1062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1127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756</v>
      </c>
      <c r="DE60" s="511" t="s">
        <v>748</v>
      </c>
      <c r="DF60" s="511" t="s">
        <v>748</v>
      </c>
      <c r="DG60" s="511" t="s">
        <v>748</v>
      </c>
      <c r="DH60" s="506" t="s">
        <v>756</v>
      </c>
      <c r="DI60" s="511" t="s">
        <v>748</v>
      </c>
      <c r="DJ60" s="511" t="s">
        <v>748</v>
      </c>
      <c r="DK60" s="511" t="s">
        <v>748</v>
      </c>
      <c r="DL60" s="506" t="s">
        <v>756</v>
      </c>
      <c r="DM60" s="505">
        <v>46255</v>
      </c>
      <c r="DN60" s="512" t="s">
        <v>748</v>
      </c>
      <c r="DO60" s="514" t="s">
        <v>756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1081</v>
      </c>
      <c r="D61" s="46" t="s">
        <v>130</v>
      </c>
      <c r="E61" s="88">
        <v>7506110698180</v>
      </c>
      <c r="F61" s="62" t="s">
        <v>1181</v>
      </c>
      <c r="G61" s="52" t="s">
        <v>1182</v>
      </c>
      <c r="H61" s="97" t="s">
        <v>62</v>
      </c>
      <c r="I61" s="52"/>
      <c r="J61" s="46" t="s">
        <v>1084</v>
      </c>
      <c r="K61" s="52" t="s">
        <v>1085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1167</v>
      </c>
      <c r="AH61" s="94" t="s">
        <v>179</v>
      </c>
      <c r="AI61" s="19">
        <v>12</v>
      </c>
      <c r="AJ61" s="19">
        <f t="shared" si="39"/>
        <v>480</v>
      </c>
      <c r="AK61" s="62" t="s">
        <v>1062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1127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756</v>
      </c>
      <c r="DE61" s="511" t="s">
        <v>748</v>
      </c>
      <c r="DF61" s="511" t="s">
        <v>748</v>
      </c>
      <c r="DG61" s="511" t="s">
        <v>748</v>
      </c>
      <c r="DH61" s="506" t="s">
        <v>756</v>
      </c>
      <c r="DI61" s="511" t="s">
        <v>748</v>
      </c>
      <c r="DJ61" s="511" t="s">
        <v>748</v>
      </c>
      <c r="DK61" s="511" t="s">
        <v>748</v>
      </c>
      <c r="DL61" s="506" t="s">
        <v>756</v>
      </c>
      <c r="DM61" s="505">
        <v>46255</v>
      </c>
      <c r="DN61" s="512" t="s">
        <v>748</v>
      </c>
      <c r="DO61" s="514" t="s">
        <v>756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1081</v>
      </c>
      <c r="D62" s="46" t="s">
        <v>130</v>
      </c>
      <c r="E62" s="88">
        <v>7506110698197</v>
      </c>
      <c r="F62" s="62" t="s">
        <v>1183</v>
      </c>
      <c r="G62" s="52" t="s">
        <v>1184</v>
      </c>
      <c r="H62" s="97" t="s">
        <v>62</v>
      </c>
      <c r="I62" s="52"/>
      <c r="J62" s="46" t="s">
        <v>1084</v>
      </c>
      <c r="K62" s="52" t="s">
        <v>1085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1167</v>
      </c>
      <c r="AH62" s="94" t="s">
        <v>179</v>
      </c>
      <c r="AI62" s="19">
        <v>12</v>
      </c>
      <c r="AJ62" s="19">
        <f t="shared" si="39"/>
        <v>480</v>
      </c>
      <c r="AK62" s="62" t="s">
        <v>1062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1127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756</v>
      </c>
      <c r="DE62" s="511" t="s">
        <v>748</v>
      </c>
      <c r="DF62" s="511" t="s">
        <v>748</v>
      </c>
      <c r="DG62" s="511" t="s">
        <v>748</v>
      </c>
      <c r="DH62" s="506" t="s">
        <v>756</v>
      </c>
      <c r="DI62" s="511" t="s">
        <v>748</v>
      </c>
      <c r="DJ62" s="511" t="s">
        <v>748</v>
      </c>
      <c r="DK62" s="511" t="s">
        <v>748</v>
      </c>
      <c r="DL62" s="506" t="s">
        <v>756</v>
      </c>
      <c r="DM62" s="505">
        <v>46255</v>
      </c>
      <c r="DN62" s="512" t="s">
        <v>748</v>
      </c>
      <c r="DO62" s="514" t="s">
        <v>756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1081</v>
      </c>
      <c r="D63" s="46" t="s">
        <v>130</v>
      </c>
      <c r="E63" s="88">
        <v>7506110698203</v>
      </c>
      <c r="F63" s="62" t="s">
        <v>1185</v>
      </c>
      <c r="G63" s="52" t="s">
        <v>1186</v>
      </c>
      <c r="H63" s="97" t="s">
        <v>62</v>
      </c>
      <c r="I63" s="52"/>
      <c r="J63" s="46" t="s">
        <v>1084</v>
      </c>
      <c r="K63" s="52" t="s">
        <v>1085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1167</v>
      </c>
      <c r="AH63" s="94" t="s">
        <v>179</v>
      </c>
      <c r="AI63" s="19">
        <v>12</v>
      </c>
      <c r="AJ63" s="19">
        <f t="shared" si="39"/>
        <v>480</v>
      </c>
      <c r="AK63" s="62" t="s">
        <v>1062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1127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756</v>
      </c>
      <c r="DE63" s="511" t="s">
        <v>748</v>
      </c>
      <c r="DF63" s="511" t="s">
        <v>748</v>
      </c>
      <c r="DG63" s="511" t="s">
        <v>748</v>
      </c>
      <c r="DH63" s="506" t="s">
        <v>756</v>
      </c>
      <c r="DI63" s="511" t="s">
        <v>748</v>
      </c>
      <c r="DJ63" s="511" t="s">
        <v>748</v>
      </c>
      <c r="DK63" s="511" t="s">
        <v>748</v>
      </c>
      <c r="DL63" s="506" t="s">
        <v>756</v>
      </c>
      <c r="DM63" s="505">
        <v>46255</v>
      </c>
      <c r="DN63" s="512" t="s">
        <v>748</v>
      </c>
      <c r="DO63" s="514" t="s">
        <v>756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1081</v>
      </c>
      <c r="D64" s="46" t="s">
        <v>130</v>
      </c>
      <c r="E64" s="88">
        <v>7506110698210</v>
      </c>
      <c r="F64" s="62" t="s">
        <v>1187</v>
      </c>
      <c r="G64" s="52" t="s">
        <v>1188</v>
      </c>
      <c r="H64" s="97" t="s">
        <v>62</v>
      </c>
      <c r="I64" s="52"/>
      <c r="J64" s="46" t="s">
        <v>1084</v>
      </c>
      <c r="K64" s="52" t="s">
        <v>1085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1167</v>
      </c>
      <c r="AH64" s="94" t="s">
        <v>179</v>
      </c>
      <c r="AI64" s="19">
        <v>12</v>
      </c>
      <c r="AJ64" s="19">
        <f t="shared" si="39"/>
        <v>480</v>
      </c>
      <c r="AK64" s="62" t="s">
        <v>1062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1127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756</v>
      </c>
      <c r="DE64" s="511" t="s">
        <v>748</v>
      </c>
      <c r="DF64" s="511" t="s">
        <v>748</v>
      </c>
      <c r="DG64" s="511" t="s">
        <v>748</v>
      </c>
      <c r="DH64" s="506" t="s">
        <v>756</v>
      </c>
      <c r="DI64" s="511" t="s">
        <v>748</v>
      </c>
      <c r="DJ64" s="511" t="s">
        <v>748</v>
      </c>
      <c r="DK64" s="511" t="s">
        <v>748</v>
      </c>
      <c r="DL64" s="506" t="s">
        <v>756</v>
      </c>
      <c r="DM64" s="505">
        <v>46255</v>
      </c>
      <c r="DN64" s="512" t="s">
        <v>748</v>
      </c>
      <c r="DO64" s="514" t="s">
        <v>756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1081</v>
      </c>
      <c r="D65" s="46" t="s">
        <v>130</v>
      </c>
      <c r="E65" s="88">
        <v>7506110698241</v>
      </c>
      <c r="F65" s="62" t="s">
        <v>1189</v>
      </c>
      <c r="G65" s="52" t="s">
        <v>1190</v>
      </c>
      <c r="H65" s="97" t="s">
        <v>62</v>
      </c>
      <c r="I65" s="52"/>
      <c r="J65" s="46" t="s">
        <v>1084</v>
      </c>
      <c r="K65" s="52" t="s">
        <v>1085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1167</v>
      </c>
      <c r="AH65" s="94" t="s">
        <v>179</v>
      </c>
      <c r="AI65" s="19">
        <v>12</v>
      </c>
      <c r="AJ65" s="19">
        <f t="shared" si="39"/>
        <v>480</v>
      </c>
      <c r="AK65" s="62" t="s">
        <v>1062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1127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756</v>
      </c>
      <c r="DE65" s="511" t="s">
        <v>748</v>
      </c>
      <c r="DF65" s="511" t="s">
        <v>748</v>
      </c>
      <c r="DG65" s="511" t="s">
        <v>748</v>
      </c>
      <c r="DH65" s="506" t="s">
        <v>756</v>
      </c>
      <c r="DI65" s="511" t="s">
        <v>748</v>
      </c>
      <c r="DJ65" s="511" t="s">
        <v>748</v>
      </c>
      <c r="DK65" s="511" t="s">
        <v>748</v>
      </c>
      <c r="DL65" s="506" t="s">
        <v>756</v>
      </c>
      <c r="DM65" s="505">
        <v>46255</v>
      </c>
      <c r="DN65" s="512" t="s">
        <v>748</v>
      </c>
      <c r="DO65" s="514" t="s">
        <v>756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1081</v>
      </c>
      <c r="D66" s="46" t="s">
        <v>130</v>
      </c>
      <c r="E66" s="88">
        <v>7506110698258</v>
      </c>
      <c r="F66" s="62" t="s">
        <v>1191</v>
      </c>
      <c r="G66" s="52" t="s">
        <v>1192</v>
      </c>
      <c r="H66" s="97" t="s">
        <v>62</v>
      </c>
      <c r="I66" s="52"/>
      <c r="J66" s="46" t="s">
        <v>1084</v>
      </c>
      <c r="K66" s="52" t="s">
        <v>1085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1167</v>
      </c>
      <c r="AH66" s="94" t="s">
        <v>179</v>
      </c>
      <c r="AI66" s="19">
        <v>12</v>
      </c>
      <c r="AJ66" s="19">
        <f t="shared" si="39"/>
        <v>480</v>
      </c>
      <c r="AK66" s="62" t="s">
        <v>1062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1127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756</v>
      </c>
      <c r="DE66" s="511" t="s">
        <v>748</v>
      </c>
      <c r="DF66" s="511" t="s">
        <v>748</v>
      </c>
      <c r="DG66" s="511" t="s">
        <v>748</v>
      </c>
      <c r="DH66" s="506" t="s">
        <v>756</v>
      </c>
      <c r="DI66" s="511" t="s">
        <v>748</v>
      </c>
      <c r="DJ66" s="511" t="s">
        <v>748</v>
      </c>
      <c r="DK66" s="511" t="s">
        <v>748</v>
      </c>
      <c r="DL66" s="506" t="s">
        <v>756</v>
      </c>
      <c r="DM66" s="505">
        <v>46255</v>
      </c>
      <c r="DN66" s="512" t="s">
        <v>748</v>
      </c>
      <c r="DO66" s="514" t="s">
        <v>756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1081</v>
      </c>
      <c r="D67" s="46" t="s">
        <v>130</v>
      </c>
      <c r="E67" s="88">
        <v>7506110698289</v>
      </c>
      <c r="F67" s="62" t="s">
        <v>1193</v>
      </c>
      <c r="G67" s="52" t="s">
        <v>1194</v>
      </c>
      <c r="H67" s="97" t="s">
        <v>62</v>
      </c>
      <c r="I67" s="52"/>
      <c r="J67" s="46" t="s">
        <v>1084</v>
      </c>
      <c r="K67" s="52" t="s">
        <v>1085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1086</v>
      </c>
      <c r="AH67" s="94" t="s">
        <v>179</v>
      </c>
      <c r="AI67" s="19">
        <v>6</v>
      </c>
      <c r="AJ67" s="19">
        <f>+AI67*12</f>
        <v>72</v>
      </c>
      <c r="AK67" s="62" t="s">
        <v>1062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1127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756</v>
      </c>
      <c r="DE67" s="521">
        <v>46181</v>
      </c>
      <c r="DF67" s="522" t="s">
        <v>748</v>
      </c>
      <c r="DG67" s="522" t="s">
        <v>748</v>
      </c>
      <c r="DH67" s="523" t="s">
        <v>756</v>
      </c>
      <c r="DI67" s="521">
        <v>46227</v>
      </c>
      <c r="DJ67" s="522" t="s">
        <v>748</v>
      </c>
      <c r="DK67" s="522" t="s">
        <v>748</v>
      </c>
      <c r="DL67" s="523" t="s">
        <v>756</v>
      </c>
      <c r="DM67" s="521">
        <v>46237</v>
      </c>
      <c r="DN67" s="524" t="s">
        <v>748</v>
      </c>
      <c r="DO67" s="514" t="s">
        <v>756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1081</v>
      </c>
      <c r="D68" s="46" t="s">
        <v>130</v>
      </c>
      <c r="E68" s="88">
        <v>7506110698302</v>
      </c>
      <c r="F68" s="62" t="s">
        <v>1195</v>
      </c>
      <c r="G68" s="52" t="s">
        <v>1196</v>
      </c>
      <c r="H68" s="97" t="s">
        <v>62</v>
      </c>
      <c r="I68" s="52"/>
      <c r="J68" s="46" t="s">
        <v>1084</v>
      </c>
      <c r="K68" s="52" t="s">
        <v>1085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968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1167</v>
      </c>
      <c r="AH68" s="94" t="s">
        <v>69</v>
      </c>
      <c r="AI68" s="19">
        <v>6</v>
      </c>
      <c r="AJ68" s="19">
        <f>+AI68*24</f>
        <v>144</v>
      </c>
      <c r="AK68" s="62" t="s">
        <v>1197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1127</v>
      </c>
      <c r="CJ68" s="514" t="s">
        <v>756</v>
      </c>
      <c r="CK68" s="506" t="s">
        <v>756</v>
      </c>
      <c r="CL68" s="506" t="s">
        <v>756</v>
      </c>
      <c r="CM68" s="506" t="s">
        <v>748</v>
      </c>
      <c r="CN68" s="506" t="s">
        <v>756</v>
      </c>
      <c r="CO68" s="506" t="s">
        <v>756</v>
      </c>
      <c r="CP68" s="506" t="s">
        <v>748</v>
      </c>
      <c r="CQ68" s="506" t="s">
        <v>756</v>
      </c>
      <c r="CR68" s="506" t="s">
        <v>756</v>
      </c>
      <c r="CS68" s="506" t="s">
        <v>748</v>
      </c>
      <c r="CT68" s="506" t="s">
        <v>756</v>
      </c>
      <c r="CU68" s="506" t="s">
        <v>756</v>
      </c>
      <c r="CV68" s="506" t="s">
        <v>748</v>
      </c>
      <c r="CW68" s="506" t="s">
        <v>756</v>
      </c>
      <c r="CX68" s="506" t="s">
        <v>756</v>
      </c>
      <c r="CY68" s="506" t="s">
        <v>748</v>
      </c>
      <c r="CZ68" s="506" t="s">
        <v>756</v>
      </c>
      <c r="DA68" s="506" t="s">
        <v>748</v>
      </c>
      <c r="DB68" s="506" t="s">
        <v>756</v>
      </c>
      <c r="DC68" s="506" t="s">
        <v>748</v>
      </c>
      <c r="DD68" s="506" t="s">
        <v>756</v>
      </c>
      <c r="DE68" s="506" t="s">
        <v>756</v>
      </c>
      <c r="DF68" s="506" t="s">
        <v>748</v>
      </c>
      <c r="DG68" s="506" t="s">
        <v>748</v>
      </c>
      <c r="DH68" s="506" t="s">
        <v>756</v>
      </c>
      <c r="DI68" s="506" t="s">
        <v>756</v>
      </c>
      <c r="DJ68" s="506" t="s">
        <v>748</v>
      </c>
      <c r="DK68" s="506" t="s">
        <v>748</v>
      </c>
      <c r="DL68" s="506" t="s">
        <v>756</v>
      </c>
      <c r="DM68" s="506" t="s">
        <v>756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1081</v>
      </c>
      <c r="D69" s="46" t="s">
        <v>130</v>
      </c>
      <c r="E69" s="88">
        <v>7506110698319</v>
      </c>
      <c r="F69" s="62" t="s">
        <v>1198</v>
      </c>
      <c r="G69" s="52" t="s">
        <v>1199</v>
      </c>
      <c r="H69" s="97" t="s">
        <v>62</v>
      </c>
      <c r="I69" s="52"/>
      <c r="J69" s="46" t="s">
        <v>1084</v>
      </c>
      <c r="K69" s="52" t="s">
        <v>1085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968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1167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1127</v>
      </c>
      <c r="CJ69" s="514" t="s">
        <v>756</v>
      </c>
      <c r="CK69" s="506" t="s">
        <v>756</v>
      </c>
      <c r="CL69" s="506" t="s">
        <v>756</v>
      </c>
      <c r="CM69" s="506" t="s">
        <v>748</v>
      </c>
      <c r="CN69" s="506" t="s">
        <v>756</v>
      </c>
      <c r="CO69" s="506" t="s">
        <v>756</v>
      </c>
      <c r="CP69" s="506" t="s">
        <v>748</v>
      </c>
      <c r="CQ69" s="506" t="s">
        <v>756</v>
      </c>
      <c r="CR69" s="506" t="s">
        <v>756</v>
      </c>
      <c r="CS69" s="506" t="s">
        <v>748</v>
      </c>
      <c r="CT69" s="506" t="s">
        <v>756</v>
      </c>
      <c r="CU69" s="506" t="s">
        <v>756</v>
      </c>
      <c r="CV69" s="506" t="s">
        <v>748</v>
      </c>
      <c r="CW69" s="506" t="s">
        <v>756</v>
      </c>
      <c r="CX69" s="506" t="s">
        <v>756</v>
      </c>
      <c r="CY69" s="506" t="s">
        <v>748</v>
      </c>
      <c r="CZ69" s="506" t="s">
        <v>756</v>
      </c>
      <c r="DA69" s="506" t="s">
        <v>748</v>
      </c>
      <c r="DB69" s="506" t="s">
        <v>756</v>
      </c>
      <c r="DC69" s="506" t="s">
        <v>748</v>
      </c>
      <c r="DD69" s="506" t="s">
        <v>756</v>
      </c>
      <c r="DE69" s="506" t="s">
        <v>756</v>
      </c>
      <c r="DF69" s="506" t="s">
        <v>748</v>
      </c>
      <c r="DG69" s="506" t="s">
        <v>748</v>
      </c>
      <c r="DH69" s="506" t="s">
        <v>756</v>
      </c>
      <c r="DI69" s="506" t="s">
        <v>756</v>
      </c>
      <c r="DJ69" s="506" t="s">
        <v>748</v>
      </c>
      <c r="DK69" s="506" t="s">
        <v>748</v>
      </c>
      <c r="DL69" s="506" t="s">
        <v>756</v>
      </c>
      <c r="DM69" s="506" t="s">
        <v>756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1081</v>
      </c>
      <c r="D70" s="46" t="s">
        <v>130</v>
      </c>
      <c r="E70" s="88">
        <v>7506110698326</v>
      </c>
      <c r="F70" s="62" t="s">
        <v>1200</v>
      </c>
      <c r="G70" s="52" t="s">
        <v>1201</v>
      </c>
      <c r="H70" s="97"/>
      <c r="I70" s="52"/>
      <c r="J70" s="46" t="s">
        <v>1084</v>
      </c>
      <c r="K70" s="52" t="s">
        <v>1085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1052</v>
      </c>
      <c r="AH70" s="94" t="s">
        <v>179</v>
      </c>
      <c r="AI70" s="19">
        <v>12</v>
      </c>
      <c r="AJ70" s="19">
        <f>+AI70*24</f>
        <v>288</v>
      </c>
      <c r="AK70" s="62" t="s">
        <v>1062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1081</v>
      </c>
      <c r="D71" s="46" t="s">
        <v>130</v>
      </c>
      <c r="E71" s="88">
        <v>7506110698333</v>
      </c>
      <c r="F71" s="62" t="s">
        <v>1202</v>
      </c>
      <c r="G71" s="52" t="s">
        <v>1203</v>
      </c>
      <c r="H71" s="97"/>
      <c r="I71" s="52"/>
      <c r="J71" s="46" t="s">
        <v>1084</v>
      </c>
      <c r="K71" s="52" t="s">
        <v>1085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1052</v>
      </c>
      <c r="AH71" s="94" t="s">
        <v>179</v>
      </c>
      <c r="AI71" s="19">
        <v>6</v>
      </c>
      <c r="AJ71" s="19">
        <f>+AI71*24</f>
        <v>144</v>
      </c>
      <c r="AK71" s="62" t="s">
        <v>1062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1127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1081</v>
      </c>
      <c r="D72" s="46" t="s">
        <v>130</v>
      </c>
      <c r="E72" s="88">
        <v>7506110698340</v>
      </c>
      <c r="F72" s="62" t="s">
        <v>1204</v>
      </c>
      <c r="G72" s="52" t="s">
        <v>1205</v>
      </c>
      <c r="H72" s="97" t="s">
        <v>62</v>
      </c>
      <c r="I72" s="52"/>
      <c r="J72" s="46" t="s">
        <v>1084</v>
      </c>
      <c r="K72" s="52" t="s">
        <v>1085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1052</v>
      </c>
      <c r="AH72" s="94" t="s">
        <v>179</v>
      </c>
      <c r="AI72" s="19">
        <v>6</v>
      </c>
      <c r="AJ72" s="19">
        <f>+AI72*24</f>
        <v>144</v>
      </c>
      <c r="AK72" s="62" t="s">
        <v>1062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47" t="s">
        <v>1206</v>
      </c>
      <c r="B2" s="647"/>
      <c r="C2" s="430" t="s">
        <v>1207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1208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1209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1067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1210</v>
      </c>
      <c r="O16" s="437" t="s">
        <v>1211</v>
      </c>
      <c r="P16" s="437" t="s">
        <v>1212</v>
      </c>
      <c r="Q16" s="437" t="s">
        <v>1213</v>
      </c>
      <c r="R16" s="437" t="s">
        <v>694</v>
      </c>
      <c r="S16" s="439" t="s">
        <v>1214</v>
      </c>
      <c r="T16" s="439" t="s">
        <v>29</v>
      </c>
      <c r="U16" s="436" t="s">
        <v>30</v>
      </c>
      <c r="V16" s="436" t="s">
        <v>32</v>
      </c>
      <c r="W16" s="436" t="s">
        <v>1074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1075</v>
      </c>
      <c r="AE16" s="436" t="s">
        <v>1076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1215</v>
      </c>
      <c r="H17" s="441" t="s">
        <v>1216</v>
      </c>
      <c r="I17" s="444" t="s">
        <v>62</v>
      </c>
      <c r="J17" s="441" t="s">
        <v>548</v>
      </c>
      <c r="K17" s="441" t="s">
        <v>1206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1217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1218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1219</v>
      </c>
      <c r="H18" s="441" t="s">
        <v>1220</v>
      </c>
      <c r="I18" s="444" t="s">
        <v>62</v>
      </c>
      <c r="J18" s="441" t="s">
        <v>548</v>
      </c>
      <c r="K18" s="441" t="s">
        <v>1206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1217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1218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1221</v>
      </c>
      <c r="H19" s="441" t="s">
        <v>1222</v>
      </c>
      <c r="I19" s="444" t="s">
        <v>62</v>
      </c>
      <c r="J19" s="441" t="s">
        <v>548</v>
      </c>
      <c r="K19" s="441" t="s">
        <v>1206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1217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1223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1224</v>
      </c>
      <c r="H20" s="441" t="s">
        <v>1225</v>
      </c>
      <c r="I20" s="444" t="s">
        <v>62</v>
      </c>
      <c r="J20" s="441" t="s">
        <v>548</v>
      </c>
      <c r="K20" s="441" t="s">
        <v>1206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1217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1223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1226</v>
      </c>
      <c r="H21" s="441" t="s">
        <v>1227</v>
      </c>
      <c r="I21" s="444"/>
      <c r="J21" s="441" t="s">
        <v>1228</v>
      </c>
      <c r="K21" s="441" t="s">
        <v>1206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1229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1230</v>
      </c>
      <c r="H22" s="441" t="s">
        <v>1227</v>
      </c>
      <c r="I22" s="444"/>
      <c r="J22" s="441" t="s">
        <v>1228</v>
      </c>
      <c r="K22" s="441" t="s">
        <v>1206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1229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1231</v>
      </c>
      <c r="H23" s="441" t="s">
        <v>1232</v>
      </c>
      <c r="I23" s="444" t="s">
        <v>62</v>
      </c>
      <c r="J23" s="441" t="s">
        <v>533</v>
      </c>
      <c r="K23" s="441" t="s">
        <v>1206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1233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1223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1234</v>
      </c>
      <c r="H24" s="441" t="s">
        <v>1235</v>
      </c>
      <c r="I24" s="444" t="s">
        <v>62</v>
      </c>
      <c r="J24" s="441" t="s">
        <v>533</v>
      </c>
      <c r="K24" s="441" t="s">
        <v>1206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1233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1223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1236</v>
      </c>
      <c r="H25" s="441" t="s">
        <v>1237</v>
      </c>
      <c r="I25" s="444"/>
      <c r="J25" s="441" t="s">
        <v>1238</v>
      </c>
      <c r="K25" s="441" t="s">
        <v>1206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1233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1239</v>
      </c>
      <c r="H26" s="441" t="s">
        <v>1240</v>
      </c>
      <c r="I26" s="444" t="s">
        <v>62</v>
      </c>
      <c r="J26" s="441" t="s">
        <v>1241</v>
      </c>
      <c r="K26" s="441" t="s">
        <v>1206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1233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1242</v>
      </c>
      <c r="H27" s="441" t="s">
        <v>1243</v>
      </c>
      <c r="I27" s="444" t="s">
        <v>62</v>
      </c>
      <c r="J27" s="441" t="s">
        <v>1244</v>
      </c>
      <c r="K27" s="441" t="s">
        <v>1206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1086</v>
      </c>
      <c r="AC27" s="441" t="s">
        <v>179</v>
      </c>
      <c r="AD27" s="441">
        <v>6</v>
      </c>
      <c r="AE27" s="441">
        <v>144</v>
      </c>
      <c r="AF27" s="441" t="s">
        <v>1233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1245</v>
      </c>
      <c r="H28" s="441" t="s">
        <v>1246</v>
      </c>
      <c r="I28" s="444"/>
      <c r="J28" s="441" t="s">
        <v>1247</v>
      </c>
      <c r="K28" s="441" t="s">
        <v>1206</v>
      </c>
      <c r="L28" s="441" t="s">
        <v>311</v>
      </c>
      <c r="M28" s="441" t="s">
        <v>1248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1052</v>
      </c>
      <c r="AC28" s="441" t="s">
        <v>179</v>
      </c>
      <c r="AD28" s="441"/>
      <c r="AE28" s="441"/>
      <c r="AF28" s="441" t="s">
        <v>1233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1249</v>
      </c>
      <c r="H29" s="441" t="s">
        <v>1250</v>
      </c>
      <c r="I29" s="444"/>
      <c r="J29" s="441" t="s">
        <v>1251</v>
      </c>
      <c r="K29" s="441" t="s">
        <v>1206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1052</v>
      </c>
      <c r="AC29" s="441" t="s">
        <v>179</v>
      </c>
      <c r="AD29" s="441">
        <v>6</v>
      </c>
      <c r="AE29" s="441">
        <v>48</v>
      </c>
      <c r="AF29" s="441" t="s">
        <v>1217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1252</v>
      </c>
      <c r="H30" s="441" t="s">
        <v>1253</v>
      </c>
      <c r="I30" s="444" t="s">
        <v>62</v>
      </c>
      <c r="J30" s="441" t="s">
        <v>1251</v>
      </c>
      <c r="K30" s="441" t="s">
        <v>1206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1254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1255</v>
      </c>
      <c r="H31" s="441" t="s">
        <v>1256</v>
      </c>
      <c r="I31" s="444"/>
      <c r="J31" s="441" t="s">
        <v>1257</v>
      </c>
      <c r="K31" s="441" t="s">
        <v>1206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1254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1258</v>
      </c>
      <c r="H32" s="441" t="s">
        <v>1259</v>
      </c>
      <c r="I32" s="444"/>
      <c r="J32" s="441" t="s">
        <v>1247</v>
      </c>
      <c r="K32" s="441" t="s">
        <v>1206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1254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1260</v>
      </c>
      <c r="H33" s="441" t="s">
        <v>1261</v>
      </c>
      <c r="I33" s="455" t="s">
        <v>1262</v>
      </c>
      <c r="J33" s="441" t="s">
        <v>1009</v>
      </c>
      <c r="K33" s="441" t="s">
        <v>1206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894</v>
      </c>
      <c r="AC33" s="441" t="s">
        <v>179</v>
      </c>
      <c r="AD33" s="441">
        <v>6</v>
      </c>
      <c r="AE33" s="441">
        <v>144</v>
      </c>
      <c r="AF33" s="441" t="s">
        <v>1233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1263</v>
      </c>
      <c r="H34" s="441" t="s">
        <v>1264</v>
      </c>
      <c r="I34" s="444"/>
      <c r="J34" s="441" t="s">
        <v>1009</v>
      </c>
      <c r="K34" s="441" t="s">
        <v>1206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894</v>
      </c>
      <c r="AC34" s="441" t="s">
        <v>179</v>
      </c>
      <c r="AD34" s="441">
        <v>6</v>
      </c>
      <c r="AE34" s="441">
        <v>144</v>
      </c>
      <c r="AF34" s="441" t="s">
        <v>1233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1265</v>
      </c>
      <c r="H35" s="441" t="s">
        <v>1266</v>
      </c>
      <c r="I35" s="444"/>
      <c r="J35" s="441" t="s">
        <v>1009</v>
      </c>
      <c r="K35" s="441" t="s">
        <v>1206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894</v>
      </c>
      <c r="AC35" s="441" t="s">
        <v>179</v>
      </c>
      <c r="AD35" s="441">
        <v>6</v>
      </c>
      <c r="AE35" s="441">
        <v>144</v>
      </c>
      <c r="AF35" s="441" t="s">
        <v>1233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1267</v>
      </c>
      <c r="H36" s="441" t="s">
        <v>1268</v>
      </c>
      <c r="I36" s="455"/>
      <c r="J36" s="441" t="s">
        <v>1009</v>
      </c>
      <c r="K36" s="441" t="s">
        <v>1206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894</v>
      </c>
      <c r="AC36" s="441" t="s">
        <v>179</v>
      </c>
      <c r="AD36" s="441">
        <v>6</v>
      </c>
      <c r="AE36" s="441">
        <v>144</v>
      </c>
      <c r="AF36" s="441" t="s">
        <v>1233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1269</v>
      </c>
      <c r="BS36" s="332">
        <f t="shared" ref="BS36:BS43" si="22">+AG36</f>
        <v>46357</v>
      </c>
      <c r="BT36" s="441" t="s">
        <v>1223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1270</v>
      </c>
      <c r="H37" s="441" t="s">
        <v>1271</v>
      </c>
      <c r="I37" s="444"/>
      <c r="J37" s="441" t="s">
        <v>1009</v>
      </c>
      <c r="K37" s="441" t="s">
        <v>1206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894</v>
      </c>
      <c r="AC37" s="441" t="s">
        <v>179</v>
      </c>
      <c r="AD37" s="441">
        <v>6</v>
      </c>
      <c r="AE37" s="441">
        <v>144</v>
      </c>
      <c r="AF37" s="441" t="s">
        <v>1233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1269</v>
      </c>
      <c r="BS37" s="332">
        <f t="shared" si="22"/>
        <v>46357</v>
      </c>
      <c r="BT37" s="441" t="s">
        <v>1223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1272</v>
      </c>
      <c r="H38" s="441" t="s">
        <v>1273</v>
      </c>
      <c r="I38" s="444"/>
      <c r="J38" s="441" t="s">
        <v>1274</v>
      </c>
      <c r="K38" s="441" t="s">
        <v>1206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1052</v>
      </c>
      <c r="AC38" s="441" t="s">
        <v>179</v>
      </c>
      <c r="AD38" s="441">
        <v>6</v>
      </c>
      <c r="AE38" s="441">
        <v>144</v>
      </c>
      <c r="AF38" s="441" t="s">
        <v>1233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1269</v>
      </c>
      <c r="BS38" s="332">
        <f t="shared" si="22"/>
        <v>46357</v>
      </c>
      <c r="BT38" s="441" t="s">
        <v>1223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1275</v>
      </c>
      <c r="H39" s="441" t="s">
        <v>1276</v>
      </c>
      <c r="I39" s="444"/>
      <c r="J39" s="441" t="s">
        <v>426</v>
      </c>
      <c r="K39" s="441" t="s">
        <v>1206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1086</v>
      </c>
      <c r="AC39" s="441" t="s">
        <v>179</v>
      </c>
      <c r="AD39" s="441">
        <v>6</v>
      </c>
      <c r="AE39" s="441">
        <v>144</v>
      </c>
      <c r="AF39" s="441" t="s">
        <v>1217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1269</v>
      </c>
      <c r="BS39" s="332">
        <f t="shared" si="22"/>
        <v>46357</v>
      </c>
      <c r="BT39" s="441" t="s">
        <v>1223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1277</v>
      </c>
      <c r="H40" s="441" t="s">
        <v>1278</v>
      </c>
      <c r="I40" s="444"/>
      <c r="J40" s="441" t="s">
        <v>426</v>
      </c>
      <c r="K40" s="441" t="s">
        <v>1206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1086</v>
      </c>
      <c r="AC40" s="441" t="s">
        <v>179</v>
      </c>
      <c r="AD40" s="441">
        <v>6</v>
      </c>
      <c r="AE40" s="441">
        <v>144</v>
      </c>
      <c r="AF40" s="441" t="s">
        <v>1217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1269</v>
      </c>
      <c r="BS40" s="332">
        <f t="shared" si="22"/>
        <v>46357</v>
      </c>
      <c r="BT40" s="441" t="s">
        <v>1223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1279</v>
      </c>
      <c r="H41" s="441" t="s">
        <v>1280</v>
      </c>
      <c r="I41" s="444"/>
      <c r="J41" s="441" t="s">
        <v>426</v>
      </c>
      <c r="K41" s="441" t="s">
        <v>1206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1086</v>
      </c>
      <c r="AC41" s="441" t="s">
        <v>179</v>
      </c>
      <c r="AD41" s="441">
        <v>6</v>
      </c>
      <c r="AE41" s="441">
        <v>144</v>
      </c>
      <c r="AF41" s="441" t="s">
        <v>1217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1269</v>
      </c>
      <c r="BS41" s="332">
        <f t="shared" si="22"/>
        <v>46357</v>
      </c>
      <c r="BT41" s="441" t="s">
        <v>1223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1281</v>
      </c>
      <c r="H42" s="441" t="s">
        <v>1282</v>
      </c>
      <c r="I42" s="444" t="s">
        <v>1262</v>
      </c>
      <c r="J42" s="441" t="s">
        <v>426</v>
      </c>
      <c r="K42" s="441" t="s">
        <v>1206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1086</v>
      </c>
      <c r="AC42" s="441" t="s">
        <v>179</v>
      </c>
      <c r="AD42" s="441">
        <v>6</v>
      </c>
      <c r="AE42" s="441">
        <v>144</v>
      </c>
      <c r="AF42" s="441" t="s">
        <v>1217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1269</v>
      </c>
      <c r="BS42" s="332">
        <f t="shared" si="22"/>
        <v>46357</v>
      </c>
      <c r="BT42" s="441" t="s">
        <v>1223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1283</v>
      </c>
      <c r="H43" s="441" t="s">
        <v>1284</v>
      </c>
      <c r="I43" s="444"/>
      <c r="J43" s="441" t="s">
        <v>426</v>
      </c>
      <c r="K43" s="441" t="s">
        <v>1206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1086</v>
      </c>
      <c r="AC43" s="441" t="s">
        <v>179</v>
      </c>
      <c r="AD43" s="441">
        <v>6</v>
      </c>
      <c r="AE43" s="441">
        <v>144</v>
      </c>
      <c r="AF43" s="441" t="s">
        <v>1217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1269</v>
      </c>
      <c r="BS43" s="332">
        <f t="shared" si="22"/>
        <v>46357</v>
      </c>
      <c r="BT43" s="441" t="s">
        <v>1223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1285</v>
      </c>
      <c r="H44" s="441" t="s">
        <v>1286</v>
      </c>
      <c r="I44" s="444" t="s">
        <v>1262</v>
      </c>
      <c r="J44" s="441" t="s">
        <v>426</v>
      </c>
      <c r="K44" s="441" t="s">
        <v>1206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1086</v>
      </c>
      <c r="AC44" s="441" t="s">
        <v>179</v>
      </c>
      <c r="AD44" s="441">
        <v>6</v>
      </c>
      <c r="AE44" s="441">
        <v>144</v>
      </c>
      <c r="AF44" s="441" t="s">
        <v>1233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1269</v>
      </c>
      <c r="BS44" s="332">
        <f t="shared" ref="BS44:BS65" si="32">+AG44</f>
        <v>46357</v>
      </c>
      <c r="BT44" s="441" t="s">
        <v>1223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1287</v>
      </c>
      <c r="H45" s="441" t="s">
        <v>1288</v>
      </c>
      <c r="I45" s="444"/>
      <c r="J45" s="441" t="s">
        <v>426</v>
      </c>
      <c r="K45" s="441" t="s">
        <v>1206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1086</v>
      </c>
      <c r="AC45" s="441" t="s">
        <v>179</v>
      </c>
      <c r="AD45" s="441">
        <v>6</v>
      </c>
      <c r="AE45" s="441">
        <v>144</v>
      </c>
      <c r="AF45" s="441" t="s">
        <v>1233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1269</v>
      </c>
      <c r="BS45" s="332">
        <f t="shared" si="32"/>
        <v>46357</v>
      </c>
      <c r="BT45" s="441" t="s">
        <v>1223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1289</v>
      </c>
      <c r="H46" s="441" t="s">
        <v>1290</v>
      </c>
      <c r="I46" s="444"/>
      <c r="J46" s="441" t="s">
        <v>426</v>
      </c>
      <c r="K46" s="441" t="s">
        <v>1206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1086</v>
      </c>
      <c r="AC46" s="441" t="s">
        <v>179</v>
      </c>
      <c r="AD46" s="441">
        <v>6</v>
      </c>
      <c r="AE46" s="441">
        <v>144</v>
      </c>
      <c r="AF46" s="441" t="s">
        <v>1233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1269</v>
      </c>
      <c r="BS46" s="332">
        <f t="shared" si="32"/>
        <v>46357</v>
      </c>
      <c r="BT46" s="441" t="s">
        <v>1223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1291</v>
      </c>
      <c r="H47" s="441" t="s">
        <v>1292</v>
      </c>
      <c r="I47" s="444"/>
      <c r="J47" s="441" t="s">
        <v>426</v>
      </c>
      <c r="K47" s="441" t="s">
        <v>1206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1086</v>
      </c>
      <c r="AC47" s="441" t="s">
        <v>179</v>
      </c>
      <c r="AD47" s="441">
        <v>6</v>
      </c>
      <c r="AE47" s="441">
        <v>144</v>
      </c>
      <c r="AF47" s="441" t="s">
        <v>1233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1269</v>
      </c>
      <c r="BS47" s="332">
        <f t="shared" si="32"/>
        <v>46357</v>
      </c>
      <c r="BT47" s="441" t="s">
        <v>1223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1293</v>
      </c>
      <c r="H48" s="441" t="s">
        <v>1294</v>
      </c>
      <c r="I48" s="444" t="s">
        <v>1262</v>
      </c>
      <c r="J48" s="441" t="s">
        <v>426</v>
      </c>
      <c r="K48" s="441" t="s">
        <v>1206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1086</v>
      </c>
      <c r="AC48" s="441" t="s">
        <v>179</v>
      </c>
      <c r="AD48" s="441">
        <v>6</v>
      </c>
      <c r="AE48" s="441">
        <v>144</v>
      </c>
      <c r="AF48" s="441" t="s">
        <v>1233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1269</v>
      </c>
      <c r="BS48" s="332">
        <f t="shared" si="32"/>
        <v>46357</v>
      </c>
      <c r="BT48" s="441" t="s">
        <v>1223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1295</v>
      </c>
      <c r="H49" s="441" t="s">
        <v>1296</v>
      </c>
      <c r="I49" s="444"/>
      <c r="J49" s="441" t="s">
        <v>426</v>
      </c>
      <c r="K49" s="441" t="s">
        <v>1206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1086</v>
      </c>
      <c r="AC49" s="441" t="s">
        <v>179</v>
      </c>
      <c r="AD49" s="441">
        <v>6</v>
      </c>
      <c r="AE49" s="441">
        <v>144</v>
      </c>
      <c r="AF49" s="441" t="s">
        <v>1233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1269</v>
      </c>
      <c r="BS49" s="332">
        <f t="shared" si="32"/>
        <v>46357</v>
      </c>
      <c r="BT49" s="441" t="s">
        <v>1223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1297</v>
      </c>
      <c r="H50" s="441" t="s">
        <v>1298</v>
      </c>
      <c r="I50" s="444"/>
      <c r="J50" s="441" t="s">
        <v>426</v>
      </c>
      <c r="K50" s="441" t="s">
        <v>1206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1086</v>
      </c>
      <c r="AC50" s="441" t="s">
        <v>179</v>
      </c>
      <c r="AD50" s="441">
        <v>6</v>
      </c>
      <c r="AE50" s="441">
        <v>144</v>
      </c>
      <c r="AF50" s="441" t="s">
        <v>1233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1269</v>
      </c>
      <c r="BS50" s="332">
        <f t="shared" si="32"/>
        <v>46357</v>
      </c>
      <c r="BT50" s="441" t="s">
        <v>1223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1299</v>
      </c>
      <c r="H51" s="441" t="s">
        <v>1300</v>
      </c>
      <c r="I51" s="444"/>
      <c r="J51" s="441" t="s">
        <v>426</v>
      </c>
      <c r="K51" s="441" t="s">
        <v>1206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1086</v>
      </c>
      <c r="AC51" s="441" t="s">
        <v>179</v>
      </c>
      <c r="AD51" s="441">
        <v>6</v>
      </c>
      <c r="AE51" s="441">
        <v>144</v>
      </c>
      <c r="AF51" s="441" t="s">
        <v>1233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1269</v>
      </c>
      <c r="BS51" s="332">
        <f t="shared" si="32"/>
        <v>46357</v>
      </c>
      <c r="BT51" s="441" t="s">
        <v>1223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1301</v>
      </c>
      <c r="H52" s="441" t="s">
        <v>1302</v>
      </c>
      <c r="I52" s="444" t="s">
        <v>1262</v>
      </c>
      <c r="J52" s="441" t="s">
        <v>1303</v>
      </c>
      <c r="K52" s="441" t="s">
        <v>1206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1086</v>
      </c>
      <c r="AC52" s="441" t="s">
        <v>179</v>
      </c>
      <c r="AD52" s="441">
        <v>6</v>
      </c>
      <c r="AE52" s="441">
        <v>144</v>
      </c>
      <c r="AF52" s="441" t="s">
        <v>1233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1269</v>
      </c>
      <c r="BS52" s="332">
        <f t="shared" si="32"/>
        <v>46357</v>
      </c>
      <c r="BT52" s="441" t="s">
        <v>1223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1304</v>
      </c>
      <c r="H53" s="441" t="s">
        <v>1305</v>
      </c>
      <c r="I53" s="444" t="s">
        <v>1262</v>
      </c>
      <c r="J53" s="441" t="s">
        <v>533</v>
      </c>
      <c r="K53" s="441" t="s">
        <v>1206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1086</v>
      </c>
      <c r="AC53" s="441" t="s">
        <v>179</v>
      </c>
      <c r="AD53" s="441">
        <v>6</v>
      </c>
      <c r="AE53" s="441">
        <v>48</v>
      </c>
      <c r="AF53" s="441" t="s">
        <v>1233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1269</v>
      </c>
      <c r="BS53" s="332">
        <f t="shared" si="32"/>
        <v>46357</v>
      </c>
      <c r="BT53" s="441" t="s">
        <v>1223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1306</v>
      </c>
      <c r="H54" s="441" t="s">
        <v>1307</v>
      </c>
      <c r="I54" s="455"/>
      <c r="J54" s="441" t="s">
        <v>533</v>
      </c>
      <c r="K54" s="441" t="s">
        <v>1206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1086</v>
      </c>
      <c r="AC54" s="441" t="s">
        <v>179</v>
      </c>
      <c r="AD54" s="441">
        <v>6</v>
      </c>
      <c r="AE54" s="441">
        <v>48</v>
      </c>
      <c r="AF54" s="441" t="s">
        <v>1233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1269</v>
      </c>
      <c r="BS54" s="332">
        <f t="shared" si="32"/>
        <v>46357</v>
      </c>
      <c r="BT54" s="441" t="s">
        <v>1223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1308</v>
      </c>
      <c r="H55" s="441" t="s">
        <v>1309</v>
      </c>
      <c r="I55" s="444"/>
      <c r="J55" s="441" t="s">
        <v>533</v>
      </c>
      <c r="K55" s="441" t="s">
        <v>1206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1086</v>
      </c>
      <c r="AC55" s="441" t="s">
        <v>179</v>
      </c>
      <c r="AD55" s="441">
        <v>6</v>
      </c>
      <c r="AE55" s="441">
        <v>48</v>
      </c>
      <c r="AF55" s="441" t="s">
        <v>1233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1269</v>
      </c>
      <c r="BS55" s="332">
        <f t="shared" si="32"/>
        <v>46357</v>
      </c>
      <c r="BT55" s="441" t="s">
        <v>1223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1310</v>
      </c>
      <c r="H56" s="441" t="s">
        <v>1311</v>
      </c>
      <c r="I56" s="444"/>
      <c r="J56" s="441" t="s">
        <v>533</v>
      </c>
      <c r="K56" s="441" t="s">
        <v>1206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1086</v>
      </c>
      <c r="AC56" s="441" t="s">
        <v>179</v>
      </c>
      <c r="AD56" s="441">
        <v>6</v>
      </c>
      <c r="AE56" s="441">
        <v>48</v>
      </c>
      <c r="AF56" s="441" t="s">
        <v>1233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1269</v>
      </c>
      <c r="BS56" s="332">
        <f t="shared" si="32"/>
        <v>46357</v>
      </c>
      <c r="BT56" s="441" t="s">
        <v>1223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1312</v>
      </c>
      <c r="H57" s="441" t="s">
        <v>1313</v>
      </c>
      <c r="I57" s="444" t="s">
        <v>1262</v>
      </c>
      <c r="J57" s="441" t="s">
        <v>1314</v>
      </c>
      <c r="K57" s="441" t="s">
        <v>1206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1086</v>
      </c>
      <c r="AC57" s="441" t="s">
        <v>179</v>
      </c>
      <c r="AD57" s="441">
        <v>6</v>
      </c>
      <c r="AE57" s="441">
        <v>144</v>
      </c>
      <c r="AF57" s="441" t="s">
        <v>1233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1269</v>
      </c>
      <c r="BS57" s="332">
        <f t="shared" si="32"/>
        <v>46357</v>
      </c>
      <c r="BT57" s="441" t="s">
        <v>1223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1315</v>
      </c>
      <c r="H58" s="441" t="s">
        <v>1316</v>
      </c>
      <c r="I58" s="444"/>
      <c r="J58" s="441" t="s">
        <v>1314</v>
      </c>
      <c r="K58" s="441" t="s">
        <v>1206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1086</v>
      </c>
      <c r="AC58" s="441" t="s">
        <v>179</v>
      </c>
      <c r="AD58" s="441">
        <v>6</v>
      </c>
      <c r="AE58" s="441">
        <v>144</v>
      </c>
      <c r="AF58" s="441" t="s">
        <v>1233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1269</v>
      </c>
      <c r="BS58" s="332">
        <f t="shared" si="32"/>
        <v>46357</v>
      </c>
      <c r="BT58" s="441" t="s">
        <v>1223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1317</v>
      </c>
      <c r="H59" s="441" t="s">
        <v>1318</v>
      </c>
      <c r="I59" s="455" t="s">
        <v>1262</v>
      </c>
      <c r="J59" s="441" t="s">
        <v>1314</v>
      </c>
      <c r="K59" s="441" t="s">
        <v>1206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1086</v>
      </c>
      <c r="AC59" s="441" t="s">
        <v>179</v>
      </c>
      <c r="AD59" s="441">
        <v>6</v>
      </c>
      <c r="AE59" s="441">
        <v>144</v>
      </c>
      <c r="AF59" s="441" t="s">
        <v>1233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1269</v>
      </c>
      <c r="BS59" s="332">
        <f t="shared" si="32"/>
        <v>46357</v>
      </c>
      <c r="BT59" s="441" t="s">
        <v>1223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1319</v>
      </c>
      <c r="H60" s="441" t="s">
        <v>1320</v>
      </c>
      <c r="I60" s="444"/>
      <c r="J60" s="441" t="s">
        <v>1314</v>
      </c>
      <c r="K60" s="441" t="s">
        <v>1206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1086</v>
      </c>
      <c r="AC60" s="441" t="s">
        <v>179</v>
      </c>
      <c r="AD60" s="441">
        <v>6</v>
      </c>
      <c r="AE60" s="441">
        <v>144</v>
      </c>
      <c r="AF60" s="441" t="s">
        <v>1233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1269</v>
      </c>
      <c r="BS60" s="332">
        <f t="shared" si="32"/>
        <v>46357</v>
      </c>
      <c r="BT60" s="441" t="s">
        <v>1223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1321</v>
      </c>
      <c r="H61" s="441" t="s">
        <v>1322</v>
      </c>
      <c r="I61" s="444"/>
      <c r="J61" s="441" t="s">
        <v>426</v>
      </c>
      <c r="K61" s="441" t="s">
        <v>1206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1086</v>
      </c>
      <c r="AC61" s="441" t="s">
        <v>179</v>
      </c>
      <c r="AD61" s="441">
        <v>6</v>
      </c>
      <c r="AE61" s="441">
        <v>144</v>
      </c>
      <c r="AF61" s="441" t="s">
        <v>1233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1269</v>
      </c>
      <c r="BS61" s="332">
        <f t="shared" si="32"/>
        <v>46357</v>
      </c>
      <c r="BT61" s="441" t="s">
        <v>1223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1323</v>
      </c>
      <c r="H62" s="441" t="s">
        <v>1324</v>
      </c>
      <c r="I62" s="444"/>
      <c r="J62" s="441" t="s">
        <v>426</v>
      </c>
      <c r="K62" s="441" t="s">
        <v>1206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1086</v>
      </c>
      <c r="AC62" s="441" t="s">
        <v>179</v>
      </c>
      <c r="AD62" s="441">
        <v>6</v>
      </c>
      <c r="AE62" s="441">
        <v>144</v>
      </c>
      <c r="AF62" s="441" t="s">
        <v>1233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1269</v>
      </c>
      <c r="BS62" s="332">
        <f t="shared" si="32"/>
        <v>46357</v>
      </c>
      <c r="BT62" s="441" t="s">
        <v>1223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1325</v>
      </c>
      <c r="H63" s="441" t="s">
        <v>1326</v>
      </c>
      <c r="I63" s="444"/>
      <c r="J63" s="441" t="s">
        <v>426</v>
      </c>
      <c r="K63" s="441" t="s">
        <v>1206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1086</v>
      </c>
      <c r="AC63" s="441" t="s">
        <v>179</v>
      </c>
      <c r="AD63" s="441">
        <v>6</v>
      </c>
      <c r="AE63" s="441">
        <v>144</v>
      </c>
      <c r="AF63" s="441" t="s">
        <v>1233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1269</v>
      </c>
      <c r="BS63" s="332">
        <f t="shared" si="32"/>
        <v>46357</v>
      </c>
      <c r="BT63" s="441" t="s">
        <v>1223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1327</v>
      </c>
      <c r="H64" s="441" t="s">
        <v>1328</v>
      </c>
      <c r="I64" s="444"/>
      <c r="J64" s="441" t="s">
        <v>1329</v>
      </c>
      <c r="K64" s="441" t="s">
        <v>1206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1086</v>
      </c>
      <c r="AC64" s="441" t="s">
        <v>179</v>
      </c>
      <c r="AD64" s="441">
        <v>6</v>
      </c>
      <c r="AE64" s="441">
        <v>144</v>
      </c>
      <c r="AF64" s="441" t="s">
        <v>1233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1269</v>
      </c>
      <c r="BS64" s="332">
        <f t="shared" si="32"/>
        <v>46357</v>
      </c>
      <c r="BT64" s="441" t="s">
        <v>1223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1330</v>
      </c>
      <c r="H65" s="441" t="s">
        <v>1331</v>
      </c>
      <c r="I65" s="444"/>
      <c r="J65" s="441" t="s">
        <v>1329</v>
      </c>
      <c r="K65" s="441" t="s">
        <v>1206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1086</v>
      </c>
      <c r="AC65" s="441" t="s">
        <v>179</v>
      </c>
      <c r="AD65" s="441">
        <v>6</v>
      </c>
      <c r="AE65" s="441">
        <v>144</v>
      </c>
      <c r="AF65" s="441" t="s">
        <v>1233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1269</v>
      </c>
      <c r="BS65" s="332">
        <f t="shared" si="32"/>
        <v>46357</v>
      </c>
      <c r="BT65" s="441" t="s">
        <v>1223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1067</v>
      </c>
      <c r="M16" s="86" t="s">
        <v>1068</v>
      </c>
      <c r="N16" s="86" t="s">
        <v>1069</v>
      </c>
      <c r="O16" s="86" t="s">
        <v>534</v>
      </c>
      <c r="P16" s="86" t="s">
        <v>1070</v>
      </c>
      <c r="Q16" s="86" t="s">
        <v>1071</v>
      </c>
      <c r="R16" s="86" t="s">
        <v>1072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1073</v>
      </c>
      <c r="Y16" s="86" t="s">
        <v>29</v>
      </c>
      <c r="Z16" s="86" t="s">
        <v>30</v>
      </c>
      <c r="AA16" s="86" t="s">
        <v>32</v>
      </c>
      <c r="AB16" s="86" t="s">
        <v>1074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1075</v>
      </c>
      <c r="AJ16" s="86" t="s">
        <v>1076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1332</v>
      </c>
      <c r="G17" s="52" t="s">
        <v>1333</v>
      </c>
      <c r="H17" s="97" t="s">
        <v>62</v>
      </c>
      <c r="I17" s="52"/>
      <c r="J17" s="46" t="s">
        <v>1084</v>
      </c>
      <c r="K17" s="52" t="s">
        <v>1085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968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1167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1334</v>
      </c>
      <c r="G18" s="52" t="s">
        <v>1335</v>
      </c>
      <c r="H18" s="97" t="s">
        <v>62</v>
      </c>
      <c r="I18" s="52"/>
      <c r="J18" s="46" t="s">
        <v>1084</v>
      </c>
      <c r="K18" s="52" t="s">
        <v>1085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968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1167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1336</v>
      </c>
      <c r="G19" s="52" t="s">
        <v>1337</v>
      </c>
      <c r="H19" s="97" t="s">
        <v>62</v>
      </c>
      <c r="I19" s="52"/>
      <c r="J19" s="46" t="s">
        <v>1084</v>
      </c>
      <c r="K19" s="52" t="s">
        <v>1085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1167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1338</v>
      </c>
      <c r="G20" s="52" t="s">
        <v>1339</v>
      </c>
      <c r="H20" s="97" t="s">
        <v>62</v>
      </c>
      <c r="I20" s="52"/>
      <c r="J20" s="46" t="s">
        <v>1084</v>
      </c>
      <c r="K20" s="52" t="s">
        <v>1085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1167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1340</v>
      </c>
      <c r="G21" s="52" t="s">
        <v>1341</v>
      </c>
      <c r="H21" s="97" t="s">
        <v>62</v>
      </c>
      <c r="I21" s="52"/>
      <c r="J21" s="46" t="s">
        <v>1084</v>
      </c>
      <c r="K21" s="52" t="s">
        <v>1085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1167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1342</v>
      </c>
      <c r="G22" s="52" t="s">
        <v>1343</v>
      </c>
      <c r="H22" s="97" t="s">
        <v>62</v>
      </c>
      <c r="I22" s="52"/>
      <c r="J22" s="46" t="s">
        <v>1084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1344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1086</v>
      </c>
      <c r="AH22" s="94" t="s">
        <v>179</v>
      </c>
      <c r="AI22" s="19">
        <v>12</v>
      </c>
      <c r="AJ22" s="19">
        <f>+AI22*24</f>
        <v>288</v>
      </c>
      <c r="AK22" s="62" t="s">
        <v>1345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1346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1347</v>
      </c>
      <c r="G23" s="52" t="s">
        <v>1348</v>
      </c>
      <c r="H23" s="97" t="s">
        <v>62</v>
      </c>
      <c r="I23" s="52"/>
      <c r="J23" s="46" t="s">
        <v>1084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1344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1086</v>
      </c>
      <c r="AH23" s="94" t="s">
        <v>179</v>
      </c>
      <c r="AI23" s="19">
        <v>12</v>
      </c>
      <c r="AJ23" s="19">
        <f>+AI23*24</f>
        <v>288</v>
      </c>
      <c r="AK23" s="62" t="s">
        <v>1345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1346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1349</v>
      </c>
      <c r="G24" s="52" t="s">
        <v>1350</v>
      </c>
      <c r="H24" s="97" t="s">
        <v>62</v>
      </c>
      <c r="I24" s="52"/>
      <c r="J24" s="46" t="s">
        <v>1084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1344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1086</v>
      </c>
      <c r="AH24" s="94" t="s">
        <v>179</v>
      </c>
      <c r="AI24" s="19">
        <v>12</v>
      </c>
      <c r="AJ24" s="19">
        <f>+AI24*24</f>
        <v>288</v>
      </c>
      <c r="AK24" s="62" t="s">
        <v>1345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1346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1351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1352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1067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1073</v>
      </c>
      <c r="R16" s="364" t="s">
        <v>29</v>
      </c>
      <c r="S16" s="364" t="s">
        <v>30</v>
      </c>
      <c r="T16" s="364" t="s">
        <v>32</v>
      </c>
      <c r="U16" s="364" t="s">
        <v>1074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1075</v>
      </c>
      <c r="AC16" s="364" t="s">
        <v>1076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1353</v>
      </c>
      <c r="G17" s="488" t="s">
        <v>1354</v>
      </c>
      <c r="H17" s="372"/>
      <c r="I17" s="372" t="s">
        <v>1355</v>
      </c>
      <c r="J17" s="372" t="s">
        <v>1351</v>
      </c>
      <c r="K17" s="373" t="s">
        <v>1085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1356</v>
      </c>
      <c r="AA17" s="384" t="s">
        <v>1357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1218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1358</v>
      </c>
      <c r="G18" s="488" t="s">
        <v>1359</v>
      </c>
      <c r="H18" s="373"/>
      <c r="I18" s="372" t="s">
        <v>1355</v>
      </c>
      <c r="J18" s="373" t="s">
        <v>1351</v>
      </c>
      <c r="K18" s="373" t="s">
        <v>1085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1356</v>
      </c>
      <c r="AA18" s="384" t="s">
        <v>1357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1218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1360</v>
      </c>
      <c r="G19" s="488" t="s">
        <v>1361</v>
      </c>
      <c r="H19" s="372"/>
      <c r="I19" s="372" t="s">
        <v>1355</v>
      </c>
      <c r="J19" s="372" t="s">
        <v>1351</v>
      </c>
      <c r="K19" s="373" t="s">
        <v>1085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1356</v>
      </c>
      <c r="AA19" s="384" t="s">
        <v>1357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1218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1362</v>
      </c>
      <c r="G20" s="488" t="s">
        <v>1363</v>
      </c>
      <c r="H20" s="373"/>
      <c r="I20" s="372" t="s">
        <v>1355</v>
      </c>
      <c r="J20" s="373" t="s">
        <v>1351</v>
      </c>
      <c r="K20" s="373" t="s">
        <v>1085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1356</v>
      </c>
      <c r="AA20" s="384" t="s">
        <v>1357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1218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1364</v>
      </c>
      <c r="G21" s="488" t="s">
        <v>1365</v>
      </c>
      <c r="H21" s="373"/>
      <c r="I21" s="372" t="s">
        <v>133</v>
      </c>
      <c r="J21" s="373" t="s">
        <v>1351</v>
      </c>
      <c r="K21" s="373" t="s">
        <v>1085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1356</v>
      </c>
      <c r="AA21" s="384" t="s">
        <v>1357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1218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1366</v>
      </c>
      <c r="G22" s="488" t="s">
        <v>1367</v>
      </c>
      <c r="H22" s="373"/>
      <c r="I22" s="372" t="s">
        <v>133</v>
      </c>
      <c r="J22" s="373" t="s">
        <v>1351</v>
      </c>
      <c r="K22" s="373" t="s">
        <v>1085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1356</v>
      </c>
      <c r="AA22" s="384" t="s">
        <v>1357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1218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1368</v>
      </c>
      <c r="G23" s="488" t="s">
        <v>1369</v>
      </c>
      <c r="H23" s="373"/>
      <c r="I23" s="372" t="s">
        <v>133</v>
      </c>
      <c r="J23" s="373" t="s">
        <v>1351</v>
      </c>
      <c r="K23" s="373" t="s">
        <v>1085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1356</v>
      </c>
      <c r="AA23" s="384" t="s">
        <v>1357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1218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1370</v>
      </c>
      <c r="G24" s="488" t="s">
        <v>1371</v>
      </c>
      <c r="H24" s="373"/>
      <c r="I24" s="372" t="s">
        <v>426</v>
      </c>
      <c r="J24" s="373" t="s">
        <v>1351</v>
      </c>
      <c r="K24" s="373" t="s">
        <v>1085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1356</v>
      </c>
      <c r="AA24" s="384" t="s">
        <v>1357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1372</v>
      </c>
      <c r="G25" s="488" t="s">
        <v>1373</v>
      </c>
      <c r="H25" s="373"/>
      <c r="I25" s="372" t="s">
        <v>426</v>
      </c>
      <c r="J25" s="373" t="s">
        <v>1351</v>
      </c>
      <c r="K25" s="373" t="s">
        <v>1085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1356</v>
      </c>
      <c r="AA25" s="384" t="s">
        <v>1357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1374</v>
      </c>
      <c r="G26" s="488" t="s">
        <v>1375</v>
      </c>
      <c r="H26" s="373"/>
      <c r="I26" s="372" t="s">
        <v>426</v>
      </c>
      <c r="J26" s="373" t="s">
        <v>1351</v>
      </c>
      <c r="K26" s="373" t="s">
        <v>1085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1356</v>
      </c>
      <c r="AA26" s="384" t="s">
        <v>1357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1376</v>
      </c>
      <c r="G27" s="488" t="s">
        <v>1377</v>
      </c>
      <c r="H27" s="373"/>
      <c r="I27" s="372" t="s">
        <v>426</v>
      </c>
      <c r="J27" s="373" t="s">
        <v>1351</v>
      </c>
      <c r="K27" s="373" t="s">
        <v>1085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1356</v>
      </c>
      <c r="AA27" s="384" t="s">
        <v>1357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1218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1378</v>
      </c>
      <c r="G28" s="488" t="s">
        <v>1379</v>
      </c>
      <c r="H28" s="373"/>
      <c r="I28" s="372" t="s">
        <v>426</v>
      </c>
      <c r="J28" s="373" t="s">
        <v>1351</v>
      </c>
      <c r="K28" s="373" t="s">
        <v>1085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1356</v>
      </c>
      <c r="AA28" s="384" t="s">
        <v>1357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1218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1380</v>
      </c>
      <c r="G29" s="488" t="s">
        <v>1381</v>
      </c>
      <c r="H29" s="373"/>
      <c r="I29" s="372" t="s">
        <v>426</v>
      </c>
      <c r="J29" s="373" t="s">
        <v>1351</v>
      </c>
      <c r="K29" s="373" t="s">
        <v>1085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1356</v>
      </c>
      <c r="AA29" s="384" t="s">
        <v>1357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1218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1382</v>
      </c>
      <c r="G30" s="488" t="s">
        <v>1383</v>
      </c>
      <c r="H30" s="373"/>
      <c r="I30" s="372" t="s">
        <v>426</v>
      </c>
      <c r="J30" s="373" t="s">
        <v>1351</v>
      </c>
      <c r="K30" s="373" t="s">
        <v>1085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1356</v>
      </c>
      <c r="AA30" s="384" t="s">
        <v>1357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1218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1384</v>
      </c>
      <c r="G31" s="488" t="s">
        <v>1385</v>
      </c>
      <c r="H31" s="373"/>
      <c r="I31" s="372" t="s">
        <v>426</v>
      </c>
      <c r="J31" s="373" t="s">
        <v>1351</v>
      </c>
      <c r="K31" s="373" t="s">
        <v>1085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1356</v>
      </c>
      <c r="AA31" s="384" t="s">
        <v>1357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1218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1386</v>
      </c>
      <c r="G32" s="488" t="s">
        <v>1387</v>
      </c>
      <c r="H32" s="373"/>
      <c r="I32" s="372" t="s">
        <v>426</v>
      </c>
      <c r="J32" s="373" t="s">
        <v>1351</v>
      </c>
      <c r="K32" s="373" t="s">
        <v>1085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1356</v>
      </c>
      <c r="AA32" s="384" t="s">
        <v>1357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1218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1388</v>
      </c>
      <c r="G33" s="488" t="s">
        <v>1389</v>
      </c>
      <c r="H33" s="373"/>
      <c r="I33" s="372" t="s">
        <v>426</v>
      </c>
      <c r="J33" s="373" t="s">
        <v>1351</v>
      </c>
      <c r="K33" s="373" t="s">
        <v>1085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1356</v>
      </c>
      <c r="AA33" s="384" t="s">
        <v>1357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1218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1390</v>
      </c>
      <c r="G34" s="488" t="s">
        <v>1391</v>
      </c>
      <c r="H34" s="373"/>
      <c r="I34" s="372" t="s">
        <v>426</v>
      </c>
      <c r="J34" s="373" t="s">
        <v>1351</v>
      </c>
      <c r="K34" s="373" t="s">
        <v>1085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1356</v>
      </c>
      <c r="AA34" s="384" t="s">
        <v>1357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1218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1392</v>
      </c>
      <c r="G35" s="488" t="s">
        <v>1393</v>
      </c>
      <c r="H35" s="373"/>
      <c r="I35" s="372" t="s">
        <v>426</v>
      </c>
      <c r="J35" s="373" t="s">
        <v>1351</v>
      </c>
      <c r="K35" s="373" t="s">
        <v>1085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1356</v>
      </c>
      <c r="AA35" s="384" t="s">
        <v>1357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1218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1394</v>
      </c>
      <c r="G36" s="488" t="s">
        <v>1395</v>
      </c>
      <c r="H36" s="373"/>
      <c r="I36" s="372" t="s">
        <v>426</v>
      </c>
      <c r="J36" s="373" t="s">
        <v>1351</v>
      </c>
      <c r="K36" s="373" t="s">
        <v>1085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1356</v>
      </c>
      <c r="AA36" s="384" t="s">
        <v>1357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1218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1396</v>
      </c>
      <c r="G37" s="488" t="s">
        <v>1397</v>
      </c>
      <c r="H37" s="373"/>
      <c r="I37" s="372" t="s">
        <v>426</v>
      </c>
      <c r="J37" s="373" t="s">
        <v>1351</v>
      </c>
      <c r="K37" s="373" t="s">
        <v>1085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1356</v>
      </c>
      <c r="AA37" s="384" t="s">
        <v>1357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1218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1398</v>
      </c>
      <c r="G38" s="488" t="s">
        <v>1399</v>
      </c>
      <c r="H38" s="373"/>
      <c r="I38" s="372" t="s">
        <v>426</v>
      </c>
      <c r="J38" s="373" t="s">
        <v>1351</v>
      </c>
      <c r="K38" s="373" t="s">
        <v>1085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1356</v>
      </c>
      <c r="AA38" s="384" t="s">
        <v>1357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1218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1400</v>
      </c>
      <c r="G39" s="488" t="s">
        <v>1401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1402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1403</v>
      </c>
      <c r="G40" s="488" t="s">
        <v>1404</v>
      </c>
      <c r="H40" s="372"/>
      <c r="I40" s="372" t="s">
        <v>426</v>
      </c>
      <c r="J40" s="372" t="s">
        <v>1351</v>
      </c>
      <c r="K40" s="373" t="s">
        <v>1085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1356</v>
      </c>
      <c r="AA40" s="384" t="s">
        <v>1357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1402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1405</v>
      </c>
      <c r="G41" s="488" t="s">
        <v>1406</v>
      </c>
      <c r="H41" s="404"/>
      <c r="I41" s="372" t="s">
        <v>426</v>
      </c>
      <c r="J41" s="404" t="s">
        <v>1351</v>
      </c>
      <c r="K41" s="373" t="s">
        <v>1085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1356</v>
      </c>
      <c r="AA41" s="384" t="s">
        <v>1357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1402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1407</v>
      </c>
      <c r="G42" s="488" t="s">
        <v>1408</v>
      </c>
      <c r="H42" s="373"/>
      <c r="I42" s="372" t="s">
        <v>1409</v>
      </c>
      <c r="J42" s="373" t="s">
        <v>1351</v>
      </c>
      <c r="K42" s="373" t="s">
        <v>1085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1356</v>
      </c>
      <c r="AA42" s="384" t="s">
        <v>1357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1410</v>
      </c>
      <c r="G43" s="488" t="s">
        <v>1411</v>
      </c>
      <c r="H43" s="373"/>
      <c r="I43" s="372" t="s">
        <v>1409</v>
      </c>
      <c r="J43" s="373" t="s">
        <v>1351</v>
      </c>
      <c r="K43" s="373" t="s">
        <v>1085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1356</v>
      </c>
      <c r="AA43" s="384" t="s">
        <v>1357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1412</v>
      </c>
      <c r="G44" s="488" t="s">
        <v>1413</v>
      </c>
      <c r="H44" s="373"/>
      <c r="I44" s="372" t="s">
        <v>1409</v>
      </c>
      <c r="J44" s="373" t="s">
        <v>1351</v>
      </c>
      <c r="K44" s="373" t="s">
        <v>1085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1356</v>
      </c>
      <c r="AA44" s="384" t="s">
        <v>1357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1414</v>
      </c>
      <c r="G45" s="488" t="s">
        <v>1415</v>
      </c>
      <c r="H45" s="373"/>
      <c r="I45" s="372" t="s">
        <v>1409</v>
      </c>
      <c r="J45" s="373" t="s">
        <v>1351</v>
      </c>
      <c r="K45" s="373" t="s">
        <v>1085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1356</v>
      </c>
      <c r="AA45" s="384" t="s">
        <v>1357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1416</v>
      </c>
      <c r="G46" s="488" t="s">
        <v>1417</v>
      </c>
      <c r="H46" s="373"/>
      <c r="I46" s="372" t="s">
        <v>1409</v>
      </c>
      <c r="J46" s="373" t="s">
        <v>1351</v>
      </c>
      <c r="K46" s="373" t="s">
        <v>1085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1356</v>
      </c>
      <c r="AA46" s="384" t="s">
        <v>1357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1418</v>
      </c>
      <c r="G47" s="488" t="s">
        <v>1419</v>
      </c>
      <c r="H47" s="372"/>
      <c r="I47" s="372" t="s">
        <v>1420</v>
      </c>
      <c r="J47" s="372" t="s">
        <v>1351</v>
      </c>
      <c r="K47" s="373" t="s">
        <v>1085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1356</v>
      </c>
      <c r="AA47" s="384" t="s">
        <v>1357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1421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1422</v>
      </c>
      <c r="G48" s="488" t="s">
        <v>1423</v>
      </c>
      <c r="H48" s="372"/>
      <c r="I48" s="372" t="s">
        <v>1420</v>
      </c>
      <c r="J48" s="372" t="s">
        <v>1351</v>
      </c>
      <c r="K48" s="373" t="s">
        <v>1085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1356</v>
      </c>
      <c r="AA48" s="384" t="s">
        <v>1357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1421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1424</v>
      </c>
      <c r="G49" s="488" t="s">
        <v>1425</v>
      </c>
      <c r="H49" s="373"/>
      <c r="I49" s="372" t="s">
        <v>1420</v>
      </c>
      <c r="J49" s="373" t="s">
        <v>1351</v>
      </c>
      <c r="K49" s="373" t="s">
        <v>1085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1356</v>
      </c>
      <c r="AA49" s="384" t="s">
        <v>1357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1421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1426</v>
      </c>
      <c r="G50" s="488" t="s">
        <v>1427</v>
      </c>
      <c r="H50" s="373"/>
      <c r="I50" s="372" t="s">
        <v>1428</v>
      </c>
      <c r="J50" s="373" t="s">
        <v>1351</v>
      </c>
      <c r="K50" s="373" t="s">
        <v>1085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1356</v>
      </c>
      <c r="AA50" s="384" t="s">
        <v>1357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1402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1429</v>
      </c>
      <c r="G51" s="488" t="s">
        <v>1430</v>
      </c>
      <c r="H51" s="372"/>
      <c r="I51" s="372" t="s">
        <v>1428</v>
      </c>
      <c r="J51" s="372" t="s">
        <v>1351</v>
      </c>
      <c r="K51" s="373" t="s">
        <v>1085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1356</v>
      </c>
      <c r="AA51" s="384" t="s">
        <v>1357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1402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1431</v>
      </c>
      <c r="G52" s="488" t="s">
        <v>1432</v>
      </c>
      <c r="H52" s="373"/>
      <c r="I52" s="372" t="s">
        <v>500</v>
      </c>
      <c r="J52" s="373" t="s">
        <v>1351</v>
      </c>
      <c r="K52" s="373" t="s">
        <v>1085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1356</v>
      </c>
      <c r="AA52" s="384" t="s">
        <v>1357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1433</v>
      </c>
      <c r="G53" s="488" t="s">
        <v>1434</v>
      </c>
      <c r="H53" s="373"/>
      <c r="I53" s="372" t="s">
        <v>392</v>
      </c>
      <c r="J53" s="373" t="s">
        <v>1351</v>
      </c>
      <c r="K53" s="373" t="s">
        <v>1085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1356</v>
      </c>
      <c r="AA53" s="384" t="s">
        <v>1357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1402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1435</v>
      </c>
      <c r="G54" s="488" t="s">
        <v>1436</v>
      </c>
      <c r="H54" s="373"/>
      <c r="I54" s="372" t="s">
        <v>500</v>
      </c>
      <c r="J54" s="373" t="s">
        <v>1351</v>
      </c>
      <c r="K54" s="373" t="s">
        <v>1085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1356</v>
      </c>
      <c r="AA54" s="384" t="s">
        <v>1357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1402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1437</v>
      </c>
      <c r="G55" s="488" t="s">
        <v>1438</v>
      </c>
      <c r="H55" s="373"/>
      <c r="I55" s="372" t="s">
        <v>500</v>
      </c>
      <c r="J55" s="373" t="s">
        <v>1351</v>
      </c>
      <c r="K55" s="373" t="s">
        <v>1085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1356</v>
      </c>
      <c r="AA55" s="384" t="s">
        <v>1357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1402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1439</v>
      </c>
      <c r="G56" s="488" t="s">
        <v>1440</v>
      </c>
      <c r="H56" s="373"/>
      <c r="I56" s="372" t="s">
        <v>1441</v>
      </c>
      <c r="J56" s="373" t="s">
        <v>1351</v>
      </c>
      <c r="K56" s="373" t="s">
        <v>1085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1356</v>
      </c>
      <c r="AA56" s="384" t="s">
        <v>1357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1442</v>
      </c>
      <c r="G57" s="488" t="s">
        <v>1443</v>
      </c>
      <c r="H57" s="372"/>
      <c r="I57" s="372" t="s">
        <v>533</v>
      </c>
      <c r="J57" s="372" t="s">
        <v>1351</v>
      </c>
      <c r="K57" s="373" t="s">
        <v>1085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1356</v>
      </c>
      <c r="AA57" s="384" t="s">
        <v>1357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1444</v>
      </c>
      <c r="G58" s="488" t="s">
        <v>1445</v>
      </c>
      <c r="H58" s="372"/>
      <c r="I58" s="372" t="s">
        <v>533</v>
      </c>
      <c r="J58" s="372" t="s">
        <v>1351</v>
      </c>
      <c r="K58" s="373" t="s">
        <v>1085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1356</v>
      </c>
      <c r="AA58" s="384" t="s">
        <v>1357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1446</v>
      </c>
      <c r="G59" s="488" t="s">
        <v>1447</v>
      </c>
      <c r="H59" s="372"/>
      <c r="I59" s="372" t="s">
        <v>533</v>
      </c>
      <c r="J59" s="372" t="s">
        <v>1351</v>
      </c>
      <c r="K59" s="373" t="s">
        <v>1085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1356</v>
      </c>
      <c r="AA59" s="384" t="s">
        <v>1357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1448</v>
      </c>
      <c r="G60" s="488" t="s">
        <v>1449</v>
      </c>
      <c r="H60" s="372"/>
      <c r="I60" s="372" t="s">
        <v>533</v>
      </c>
      <c r="J60" s="372" t="s">
        <v>1351</v>
      </c>
      <c r="K60" s="373" t="s">
        <v>1085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1356</v>
      </c>
      <c r="AA60" s="384" t="s">
        <v>1357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1450</v>
      </c>
      <c r="G61" s="488" t="s">
        <v>1451</v>
      </c>
      <c r="H61" s="372"/>
      <c r="I61" s="372" t="s">
        <v>533</v>
      </c>
      <c r="J61" s="372" t="s">
        <v>1351</v>
      </c>
      <c r="K61" s="373" t="s">
        <v>1085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1356</v>
      </c>
      <c r="AA61" s="384" t="s">
        <v>1357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1452</v>
      </c>
      <c r="G62" s="488" t="s">
        <v>1453</v>
      </c>
      <c r="H62" s="372"/>
      <c r="I62" s="372" t="s">
        <v>533</v>
      </c>
      <c r="J62" s="372" t="s">
        <v>1351</v>
      </c>
      <c r="K62" s="373" t="s">
        <v>1085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1356</v>
      </c>
      <c r="AA62" s="384" t="s">
        <v>1357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1454</v>
      </c>
      <c r="G63" s="488" t="s">
        <v>1455</v>
      </c>
      <c r="H63" s="372"/>
      <c r="I63" s="372" t="s">
        <v>1112</v>
      </c>
      <c r="J63" s="372" t="s">
        <v>1351</v>
      </c>
      <c r="K63" s="373" t="s">
        <v>1085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1357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1456</v>
      </c>
      <c r="G64" s="488" t="s">
        <v>1457</v>
      </c>
      <c r="H64" s="373"/>
      <c r="I64" s="372" t="s">
        <v>1458</v>
      </c>
      <c r="J64" s="373" t="s">
        <v>1351</v>
      </c>
      <c r="K64" s="373" t="s">
        <v>1085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1357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1459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1460</v>
      </c>
      <c r="G65" s="488" t="s">
        <v>1461</v>
      </c>
      <c r="H65" s="372"/>
      <c r="I65" s="372" t="s">
        <v>1462</v>
      </c>
      <c r="J65" s="372" t="s">
        <v>1351</v>
      </c>
      <c r="K65" s="373" t="s">
        <v>1085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1357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1463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1464</v>
      </c>
      <c r="G66" s="488" t="s">
        <v>1465</v>
      </c>
      <c r="H66" s="372"/>
      <c r="I66" s="372" t="s">
        <v>1466</v>
      </c>
      <c r="J66" s="372" t="s">
        <v>1351</v>
      </c>
      <c r="K66" s="373" t="s">
        <v>1085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1357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1218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1467</v>
      </c>
      <c r="G67" s="488" t="s">
        <v>1468</v>
      </c>
      <c r="H67" s="372"/>
      <c r="I67" s="372" t="s">
        <v>1466</v>
      </c>
      <c r="J67" s="372" t="s">
        <v>1351</v>
      </c>
      <c r="K67" s="373" t="s">
        <v>1085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1357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1469</v>
      </c>
      <c r="G68" s="488" t="s">
        <v>1470</v>
      </c>
      <c r="H68" s="372"/>
      <c r="I68" s="372">
        <v>1</v>
      </c>
      <c r="J68" s="372" t="s">
        <v>1351</v>
      </c>
      <c r="K68" s="373" t="s">
        <v>1085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1357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1471</v>
      </c>
      <c r="G69" s="488" t="s">
        <v>1472</v>
      </c>
      <c r="H69" s="372"/>
      <c r="I69" s="372">
        <v>1</v>
      </c>
      <c r="J69" s="372" t="s">
        <v>1351</v>
      </c>
      <c r="K69" s="373" t="s">
        <v>1085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1357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1473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1474</v>
      </c>
      <c r="G70" s="488" t="s">
        <v>1475</v>
      </c>
      <c r="H70" s="372"/>
      <c r="I70" s="372">
        <v>1</v>
      </c>
      <c r="J70" s="372" t="s">
        <v>1351</v>
      </c>
      <c r="K70" s="373" t="s">
        <v>1085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1357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1473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1476</v>
      </c>
      <c r="G71" s="488" t="s">
        <v>1477</v>
      </c>
      <c r="H71" s="372"/>
      <c r="I71" s="372">
        <v>1</v>
      </c>
      <c r="J71" s="372" t="s">
        <v>1351</v>
      </c>
      <c r="K71" s="373" t="s">
        <v>1085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1357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1478</v>
      </c>
      <c r="G72" s="488" t="s">
        <v>1479</v>
      </c>
      <c r="H72" s="372"/>
      <c r="I72" s="372">
        <v>1</v>
      </c>
      <c r="J72" s="372" t="s">
        <v>1351</v>
      </c>
      <c r="K72" s="373" t="s">
        <v>1085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1357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1473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1480</v>
      </c>
      <c r="G73" s="488" t="s">
        <v>1481</v>
      </c>
      <c r="H73" s="372"/>
      <c r="I73" s="372">
        <v>1</v>
      </c>
      <c r="J73" s="372" t="s">
        <v>1351</v>
      </c>
      <c r="K73" s="373" t="s">
        <v>1085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1357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1473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1482</v>
      </c>
      <c r="G74" s="488" t="s">
        <v>1483</v>
      </c>
      <c r="H74" s="372"/>
      <c r="I74" s="372">
        <v>1</v>
      </c>
      <c r="J74" s="372" t="s">
        <v>1351</v>
      </c>
      <c r="K74" s="373" t="s">
        <v>1085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1357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1473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1484</v>
      </c>
      <c r="G75" s="488" t="s">
        <v>1485</v>
      </c>
      <c r="H75" s="372"/>
      <c r="I75" s="372">
        <v>1</v>
      </c>
      <c r="J75" s="372" t="s">
        <v>1351</v>
      </c>
      <c r="K75" s="373" t="s">
        <v>1085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1357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1473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1486</v>
      </c>
      <c r="G76" s="488" t="s">
        <v>1487</v>
      </c>
      <c r="H76" s="372"/>
      <c r="I76" s="372">
        <v>12</v>
      </c>
      <c r="J76" s="372" t="s">
        <v>1351</v>
      </c>
      <c r="K76" s="373" t="s">
        <v>1085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1488</v>
      </c>
      <c r="AA76" s="384" t="s">
        <v>1357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1489</v>
      </c>
      <c r="G77" s="488" t="s">
        <v>1490</v>
      </c>
      <c r="H77" s="373"/>
      <c r="I77" s="372">
        <v>30</v>
      </c>
      <c r="J77" s="373" t="s">
        <v>1351</v>
      </c>
      <c r="K77" s="373" t="s">
        <v>1085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1357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1473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1491</v>
      </c>
      <c r="G78" s="488" t="s">
        <v>1492</v>
      </c>
      <c r="H78" s="373"/>
      <c r="I78" s="372">
        <v>6</v>
      </c>
      <c r="J78" s="373" t="s">
        <v>1351</v>
      </c>
      <c r="K78" s="373" t="s">
        <v>1085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1357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1493</v>
      </c>
      <c r="BS78" s="394">
        <f t="shared" si="23"/>
        <v>46341</v>
      </c>
      <c r="BT78" s="395" t="s">
        <v>1402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1494</v>
      </c>
      <c r="G79" s="488" t="s">
        <v>1495</v>
      </c>
      <c r="H79" s="372"/>
      <c r="I79" s="372">
        <v>2</v>
      </c>
      <c r="J79" s="372" t="s">
        <v>1351</v>
      </c>
      <c r="K79" s="373" t="s">
        <v>1085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1488</v>
      </c>
      <c r="AA79" s="384" t="s">
        <v>1357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1496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1497</v>
      </c>
      <c r="G80" s="488" t="s">
        <v>1498</v>
      </c>
      <c r="H80" s="372"/>
      <c r="I80" s="372">
        <v>10</v>
      </c>
      <c r="J80" s="372" t="s">
        <v>1351</v>
      </c>
      <c r="K80" s="373" t="s">
        <v>1085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1488</v>
      </c>
      <c r="AA80" s="384" t="s">
        <v>1357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1496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1499</v>
      </c>
      <c r="G81" s="488" t="s">
        <v>1500</v>
      </c>
      <c r="H81" s="372"/>
      <c r="I81" s="371">
        <v>1</v>
      </c>
      <c r="J81" s="372" t="s">
        <v>1351</v>
      </c>
      <c r="K81" s="373" t="s">
        <v>1085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1488</v>
      </c>
      <c r="AA81" s="384" t="s">
        <v>1357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1501</v>
      </c>
      <c r="G82" s="488" t="s">
        <v>1502</v>
      </c>
      <c r="H82" s="372"/>
      <c r="I82" s="371">
        <v>2</v>
      </c>
      <c r="J82" s="372" t="s">
        <v>1351</v>
      </c>
      <c r="K82" s="373" t="s">
        <v>1085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1488</v>
      </c>
      <c r="AA82" s="384" t="s">
        <v>1357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1496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1503</v>
      </c>
      <c r="G83" s="488" t="s">
        <v>1504</v>
      </c>
      <c r="H83" s="372"/>
      <c r="I83" s="371">
        <v>1</v>
      </c>
      <c r="J83" s="372" t="s">
        <v>1351</v>
      </c>
      <c r="K83" s="373" t="s">
        <v>1085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1488</v>
      </c>
      <c r="AA83" s="384" t="s">
        <v>1357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1505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1506</v>
      </c>
      <c r="G84" s="488" t="s">
        <v>1507</v>
      </c>
      <c r="H84" s="372"/>
      <c r="I84" s="371">
        <v>1</v>
      </c>
      <c r="J84" s="372" t="s">
        <v>1351</v>
      </c>
      <c r="K84" s="373" t="s">
        <v>1085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1488</v>
      </c>
      <c r="AA84" s="384" t="s">
        <v>1357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1508</v>
      </c>
      <c r="BS84" s="394">
        <f t="shared" si="77"/>
        <v>46310</v>
      </c>
      <c r="BT84" s="395" t="s">
        <v>1509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1510</v>
      </c>
      <c r="G85" s="488" t="s">
        <v>1511</v>
      </c>
      <c r="H85" s="372"/>
      <c r="I85" s="371">
        <v>1</v>
      </c>
      <c r="J85" s="372" t="s">
        <v>1351</v>
      </c>
      <c r="K85" s="373" t="s">
        <v>1085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1488</v>
      </c>
      <c r="AA85" s="384" t="s">
        <v>1357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1508</v>
      </c>
      <c r="BS85" s="394">
        <f t="shared" si="77"/>
        <v>46310</v>
      </c>
      <c r="BT85" s="395" t="s">
        <v>1509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1067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1210</v>
      </c>
      <c r="O16" s="466" t="s">
        <v>1211</v>
      </c>
      <c r="P16" s="466" t="s">
        <v>1212</v>
      </c>
      <c r="Q16" s="466" t="s">
        <v>694</v>
      </c>
      <c r="R16" s="466" t="s">
        <v>1214</v>
      </c>
      <c r="S16" s="466" t="s">
        <v>29</v>
      </c>
      <c r="T16" s="465" t="s">
        <v>30</v>
      </c>
      <c r="U16" s="465" t="s">
        <v>32</v>
      </c>
      <c r="V16" s="465" t="s">
        <v>1074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1075</v>
      </c>
      <c r="AD16" s="465" t="s">
        <v>1076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1512</v>
      </c>
      <c r="F17" s="392" t="s">
        <v>59</v>
      </c>
      <c r="G17" s="395" t="s">
        <v>1513</v>
      </c>
      <c r="H17" s="395" t="s">
        <v>1514</v>
      </c>
      <c r="I17" s="472"/>
      <c r="J17" s="395" t="s">
        <v>663</v>
      </c>
      <c r="K17" s="395" t="s">
        <v>1206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1512</v>
      </c>
      <c r="F18" s="392" t="s">
        <v>59</v>
      </c>
      <c r="G18" s="395" t="s">
        <v>1515</v>
      </c>
      <c r="H18" s="395" t="s">
        <v>1516</v>
      </c>
      <c r="I18" s="472"/>
      <c r="J18" s="395" t="s">
        <v>663</v>
      </c>
      <c r="K18" s="395" t="s">
        <v>1206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1517</v>
      </c>
      <c r="H19" s="395" t="s">
        <v>1518</v>
      </c>
      <c r="I19" s="472" t="s">
        <v>62</v>
      </c>
      <c r="J19" s="395" t="s">
        <v>1519</v>
      </c>
      <c r="K19" s="395" t="s">
        <v>1206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1520</v>
      </c>
      <c r="F20" s="392" t="s">
        <v>59</v>
      </c>
      <c r="G20" s="395" t="s">
        <v>1521</v>
      </c>
      <c r="H20" s="395" t="s">
        <v>1522</v>
      </c>
      <c r="I20" s="472"/>
      <c r="J20" s="395" t="s">
        <v>1523</v>
      </c>
      <c r="K20" s="395" t="s">
        <v>1206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1520</v>
      </c>
      <c r="F21" s="392" t="s">
        <v>59</v>
      </c>
      <c r="G21" s="395" t="s">
        <v>1524</v>
      </c>
      <c r="H21" s="395" t="s">
        <v>1525</v>
      </c>
      <c r="I21" s="472"/>
      <c r="J21" s="395" t="s">
        <v>1526</v>
      </c>
      <c r="K21" s="395" t="s">
        <v>1206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1527</v>
      </c>
      <c r="H22" s="441" t="s">
        <v>1528</v>
      </c>
      <c r="I22" s="444" t="s">
        <v>62</v>
      </c>
      <c r="J22" s="441" t="s">
        <v>548</v>
      </c>
      <c r="K22" s="441" t="s">
        <v>1206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1052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1529</v>
      </c>
      <c r="H23" s="441" t="s">
        <v>1530</v>
      </c>
      <c r="I23" s="444"/>
      <c r="J23" s="441" t="s">
        <v>1531</v>
      </c>
      <c r="K23" s="441" t="s">
        <v>1206</v>
      </c>
      <c r="L23" s="441" t="s">
        <v>311</v>
      </c>
      <c r="M23" s="441" t="s">
        <v>1248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1052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1532</v>
      </c>
      <c r="H24" s="441" t="s">
        <v>1533</v>
      </c>
      <c r="I24" s="455"/>
      <c r="J24" s="441" t="s">
        <v>1228</v>
      </c>
      <c r="K24" s="441" t="s">
        <v>1206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1534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1064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1535</v>
      </c>
      <c r="C16" s="113" t="s">
        <v>1536</v>
      </c>
      <c r="D16" s="113" t="s">
        <v>1537</v>
      </c>
      <c r="E16" s="113" t="s">
        <v>1538</v>
      </c>
      <c r="F16" s="113" t="s">
        <v>1539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1540</v>
      </c>
      <c r="C17" s="3">
        <v>7502327990741</v>
      </c>
      <c r="D17" s="3" t="s">
        <v>1541</v>
      </c>
      <c r="E17" s="3" t="s">
        <v>1542</v>
      </c>
      <c r="F17" s="3" t="s">
        <v>1543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1544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1540</v>
      </c>
      <c r="C18" s="3" t="s">
        <v>59</v>
      </c>
      <c r="D18" s="3" t="s">
        <v>1545</v>
      </c>
      <c r="E18" s="3" t="s">
        <v>1546</v>
      </c>
      <c r="F18" s="3" t="s">
        <v>1547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1548</v>
      </c>
      <c r="BR18" s="112">
        <f t="shared" ref="BR18:BR55" si="2">AD18</f>
        <v>46381</v>
      </c>
      <c r="BS18" s="52" t="s">
        <v>1223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1540</v>
      </c>
      <c r="C19" s="3" t="s">
        <v>59</v>
      </c>
      <c r="D19" s="3" t="s">
        <v>1549</v>
      </c>
      <c r="E19" s="3" t="s">
        <v>1546</v>
      </c>
      <c r="F19" s="3" t="s">
        <v>1550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1548</v>
      </c>
      <c r="BR19" s="112">
        <f t="shared" si="2"/>
        <v>46381</v>
      </c>
      <c r="BS19" s="52" t="s">
        <v>1223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1540</v>
      </c>
      <c r="C20" s="3" t="s">
        <v>59</v>
      </c>
      <c r="D20" s="3" t="s">
        <v>1551</v>
      </c>
      <c r="E20" s="3" t="s">
        <v>1546</v>
      </c>
      <c r="F20" s="3" t="s">
        <v>1552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1548</v>
      </c>
      <c r="BR20" s="112">
        <f t="shared" si="2"/>
        <v>46381</v>
      </c>
      <c r="BS20" s="52" t="s">
        <v>1223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1540</v>
      </c>
      <c r="C21" s="3" t="s">
        <v>59</v>
      </c>
      <c r="D21" s="3" t="s">
        <v>1553</v>
      </c>
      <c r="E21" s="3" t="s">
        <v>1554</v>
      </c>
      <c r="F21" s="3" t="s">
        <v>1555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1556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1540</v>
      </c>
      <c r="C22" s="3" t="s">
        <v>59</v>
      </c>
      <c r="D22" s="3" t="s">
        <v>1557</v>
      </c>
      <c r="E22" s="3" t="s">
        <v>1554</v>
      </c>
      <c r="F22" s="3" t="s">
        <v>1558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1556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1540</v>
      </c>
      <c r="C23" s="3" t="s">
        <v>59</v>
      </c>
      <c r="D23" s="3" t="s">
        <v>1559</v>
      </c>
      <c r="E23" s="3" t="s">
        <v>1554</v>
      </c>
      <c r="F23" s="3" t="s">
        <v>1560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1556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1540</v>
      </c>
      <c r="C24" s="3" t="s">
        <v>59</v>
      </c>
      <c r="D24" s="3" t="s">
        <v>1561</v>
      </c>
      <c r="E24" s="3" t="s">
        <v>1554</v>
      </c>
      <c r="F24" s="3" t="s">
        <v>1562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1556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1540</v>
      </c>
      <c r="C25" s="3" t="s">
        <v>59</v>
      </c>
      <c r="D25" s="3" t="s">
        <v>1563</v>
      </c>
      <c r="E25" s="3" t="s">
        <v>1564</v>
      </c>
      <c r="F25" s="3" t="s">
        <v>1565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1566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1540</v>
      </c>
      <c r="C26" s="3" t="s">
        <v>59</v>
      </c>
      <c r="D26" s="3" t="s">
        <v>1567</v>
      </c>
      <c r="E26" s="3" t="s">
        <v>1568</v>
      </c>
      <c r="F26" s="3" t="s">
        <v>1569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1556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1540</v>
      </c>
      <c r="C27" s="3" t="s">
        <v>59</v>
      </c>
      <c r="D27" s="3" t="s">
        <v>1570</v>
      </c>
      <c r="E27" s="3" t="s">
        <v>1571</v>
      </c>
      <c r="F27" s="3" t="s">
        <v>1572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1556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1540</v>
      </c>
      <c r="C28" s="3" t="s">
        <v>59</v>
      </c>
      <c r="D28" s="3" t="s">
        <v>1573</v>
      </c>
      <c r="E28" s="3" t="s">
        <v>1571</v>
      </c>
      <c r="F28" s="3" t="s">
        <v>1574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1556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1540</v>
      </c>
      <c r="C29" s="3" t="s">
        <v>59</v>
      </c>
      <c r="D29" s="3" t="s">
        <v>1575</v>
      </c>
      <c r="E29" s="3" t="s">
        <v>1571</v>
      </c>
      <c r="F29" s="3" t="s">
        <v>1576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1556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1540</v>
      </c>
      <c r="C30" s="3" t="s">
        <v>59</v>
      </c>
      <c r="D30" s="3" t="s">
        <v>1577</v>
      </c>
      <c r="E30" s="3" t="s">
        <v>1578</v>
      </c>
      <c r="F30" s="3" t="s">
        <v>1579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1556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1540</v>
      </c>
      <c r="C31" s="3" t="s">
        <v>59</v>
      </c>
      <c r="D31" s="3" t="s">
        <v>1580</v>
      </c>
      <c r="E31" s="3" t="s">
        <v>1581</v>
      </c>
      <c r="F31" s="3" t="s">
        <v>1582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1556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1540</v>
      </c>
      <c r="C32" s="3" t="s">
        <v>59</v>
      </c>
      <c r="D32" s="3" t="s">
        <v>1583</v>
      </c>
      <c r="E32" s="3" t="s">
        <v>1581</v>
      </c>
      <c r="F32" s="3" t="s">
        <v>1584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1556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1540</v>
      </c>
      <c r="C33" s="3" t="s">
        <v>59</v>
      </c>
      <c r="D33" s="3" t="s">
        <v>1585</v>
      </c>
      <c r="E33" s="3" t="s">
        <v>1581</v>
      </c>
      <c r="F33" s="3" t="s">
        <v>1586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1556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1540</v>
      </c>
      <c r="C34" s="3" t="s">
        <v>59</v>
      </c>
      <c r="D34" s="3" t="s">
        <v>1587</v>
      </c>
      <c r="E34" s="3" t="s">
        <v>1588</v>
      </c>
      <c r="F34" s="3" t="s">
        <v>1589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1556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1540</v>
      </c>
      <c r="C35" s="3" t="s">
        <v>59</v>
      </c>
      <c r="D35" s="3" t="s">
        <v>1590</v>
      </c>
      <c r="E35" s="3" t="s">
        <v>1591</v>
      </c>
      <c r="F35" s="3" t="s">
        <v>1592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1556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1540</v>
      </c>
      <c r="C36" s="3" t="s">
        <v>59</v>
      </c>
      <c r="D36" s="3" t="s">
        <v>1593</v>
      </c>
      <c r="E36" s="3" t="s">
        <v>1591</v>
      </c>
      <c r="F36" s="3" t="s">
        <v>1594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1556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1540</v>
      </c>
      <c r="C37" s="3" t="s">
        <v>59</v>
      </c>
      <c r="D37" s="3" t="s">
        <v>1595</v>
      </c>
      <c r="E37" s="3" t="s">
        <v>1591</v>
      </c>
      <c r="F37" s="3" t="s">
        <v>1596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1556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95">
      <c r="A38" s="3">
        <v>24</v>
      </c>
      <c r="B38" s="3" t="s">
        <v>1540</v>
      </c>
      <c r="C38" s="3" t="s">
        <v>59</v>
      </c>
      <c r="D38" s="3" t="s">
        <v>1597</v>
      </c>
      <c r="E38" s="3" t="s">
        <v>1598</v>
      </c>
      <c r="F38" s="3" t="s">
        <v>1599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1600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95">
      <c r="A39" s="3">
        <v>25</v>
      </c>
      <c r="B39" s="3" t="s">
        <v>1540</v>
      </c>
      <c r="C39" s="3" t="s">
        <v>59</v>
      </c>
      <c r="D39" s="3" t="s">
        <v>1601</v>
      </c>
      <c r="E39" s="3" t="s">
        <v>1598</v>
      </c>
      <c r="F39" s="3" t="s">
        <v>1602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1600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95">
      <c r="A40" s="3">
        <v>26</v>
      </c>
      <c r="B40" s="3" t="s">
        <v>1540</v>
      </c>
      <c r="C40" s="3" t="s">
        <v>59</v>
      </c>
      <c r="D40" s="3" t="s">
        <v>1603</v>
      </c>
      <c r="E40" s="3" t="s">
        <v>1598</v>
      </c>
      <c r="F40" s="3" t="s">
        <v>1604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1600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1540</v>
      </c>
      <c r="C41" s="3" t="s">
        <v>59</v>
      </c>
      <c r="D41" s="3" t="s">
        <v>1605</v>
      </c>
      <c r="E41" s="3" t="s">
        <v>1606</v>
      </c>
      <c r="F41" s="3" t="s">
        <v>1607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1556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1540</v>
      </c>
      <c r="C42" s="3" t="s">
        <v>59</v>
      </c>
      <c r="D42" s="3" t="s">
        <v>1608</v>
      </c>
      <c r="E42" s="3" t="s">
        <v>1606</v>
      </c>
      <c r="F42" s="3" t="s">
        <v>1609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1556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1540</v>
      </c>
      <c r="C43" s="3" t="s">
        <v>59</v>
      </c>
      <c r="D43" s="3" t="s">
        <v>1610</v>
      </c>
      <c r="E43" s="3" t="s">
        <v>1606</v>
      </c>
      <c r="F43" s="3" t="s">
        <v>1611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1556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1540</v>
      </c>
      <c r="C44" s="3" t="s">
        <v>59</v>
      </c>
      <c r="D44" s="3" t="s">
        <v>1612</v>
      </c>
      <c r="E44" s="3" t="s">
        <v>1613</v>
      </c>
      <c r="F44" s="3" t="s">
        <v>1614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1556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1540</v>
      </c>
      <c r="C45" s="3" t="s">
        <v>59</v>
      </c>
      <c r="D45" s="3" t="s">
        <v>1615</v>
      </c>
      <c r="E45" s="3" t="s">
        <v>1613</v>
      </c>
      <c r="F45" s="3" t="s">
        <v>1616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1556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1540</v>
      </c>
      <c r="C46" s="3" t="s">
        <v>59</v>
      </c>
      <c r="D46" s="3" t="s">
        <v>1617</v>
      </c>
      <c r="E46" s="3" t="s">
        <v>1613</v>
      </c>
      <c r="F46" s="3" t="s">
        <v>1618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1556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1540</v>
      </c>
      <c r="C47" s="3" t="s">
        <v>59</v>
      </c>
      <c r="D47" s="3" t="s">
        <v>1619</v>
      </c>
      <c r="E47" s="3" t="s">
        <v>1620</v>
      </c>
      <c r="F47" s="3" t="s">
        <v>1621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1556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1540</v>
      </c>
      <c r="C48" s="3" t="s">
        <v>59</v>
      </c>
      <c r="D48" s="3" t="s">
        <v>1622</v>
      </c>
      <c r="E48" s="3" t="s">
        <v>1620</v>
      </c>
      <c r="F48" s="3" t="s">
        <v>1623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1556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1540</v>
      </c>
      <c r="C49" s="3" t="s">
        <v>59</v>
      </c>
      <c r="D49" s="3" t="s">
        <v>1624</v>
      </c>
      <c r="E49" s="3" t="s">
        <v>1625</v>
      </c>
      <c r="F49" s="3" t="s">
        <v>1626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1556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1540</v>
      </c>
      <c r="C50" s="3" t="s">
        <v>59</v>
      </c>
      <c r="D50" s="3" t="s">
        <v>1627</v>
      </c>
      <c r="E50" s="3" t="s">
        <v>1628</v>
      </c>
      <c r="F50" s="3" t="s">
        <v>1629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1630</v>
      </c>
      <c r="BR50" s="112">
        <f t="shared" si="2"/>
        <v>46381</v>
      </c>
      <c r="BS50" s="52" t="s">
        <v>1223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1540</v>
      </c>
      <c r="C51" s="3" t="s">
        <v>59</v>
      </c>
      <c r="D51" s="3" t="s">
        <v>1631</v>
      </c>
      <c r="E51" s="3" t="s">
        <v>1632</v>
      </c>
      <c r="F51" s="3" t="s">
        <v>1633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1556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1540</v>
      </c>
      <c r="C52" s="3" t="s">
        <v>59</v>
      </c>
      <c r="D52" s="3" t="s">
        <v>1634</v>
      </c>
      <c r="E52" s="3" t="s">
        <v>1635</v>
      </c>
      <c r="F52" s="3" t="s">
        <v>1636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1630</v>
      </c>
      <c r="BR52" s="112">
        <f t="shared" si="2"/>
        <v>46381</v>
      </c>
      <c r="BS52" s="52" t="s">
        <v>1223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1540</v>
      </c>
      <c r="C53" s="3" t="s">
        <v>59</v>
      </c>
      <c r="D53" s="3" t="s">
        <v>1637</v>
      </c>
      <c r="E53" s="3" t="s">
        <v>1638</v>
      </c>
      <c r="F53" s="3" t="s">
        <v>1639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1556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1540</v>
      </c>
      <c r="C54" s="3" t="s">
        <v>59</v>
      </c>
      <c r="D54" s="3" t="s">
        <v>1640</v>
      </c>
      <c r="E54" s="3" t="s">
        <v>1638</v>
      </c>
      <c r="F54" s="3" t="s">
        <v>1641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1556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1540</v>
      </c>
      <c r="C55" s="3" t="s">
        <v>59</v>
      </c>
      <c r="D55" s="3" t="s">
        <v>1642</v>
      </c>
      <c r="E55" s="3" t="s">
        <v>1638</v>
      </c>
      <c r="F55" s="3" t="s">
        <v>1643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1556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1644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1064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1645</v>
      </c>
      <c r="C16" s="144" t="s">
        <v>16</v>
      </c>
      <c r="D16" s="144" t="s">
        <v>17</v>
      </c>
      <c r="E16" s="144" t="s">
        <v>1646</v>
      </c>
      <c r="F16" s="144" t="s">
        <v>1647</v>
      </c>
      <c r="G16" s="144" t="s">
        <v>1648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1540</v>
      </c>
      <c r="C17" s="146" t="s">
        <v>59</v>
      </c>
      <c r="D17" s="146" t="s">
        <v>1649</v>
      </c>
      <c r="E17" s="146" t="s">
        <v>1650</v>
      </c>
      <c r="F17" s="146"/>
      <c r="G17" s="146" t="s">
        <v>1650</v>
      </c>
      <c r="H17" s="146" t="s">
        <v>1651</v>
      </c>
      <c r="I17" s="146" t="s">
        <v>1652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1653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1540</v>
      </c>
      <c r="C18" s="146" t="s">
        <v>59</v>
      </c>
      <c r="D18" s="146" t="s">
        <v>1654</v>
      </c>
      <c r="E18" s="146" t="s">
        <v>1655</v>
      </c>
      <c r="F18" s="146"/>
      <c r="G18" s="146" t="s">
        <v>1655</v>
      </c>
      <c r="H18" s="146" t="s">
        <v>1656</v>
      </c>
      <c r="I18" s="146" t="s">
        <v>1652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1653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1540</v>
      </c>
      <c r="C19" s="146" t="s">
        <v>59</v>
      </c>
      <c r="D19" s="146" t="s">
        <v>1657</v>
      </c>
      <c r="E19" s="146" t="s">
        <v>1658</v>
      </c>
      <c r="F19" s="146"/>
      <c r="G19" s="146" t="s">
        <v>1658</v>
      </c>
      <c r="H19" s="146" t="s">
        <v>678</v>
      </c>
      <c r="I19" s="146" t="s">
        <v>1652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1653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1540</v>
      </c>
      <c r="C20" s="146" t="s">
        <v>59</v>
      </c>
      <c r="D20" s="146" t="s">
        <v>1659</v>
      </c>
      <c r="E20" s="146" t="s">
        <v>1660</v>
      </c>
      <c r="F20" s="146"/>
      <c r="G20" s="146" t="s">
        <v>1660</v>
      </c>
      <c r="H20" s="146" t="s">
        <v>110</v>
      </c>
      <c r="I20" s="146" t="s">
        <v>1652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1653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1540</v>
      </c>
      <c r="C21" s="146" t="s">
        <v>59</v>
      </c>
      <c r="D21" s="146" t="s">
        <v>1661</v>
      </c>
      <c r="E21" s="146" t="s">
        <v>1662</v>
      </c>
      <c r="F21" s="146"/>
      <c r="G21" s="146" t="s">
        <v>1662</v>
      </c>
      <c r="H21" s="146" t="s">
        <v>678</v>
      </c>
      <c r="I21" s="146" t="s">
        <v>1652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1653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1540</v>
      </c>
      <c r="C22" s="146" t="s">
        <v>59</v>
      </c>
      <c r="D22" s="146" t="s">
        <v>1663</v>
      </c>
      <c r="E22" s="146" t="s">
        <v>1664</v>
      </c>
      <c r="F22" s="146"/>
      <c r="G22" s="146" t="s">
        <v>1664</v>
      </c>
      <c r="H22" s="146" t="s">
        <v>1665</v>
      </c>
      <c r="I22" s="146" t="s">
        <v>1652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1653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1540</v>
      </c>
      <c r="C23" s="146" t="s">
        <v>59</v>
      </c>
      <c r="D23" s="146" t="s">
        <v>1666</v>
      </c>
      <c r="E23" s="146" t="s">
        <v>1667</v>
      </c>
      <c r="F23" s="146"/>
      <c r="G23" s="146" t="s">
        <v>1667</v>
      </c>
      <c r="H23" s="146" t="s">
        <v>1526</v>
      </c>
      <c r="I23" s="146" t="s">
        <v>1652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1653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1540</v>
      </c>
      <c r="C24" s="146" t="s">
        <v>59</v>
      </c>
      <c r="D24" s="146" t="s">
        <v>1668</v>
      </c>
      <c r="E24" s="146" t="s">
        <v>1669</v>
      </c>
      <c r="F24" s="146"/>
      <c r="G24" s="146" t="s">
        <v>1669</v>
      </c>
      <c r="H24" s="146" t="s">
        <v>310</v>
      </c>
      <c r="I24" s="146" t="s">
        <v>1652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1653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1540</v>
      </c>
      <c r="C25" s="146" t="s">
        <v>59</v>
      </c>
      <c r="D25" s="146" t="s">
        <v>1670</v>
      </c>
      <c r="E25" s="146" t="s">
        <v>1671</v>
      </c>
      <c r="F25" s="146"/>
      <c r="G25" s="146" t="s">
        <v>1671</v>
      </c>
      <c r="H25" s="146" t="s">
        <v>1656</v>
      </c>
      <c r="I25" s="146" t="s">
        <v>1652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1653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1540</v>
      </c>
      <c r="C26" s="146" t="s">
        <v>59</v>
      </c>
      <c r="D26" s="146" t="s">
        <v>1672</v>
      </c>
      <c r="E26" s="146" t="s">
        <v>1673</v>
      </c>
      <c r="F26" s="146"/>
      <c r="G26" s="146" t="s">
        <v>1673</v>
      </c>
      <c r="H26" s="146" t="s">
        <v>110</v>
      </c>
      <c r="I26" s="146" t="s">
        <v>1652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1653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1540</v>
      </c>
      <c r="C27" s="146" t="s">
        <v>59</v>
      </c>
      <c r="D27" s="146" t="s">
        <v>1674</v>
      </c>
      <c r="E27" s="146" t="s">
        <v>1675</v>
      </c>
      <c r="F27" s="146"/>
      <c r="G27" s="146" t="s">
        <v>1675</v>
      </c>
      <c r="H27" s="146" t="s">
        <v>1676</v>
      </c>
      <c r="I27" s="146" t="s">
        <v>1652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1653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1540</v>
      </c>
      <c r="C28" s="146" t="s">
        <v>59</v>
      </c>
      <c r="D28" s="146" t="s">
        <v>1677</v>
      </c>
      <c r="E28" s="146" t="s">
        <v>1678</v>
      </c>
      <c r="F28" s="146"/>
      <c r="G28" s="146" t="s">
        <v>1678</v>
      </c>
      <c r="H28" s="146" t="s">
        <v>533</v>
      </c>
      <c r="I28" s="146" t="s">
        <v>1652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1653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1540</v>
      </c>
      <c r="C29" s="146" t="s">
        <v>59</v>
      </c>
      <c r="D29" s="146" t="s">
        <v>1679</v>
      </c>
      <c r="E29" s="146" t="s">
        <v>1680</v>
      </c>
      <c r="F29" s="146"/>
      <c r="G29" s="146" t="s">
        <v>1680</v>
      </c>
      <c r="H29" s="146" t="s">
        <v>533</v>
      </c>
      <c r="I29" s="146" t="s">
        <v>1652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1653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1540</v>
      </c>
      <c r="C30" s="146" t="s">
        <v>59</v>
      </c>
      <c r="D30" s="146" t="s">
        <v>1681</v>
      </c>
      <c r="E30" s="146" t="s">
        <v>1682</v>
      </c>
      <c r="F30" s="146"/>
      <c r="G30" s="146" t="s">
        <v>1682</v>
      </c>
      <c r="H30" s="146" t="s">
        <v>533</v>
      </c>
      <c r="I30" s="146" t="s">
        <v>1652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1653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1540</v>
      </c>
      <c r="C31" s="146" t="s">
        <v>59</v>
      </c>
      <c r="D31" s="146" t="s">
        <v>1683</v>
      </c>
      <c r="E31" s="146" t="s">
        <v>1684</v>
      </c>
      <c r="F31" s="146"/>
      <c r="G31" s="146" t="s">
        <v>1684</v>
      </c>
      <c r="H31" s="146" t="s">
        <v>533</v>
      </c>
      <c r="I31" s="146" t="s">
        <v>1652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1653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1540</v>
      </c>
      <c r="C32" s="146" t="s">
        <v>59</v>
      </c>
      <c r="D32" s="146" t="s">
        <v>1685</v>
      </c>
      <c r="E32" s="146" t="s">
        <v>1686</v>
      </c>
      <c r="F32" s="146"/>
      <c r="G32" s="146" t="s">
        <v>1686</v>
      </c>
      <c r="H32" s="146" t="s">
        <v>533</v>
      </c>
      <c r="I32" s="146" t="s">
        <v>1652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1653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1540</v>
      </c>
      <c r="C33" s="146" t="s">
        <v>59</v>
      </c>
      <c r="D33" s="146" t="s">
        <v>1687</v>
      </c>
      <c r="E33" s="146" t="s">
        <v>1688</v>
      </c>
      <c r="F33" s="146"/>
      <c r="G33" s="146" t="s">
        <v>1688</v>
      </c>
      <c r="H33" s="146" t="s">
        <v>533</v>
      </c>
      <c r="I33" s="146" t="s">
        <v>1652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1653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1540</v>
      </c>
      <c r="C34" s="146" t="s">
        <v>59</v>
      </c>
      <c r="D34" s="146" t="s">
        <v>1689</v>
      </c>
      <c r="E34" s="146" t="s">
        <v>1690</v>
      </c>
      <c r="F34" s="146"/>
      <c r="G34" s="146" t="s">
        <v>1690</v>
      </c>
      <c r="H34" s="146" t="s">
        <v>533</v>
      </c>
      <c r="I34" s="146" t="s">
        <v>1652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1653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1540</v>
      </c>
      <c r="C35" s="146" t="s">
        <v>59</v>
      </c>
      <c r="D35" s="146" t="s">
        <v>1691</v>
      </c>
      <c r="E35" s="146" t="s">
        <v>1692</v>
      </c>
      <c r="F35" s="146"/>
      <c r="G35" s="146" t="s">
        <v>1692</v>
      </c>
      <c r="H35" s="146" t="s">
        <v>533</v>
      </c>
      <c r="I35" s="146" t="s">
        <v>1652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1653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1540</v>
      </c>
      <c r="C36" s="146" t="s">
        <v>59</v>
      </c>
      <c r="D36" s="146" t="s">
        <v>1693</v>
      </c>
      <c r="E36" s="146" t="s">
        <v>1694</v>
      </c>
      <c r="F36" s="146"/>
      <c r="G36" s="146" t="s">
        <v>1694</v>
      </c>
      <c r="H36" s="146" t="s">
        <v>533</v>
      </c>
      <c r="I36" s="146" t="s">
        <v>1652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1653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1540</v>
      </c>
      <c r="C37" s="146" t="s">
        <v>59</v>
      </c>
      <c r="D37" s="146" t="s">
        <v>1695</v>
      </c>
      <c r="E37" s="146" t="s">
        <v>1696</v>
      </c>
      <c r="F37" s="146"/>
      <c r="G37" s="146" t="s">
        <v>1696</v>
      </c>
      <c r="H37" s="146"/>
      <c r="I37" s="146" t="s">
        <v>1652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1653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1540</v>
      </c>
      <c r="C38" s="146" t="s">
        <v>59</v>
      </c>
      <c r="D38" s="146" t="s">
        <v>1697</v>
      </c>
      <c r="E38" s="146" t="s">
        <v>1698</v>
      </c>
      <c r="F38" s="146"/>
      <c r="G38" s="146" t="s">
        <v>1698</v>
      </c>
      <c r="H38" s="146"/>
      <c r="I38" s="146" t="s">
        <v>1652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1653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1540</v>
      </c>
      <c r="C39" s="146" t="s">
        <v>59</v>
      </c>
      <c r="D39" s="146" t="s">
        <v>1699</v>
      </c>
      <c r="E39" s="146" t="s">
        <v>1700</v>
      </c>
      <c r="F39" s="146"/>
      <c r="G39" s="146" t="s">
        <v>1700</v>
      </c>
      <c r="H39" s="146" t="s">
        <v>110</v>
      </c>
      <c r="I39" s="146" t="s">
        <v>1701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1653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1540</v>
      </c>
      <c r="C40" s="146" t="s">
        <v>59</v>
      </c>
      <c r="D40" s="146" t="s">
        <v>1702</v>
      </c>
      <c r="E40" s="146" t="s">
        <v>1703</v>
      </c>
      <c r="F40" s="146"/>
      <c r="G40" s="146" t="s">
        <v>1703</v>
      </c>
      <c r="H40" s="146" t="s">
        <v>63</v>
      </c>
      <c r="I40" s="146" t="s">
        <v>1701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1653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1540</v>
      </c>
      <c r="C41" s="146" t="s">
        <v>59</v>
      </c>
      <c r="D41" s="146" t="s">
        <v>1704</v>
      </c>
      <c r="E41" s="146" t="s">
        <v>1705</v>
      </c>
      <c r="F41" s="146"/>
      <c r="G41" s="146" t="s">
        <v>1705</v>
      </c>
      <c r="H41" s="146" t="s">
        <v>533</v>
      </c>
      <c r="I41" s="146" t="s">
        <v>1701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1653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1540</v>
      </c>
      <c r="C42" s="146" t="s">
        <v>59</v>
      </c>
      <c r="D42" s="146" t="s">
        <v>1706</v>
      </c>
      <c r="E42" s="146" t="s">
        <v>1707</v>
      </c>
      <c r="F42" s="146"/>
      <c r="G42" s="146" t="s">
        <v>1707</v>
      </c>
      <c r="H42" s="146" t="s">
        <v>678</v>
      </c>
      <c r="I42" s="146" t="s">
        <v>1701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1653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1540</v>
      </c>
      <c r="C43" s="146" t="s">
        <v>59</v>
      </c>
      <c r="D43" s="146" t="s">
        <v>1708</v>
      </c>
      <c r="E43" s="146" t="s">
        <v>1709</v>
      </c>
      <c r="F43" s="146"/>
      <c r="G43" s="146" t="s">
        <v>1709</v>
      </c>
      <c r="H43" s="146" t="s">
        <v>1710</v>
      </c>
      <c r="I43" s="146" t="s">
        <v>1701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1653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1540</v>
      </c>
      <c r="C44" s="146" t="s">
        <v>59</v>
      </c>
      <c r="D44" s="146" t="s">
        <v>1711</v>
      </c>
      <c r="E44" s="146" t="s">
        <v>1712</v>
      </c>
      <c r="F44" s="146"/>
      <c r="G44" s="146" t="s">
        <v>1712</v>
      </c>
      <c r="H44" s="146" t="s">
        <v>1713</v>
      </c>
      <c r="I44" s="146" t="s">
        <v>1701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1653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1540</v>
      </c>
      <c r="C45" s="146" t="s">
        <v>59</v>
      </c>
      <c r="D45" s="146" t="s">
        <v>1714</v>
      </c>
      <c r="E45" s="146" t="s">
        <v>1715</v>
      </c>
      <c r="F45" s="146"/>
      <c r="G45" s="146" t="s">
        <v>1715</v>
      </c>
      <c r="H45" s="146" t="s">
        <v>63</v>
      </c>
      <c r="I45" s="146" t="s">
        <v>1701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1653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1540</v>
      </c>
      <c r="C46" s="146" t="s">
        <v>59</v>
      </c>
      <c r="D46" s="146" t="s">
        <v>1716</v>
      </c>
      <c r="E46" s="146" t="s">
        <v>1717</v>
      </c>
      <c r="F46" s="146"/>
      <c r="G46" s="146" t="s">
        <v>1717</v>
      </c>
      <c r="H46" s="146" t="s">
        <v>63</v>
      </c>
      <c r="I46" s="146" t="s">
        <v>1701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1653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1540</v>
      </c>
      <c r="C47" s="146" t="s">
        <v>59</v>
      </c>
      <c r="D47" s="146" t="s">
        <v>1718</v>
      </c>
      <c r="E47" s="146" t="s">
        <v>1719</v>
      </c>
      <c r="F47" s="146"/>
      <c r="G47" s="146" t="s">
        <v>1719</v>
      </c>
      <c r="H47" s="146" t="s">
        <v>310</v>
      </c>
      <c r="I47" s="146" t="s">
        <v>1701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1653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1540</v>
      </c>
      <c r="C48" s="146" t="s">
        <v>59</v>
      </c>
      <c r="D48" s="146" t="s">
        <v>1720</v>
      </c>
      <c r="E48" s="146" t="s">
        <v>1721</v>
      </c>
      <c r="F48" s="146"/>
      <c r="G48" s="146" t="s">
        <v>1721</v>
      </c>
      <c r="H48" s="146" t="s">
        <v>541</v>
      </c>
      <c r="I48" s="146" t="s">
        <v>1701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1653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1540</v>
      </c>
      <c r="C49" s="146" t="s">
        <v>59</v>
      </c>
      <c r="D49" s="146" t="s">
        <v>1722</v>
      </c>
      <c r="E49" s="146" t="s">
        <v>1723</v>
      </c>
      <c r="F49" s="146"/>
      <c r="G49" s="146" t="s">
        <v>1723</v>
      </c>
      <c r="H49" s="146" t="s">
        <v>533</v>
      </c>
      <c r="I49" s="146" t="s">
        <v>1701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1653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1540</v>
      </c>
      <c r="C50" s="146" t="s">
        <v>59</v>
      </c>
      <c r="D50" s="146" t="s">
        <v>1724</v>
      </c>
      <c r="E50" s="146" t="s">
        <v>1725</v>
      </c>
      <c r="F50" s="146"/>
      <c r="G50" s="146" t="s">
        <v>1725</v>
      </c>
      <c r="H50" s="146" t="s">
        <v>110</v>
      </c>
      <c r="I50" s="146" t="s">
        <v>1701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1653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1540</v>
      </c>
      <c r="C51" s="146" t="s">
        <v>59</v>
      </c>
      <c r="D51" s="146" t="s">
        <v>1726</v>
      </c>
      <c r="E51" s="146" t="s">
        <v>1727</v>
      </c>
      <c r="F51" s="146"/>
      <c r="G51" s="146" t="s">
        <v>1727</v>
      </c>
      <c r="H51" s="146" t="s">
        <v>1728</v>
      </c>
      <c r="I51" s="146" t="s">
        <v>1701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1653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1540</v>
      </c>
      <c r="C52" s="146" t="s">
        <v>59</v>
      </c>
      <c r="D52" s="146" t="s">
        <v>1729</v>
      </c>
      <c r="E52" s="146" t="s">
        <v>1730</v>
      </c>
      <c r="F52" s="146"/>
      <c r="G52" s="146" t="s">
        <v>1730</v>
      </c>
      <c r="H52" s="146" t="s">
        <v>1731</v>
      </c>
      <c r="I52" s="146" t="s">
        <v>1701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1653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1540</v>
      </c>
      <c r="C53" s="146" t="s">
        <v>59</v>
      </c>
      <c r="D53" s="146" t="s">
        <v>1732</v>
      </c>
      <c r="E53" s="146" t="s">
        <v>1733</v>
      </c>
      <c r="F53" s="146"/>
      <c r="G53" s="146" t="s">
        <v>1733</v>
      </c>
      <c r="H53" s="146" t="s">
        <v>63</v>
      </c>
      <c r="I53" s="146" t="s">
        <v>1701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1653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1540</v>
      </c>
      <c r="C54" s="146" t="s">
        <v>59</v>
      </c>
      <c r="D54" s="146" t="s">
        <v>1734</v>
      </c>
      <c r="E54" s="146" t="s">
        <v>1735</v>
      </c>
      <c r="F54" s="146"/>
      <c r="G54" s="146" t="s">
        <v>1735</v>
      </c>
      <c r="H54" s="146" t="s">
        <v>1665</v>
      </c>
      <c r="I54" s="146" t="s">
        <v>1701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1653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1540</v>
      </c>
      <c r="C55" s="146" t="s">
        <v>59</v>
      </c>
      <c r="D55" s="146" t="s">
        <v>1736</v>
      </c>
      <c r="E55" s="146" t="s">
        <v>1737</v>
      </c>
      <c r="F55" s="146"/>
      <c r="G55" s="146" t="s">
        <v>1737</v>
      </c>
      <c r="H55" s="146" t="s">
        <v>1738</v>
      </c>
      <c r="I55" s="146" t="s">
        <v>1701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1653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1540</v>
      </c>
      <c r="C56" s="146" t="s">
        <v>59</v>
      </c>
      <c r="D56" s="146" t="s">
        <v>1739</v>
      </c>
      <c r="E56" s="146" t="s">
        <v>1740</v>
      </c>
      <c r="F56" s="146"/>
      <c r="G56" s="146" t="s">
        <v>1740</v>
      </c>
      <c r="H56" s="146" t="s">
        <v>1741</v>
      </c>
      <c r="I56" s="146" t="s">
        <v>1701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1653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6" sqref="BI26:BI35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1644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1064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1645</v>
      </c>
      <c r="C16" s="144" t="s">
        <v>16</v>
      </c>
      <c r="D16" s="144" t="s">
        <v>17</v>
      </c>
      <c r="E16" s="144" t="s">
        <v>1646</v>
      </c>
      <c r="F16" s="144" t="s">
        <v>1647</v>
      </c>
      <c r="G16" s="144" t="s">
        <v>1648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1742</v>
      </c>
      <c r="E17" s="537" t="s">
        <v>1743</v>
      </c>
      <c r="G17" s="537" t="s">
        <v>1743</v>
      </c>
      <c r="I17" s="537" t="s">
        <v>1744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1745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1746</v>
      </c>
      <c r="E18" s="537" t="s">
        <v>1747</v>
      </c>
      <c r="G18" s="537" t="s">
        <v>1747</v>
      </c>
      <c r="I18" s="537" t="s">
        <v>1744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1745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1748</v>
      </c>
      <c r="E19" s="537" t="s">
        <v>1749</v>
      </c>
      <c r="G19" s="537" t="s">
        <v>1749</v>
      </c>
      <c r="I19" s="537" t="s">
        <v>1744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1745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1750</v>
      </c>
      <c r="E20" s="537" t="s">
        <v>1751</v>
      </c>
      <c r="G20" s="537" t="s">
        <v>1751</v>
      </c>
      <c r="I20" s="537" t="s">
        <v>1744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1745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1752</v>
      </c>
      <c r="E21" s="537" t="s">
        <v>1753</v>
      </c>
      <c r="G21" s="537" t="s">
        <v>1753</v>
      </c>
      <c r="I21" s="537" t="s">
        <v>1744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1745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1754</v>
      </c>
      <c r="E22" s="537" t="s">
        <v>1755</v>
      </c>
      <c r="G22" s="537" t="s">
        <v>1755</v>
      </c>
      <c r="I22" s="537" t="s">
        <v>1744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1745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1756</v>
      </c>
      <c r="E23" s="537" t="s">
        <v>1757</v>
      </c>
      <c r="G23" s="537" t="s">
        <v>1757</v>
      </c>
      <c r="I23" s="537" t="s">
        <v>1744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1745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1758</v>
      </c>
      <c r="E24" s="537" t="s">
        <v>1759</v>
      </c>
      <c r="G24" s="537" t="s">
        <v>1759</v>
      </c>
      <c r="I24" s="537" t="s">
        <v>1744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1745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1760</v>
      </c>
      <c r="E25" s="537" t="s">
        <v>1761</v>
      </c>
      <c r="G25" s="537" t="s">
        <v>1761</v>
      </c>
      <c r="I25" s="537" t="s">
        <v>1744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1745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1762</v>
      </c>
      <c r="E26" s="537" t="s">
        <v>1763</v>
      </c>
      <c r="G26" s="537" t="s">
        <v>1763</v>
      </c>
      <c r="I26" s="537" t="s">
        <v>1744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1745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1764</v>
      </c>
      <c r="E27" s="537" t="s">
        <v>1765</v>
      </c>
      <c r="G27" s="537" t="s">
        <v>1765</v>
      </c>
      <c r="I27" s="537" t="s">
        <v>1744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>
        <v>1</v>
      </c>
      <c r="BI27" s="146">
        <v>1</v>
      </c>
      <c r="BJ27" s="146">
        <v>9</v>
      </c>
      <c r="BK27" s="146">
        <f t="shared" si="2"/>
        <v>9</v>
      </c>
      <c r="BL27" s="147">
        <f t="shared" si="3"/>
        <v>1</v>
      </c>
      <c r="BR27" s="537" t="s">
        <v>1766</v>
      </c>
      <c r="BS27" s="537"/>
      <c r="BT27" s="537" t="s">
        <v>1767</v>
      </c>
    </row>
    <row r="28" spans="1:72" ht="50">
      <c r="A28" s="537"/>
      <c r="B28" s="537"/>
      <c r="C28" s="537">
        <v>7506110698906</v>
      </c>
      <c r="D28" s="537" t="s">
        <v>1768</v>
      </c>
      <c r="E28" s="537" t="s">
        <v>1769</v>
      </c>
      <c r="G28" s="537" t="s">
        <v>1769</v>
      </c>
      <c r="I28" s="537" t="s">
        <v>1744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>
        <v>1</v>
      </c>
      <c r="BI28" s="146">
        <v>1</v>
      </c>
      <c r="BJ28" s="146">
        <v>9</v>
      </c>
      <c r="BK28" s="146">
        <f t="shared" si="2"/>
        <v>9</v>
      </c>
      <c r="BL28" s="147">
        <f t="shared" si="3"/>
        <v>1</v>
      </c>
      <c r="BR28" s="537" t="s">
        <v>1766</v>
      </c>
      <c r="BS28" s="537"/>
      <c r="BT28" s="537" t="s">
        <v>1767</v>
      </c>
    </row>
    <row r="29" spans="1:72" ht="50">
      <c r="A29" s="537"/>
      <c r="B29" s="537"/>
      <c r="C29" s="537">
        <v>7506110698913</v>
      </c>
      <c r="D29" s="537" t="s">
        <v>1770</v>
      </c>
      <c r="E29" s="537" t="s">
        <v>1771</v>
      </c>
      <c r="G29" s="537" t="s">
        <v>1771</v>
      </c>
      <c r="I29" s="537" t="s">
        <v>1744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>
        <v>1</v>
      </c>
      <c r="BI29" s="146">
        <v>1</v>
      </c>
      <c r="BJ29" s="146">
        <v>9</v>
      </c>
      <c r="BK29" s="146">
        <f t="shared" si="2"/>
        <v>9</v>
      </c>
      <c r="BL29" s="147">
        <f t="shared" si="3"/>
        <v>1</v>
      </c>
      <c r="BR29" s="537" t="s">
        <v>1766</v>
      </c>
      <c r="BS29" s="537"/>
      <c r="BT29" s="537" t="s">
        <v>1767</v>
      </c>
    </row>
    <row r="30" spans="1:72" ht="50">
      <c r="A30" s="537"/>
      <c r="B30" s="537"/>
      <c r="C30" s="537">
        <v>7506110698951</v>
      </c>
      <c r="D30" s="537" t="s">
        <v>1772</v>
      </c>
      <c r="E30" s="537" t="s">
        <v>1773</v>
      </c>
      <c r="G30" s="537" t="s">
        <v>1773</v>
      </c>
      <c r="I30" s="537" t="s">
        <v>1744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>
        <v>1</v>
      </c>
      <c r="BJ30" s="146">
        <v>9</v>
      </c>
      <c r="BK30" s="146">
        <f t="shared" si="2"/>
        <v>9</v>
      </c>
      <c r="BL30" s="147">
        <f t="shared" si="3"/>
        <v>1</v>
      </c>
      <c r="BR30" s="538" t="s">
        <v>1774</v>
      </c>
      <c r="BS30" s="538">
        <v>46248</v>
      </c>
      <c r="BT30" s="537" t="s">
        <v>1509</v>
      </c>
    </row>
    <row r="31" spans="1:72" ht="50">
      <c r="A31" s="537"/>
      <c r="B31" s="537"/>
      <c r="C31" s="537">
        <v>7506110698968</v>
      </c>
      <c r="D31" s="537" t="s">
        <v>1775</v>
      </c>
      <c r="E31" s="537" t="s">
        <v>1776</v>
      </c>
      <c r="G31" s="537" t="s">
        <v>1776</v>
      </c>
      <c r="I31" s="537" t="s">
        <v>1744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>
        <v>1</v>
      </c>
      <c r="BJ31" s="146">
        <v>9</v>
      </c>
      <c r="BK31" s="146">
        <f t="shared" si="2"/>
        <v>9</v>
      </c>
      <c r="BL31" s="147">
        <f t="shared" si="3"/>
        <v>1</v>
      </c>
      <c r="BR31" s="538" t="s">
        <v>1774</v>
      </c>
      <c r="BS31" s="538">
        <v>46248</v>
      </c>
      <c r="BT31" s="537" t="s">
        <v>1509</v>
      </c>
    </row>
    <row r="32" spans="1:72" ht="50">
      <c r="A32" s="537"/>
      <c r="B32" s="537"/>
      <c r="C32" s="537">
        <v>7506110698975</v>
      </c>
      <c r="D32" s="537" t="s">
        <v>1777</v>
      </c>
      <c r="E32" s="537" t="s">
        <v>1778</v>
      </c>
      <c r="G32" s="537" t="s">
        <v>1778</v>
      </c>
      <c r="I32" s="537" t="s">
        <v>1744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>
        <v>1</v>
      </c>
      <c r="BJ32" s="146">
        <v>9</v>
      </c>
      <c r="BK32" s="146">
        <f t="shared" si="2"/>
        <v>9</v>
      </c>
      <c r="BL32" s="147">
        <f t="shared" si="3"/>
        <v>1</v>
      </c>
      <c r="BR32" s="538" t="s">
        <v>1774</v>
      </c>
      <c r="BS32" s="538">
        <v>46248</v>
      </c>
      <c r="BT32" s="537" t="s">
        <v>1509</v>
      </c>
    </row>
    <row r="33" spans="1:72" ht="50">
      <c r="A33" s="537"/>
      <c r="B33" s="537"/>
      <c r="C33" s="537">
        <v>7506110698982</v>
      </c>
      <c r="D33" s="537" t="s">
        <v>1779</v>
      </c>
      <c r="E33" s="537" t="s">
        <v>1780</v>
      </c>
      <c r="G33" s="537" t="s">
        <v>1780</v>
      </c>
      <c r="I33" s="537" t="s">
        <v>1744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>
        <v>1</v>
      </c>
      <c r="BJ33" s="146">
        <v>9</v>
      </c>
      <c r="BK33" s="146">
        <f t="shared" si="2"/>
        <v>9</v>
      </c>
      <c r="BL33" s="147">
        <f t="shared" si="3"/>
        <v>1</v>
      </c>
      <c r="BR33" s="538" t="s">
        <v>1774</v>
      </c>
      <c r="BS33" s="538">
        <v>46248</v>
      </c>
      <c r="BT33" s="537" t="s">
        <v>1509</v>
      </c>
    </row>
    <row r="34" spans="1:72" ht="50">
      <c r="A34" s="537"/>
      <c r="B34" s="537"/>
      <c r="C34" s="537">
        <v>7506110698999</v>
      </c>
      <c r="D34" s="537" t="s">
        <v>1781</v>
      </c>
      <c r="E34" s="537" t="s">
        <v>1782</v>
      </c>
      <c r="G34" s="537" t="s">
        <v>1782</v>
      </c>
      <c r="I34" s="537" t="s">
        <v>1744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>
        <v>1</v>
      </c>
      <c r="BJ34" s="146">
        <v>9</v>
      </c>
      <c r="BK34" s="146">
        <f t="shared" si="2"/>
        <v>9</v>
      </c>
      <c r="BL34" s="147">
        <f t="shared" si="3"/>
        <v>1</v>
      </c>
      <c r="BR34" s="538" t="s">
        <v>1774</v>
      </c>
      <c r="BS34" s="538">
        <v>46248</v>
      </c>
      <c r="BT34" s="537" t="s">
        <v>1509</v>
      </c>
    </row>
    <row r="35" spans="1:72" ht="50">
      <c r="A35" s="537"/>
      <c r="B35" s="537"/>
      <c r="C35" s="537">
        <v>7506110699002</v>
      </c>
      <c r="D35" s="537" t="s">
        <v>1783</v>
      </c>
      <c r="E35" s="537" t="s">
        <v>1784</v>
      </c>
      <c r="G35" s="537" t="s">
        <v>1784</v>
      </c>
      <c r="I35" s="537" t="s">
        <v>1744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>
        <v>1</v>
      </c>
      <c r="BJ35" s="146">
        <v>9</v>
      </c>
      <c r="BK35" s="146">
        <f t="shared" si="2"/>
        <v>9</v>
      </c>
      <c r="BL35" s="147">
        <f t="shared" si="3"/>
        <v>1</v>
      </c>
      <c r="BR35" s="538" t="s">
        <v>1774</v>
      </c>
      <c r="BS35" s="538">
        <v>46248</v>
      </c>
      <c r="BT35" s="537" t="s">
        <v>1509</v>
      </c>
    </row>
    <row r="36" spans="1:72" ht="20">
      <c r="BL36" s="147">
        <f>AVERAGE(BL17:BL35)</f>
        <v>1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1785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1540</v>
      </c>
      <c r="C17" s="558"/>
      <c r="D17" s="559" t="s">
        <v>1786</v>
      </c>
      <c r="E17" s="560" t="s">
        <v>1787</v>
      </c>
      <c r="F17" s="561" t="s">
        <v>1788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1789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1540</v>
      </c>
      <c r="C18" s="558"/>
      <c r="D18" s="559" t="s">
        <v>1790</v>
      </c>
      <c r="E18" s="560" t="s">
        <v>1791</v>
      </c>
      <c r="F18" s="561" t="s">
        <v>1792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1789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1540</v>
      </c>
      <c r="C19" s="558"/>
      <c r="D19" s="559" t="s">
        <v>1793</v>
      </c>
      <c r="E19" s="560" t="s">
        <v>1794</v>
      </c>
      <c r="F19" s="561" t="s">
        <v>1795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1789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1540</v>
      </c>
      <c r="C20" s="558"/>
      <c r="D20" s="559" t="s">
        <v>1796</v>
      </c>
      <c r="E20" s="560" t="s">
        <v>1797</v>
      </c>
      <c r="F20" s="561" t="s">
        <v>1798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1789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1540</v>
      </c>
      <c r="C21" s="558"/>
      <c r="D21" s="559" t="s">
        <v>1799</v>
      </c>
      <c r="E21" s="560" t="s">
        <v>1800</v>
      </c>
      <c r="F21" s="561" t="s">
        <v>1801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1789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1540</v>
      </c>
      <c r="C22" s="558"/>
      <c r="D22" s="559" t="s">
        <v>1802</v>
      </c>
      <c r="E22" s="560" t="s">
        <v>1803</v>
      </c>
      <c r="F22" s="561" t="s">
        <v>1804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1789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1540</v>
      </c>
      <c r="C23" s="558"/>
      <c r="D23" s="559" t="s">
        <v>1805</v>
      </c>
      <c r="E23" s="560" t="s">
        <v>1806</v>
      </c>
      <c r="F23" s="561" t="s">
        <v>1807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1789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1540</v>
      </c>
      <c r="C24" s="558"/>
      <c r="D24" s="559" t="s">
        <v>1808</v>
      </c>
      <c r="E24" s="560" t="s">
        <v>1809</v>
      </c>
      <c r="F24" s="561" t="s">
        <v>1810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1789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1540</v>
      </c>
      <c r="C25" s="558"/>
      <c r="D25" s="559" t="s">
        <v>1811</v>
      </c>
      <c r="E25" s="560" t="s">
        <v>1812</v>
      </c>
      <c r="F25" s="561" t="s">
        <v>1813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1789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1540</v>
      </c>
      <c r="C26" s="558"/>
      <c r="D26" s="559" t="s">
        <v>1814</v>
      </c>
      <c r="E26" s="560" t="s">
        <v>1815</v>
      </c>
      <c r="F26" s="561" t="s">
        <v>1816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1789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1540</v>
      </c>
      <c r="C27" s="558"/>
      <c r="D27" s="559" t="s">
        <v>1817</v>
      </c>
      <c r="E27" s="560" t="s">
        <v>1818</v>
      </c>
      <c r="F27" s="561" t="s">
        <v>1819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1789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1540</v>
      </c>
      <c r="C28" s="558"/>
      <c r="D28" s="559" t="s">
        <v>1820</v>
      </c>
      <c r="E28" s="560" t="s">
        <v>1821</v>
      </c>
      <c r="F28" s="561" t="s">
        <v>1822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1789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1540</v>
      </c>
      <c r="C29" s="558"/>
      <c r="D29" s="559" t="s">
        <v>1823</v>
      </c>
      <c r="E29" s="560" t="s">
        <v>1824</v>
      </c>
      <c r="F29" s="561" t="s">
        <v>1825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1789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1540</v>
      </c>
      <c r="C30" s="558"/>
      <c r="D30" s="559" t="s">
        <v>1826</v>
      </c>
      <c r="E30" s="560" t="s">
        <v>1827</v>
      </c>
      <c r="F30" s="561" t="s">
        <v>1828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1789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1540</v>
      </c>
      <c r="C31" s="558"/>
      <c r="D31" s="559" t="s">
        <v>1829</v>
      </c>
      <c r="E31" s="560" t="s">
        <v>1830</v>
      </c>
      <c r="F31" s="561" t="s">
        <v>1831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1789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1540</v>
      </c>
      <c r="C32" s="558"/>
      <c r="D32" s="559" t="s">
        <v>1832</v>
      </c>
      <c r="E32" s="560" t="s">
        <v>1833</v>
      </c>
      <c r="F32" s="561" t="s">
        <v>1834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1789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1540</v>
      </c>
      <c r="C33" s="558"/>
      <c r="D33" s="559" t="s">
        <v>1835</v>
      </c>
      <c r="E33" s="560" t="s">
        <v>1836</v>
      </c>
      <c r="F33" s="561" t="s">
        <v>1837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1789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1540</v>
      </c>
      <c r="C34" s="558"/>
      <c r="D34" s="559" t="s">
        <v>1838</v>
      </c>
      <c r="E34" s="560" t="s">
        <v>1839</v>
      </c>
      <c r="F34" s="561" t="s">
        <v>1840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1789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1540</v>
      </c>
      <c r="C35" s="558"/>
      <c r="D35" s="559" t="s">
        <v>1841</v>
      </c>
      <c r="E35" s="560" t="s">
        <v>1842</v>
      </c>
      <c r="F35" s="561" t="s">
        <v>1843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1789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1540</v>
      </c>
      <c r="C36" s="558"/>
      <c r="D36" s="559" t="s">
        <v>1844</v>
      </c>
      <c r="E36" s="560" t="s">
        <v>1845</v>
      </c>
      <c r="F36" s="561" t="s">
        <v>1846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1789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1540</v>
      </c>
      <c r="C37" s="558"/>
      <c r="D37" s="559" t="s">
        <v>1847</v>
      </c>
      <c r="E37" s="560" t="s">
        <v>1848</v>
      </c>
      <c r="F37" s="561" t="s">
        <v>1849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1789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1540</v>
      </c>
      <c r="C38" s="558"/>
      <c r="D38" s="559" t="s">
        <v>1850</v>
      </c>
      <c r="E38" s="560" t="s">
        <v>1851</v>
      </c>
      <c r="F38" s="561" t="s">
        <v>1852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1789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1540</v>
      </c>
      <c r="C39" s="558"/>
      <c r="D39" s="559" t="s">
        <v>1853</v>
      </c>
      <c r="E39" s="560" t="s">
        <v>1851</v>
      </c>
      <c r="F39" s="561" t="s">
        <v>1854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1789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1540</v>
      </c>
      <c r="C40" s="558"/>
      <c r="D40" s="559" t="s">
        <v>1855</v>
      </c>
      <c r="E40" s="560" t="s">
        <v>1856</v>
      </c>
      <c r="F40" s="561" t="s">
        <v>1857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1789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1540</v>
      </c>
      <c r="C41" s="558"/>
      <c r="D41" s="559" t="s">
        <v>1858</v>
      </c>
      <c r="E41" s="560" t="s">
        <v>1859</v>
      </c>
      <c r="F41" s="561" t="s">
        <v>1860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1789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1540</v>
      </c>
      <c r="C42" s="558"/>
      <c r="D42" s="559" t="s">
        <v>1861</v>
      </c>
      <c r="E42" s="560" t="s">
        <v>1862</v>
      </c>
      <c r="F42" s="561" t="s">
        <v>1863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1789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1864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1540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1864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1540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1785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2026-09-30T20:18:01Z</dcterms:modified>
  <cp:category/>
  <cp:contentStatus/>
</cp:coreProperties>
</file>