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M95" i="2" l="1"/>
  <c r="M94" i="2"/>
  <c r="M96" i="2"/>
  <c r="M97" i="2"/>
  <c r="M93" i="2"/>
  <c r="M63" i="2"/>
  <c r="M92" i="2"/>
  <c r="E58" i="1"/>
  <c r="T58" i="1" s="1"/>
  <c r="E23" i="1"/>
  <c r="Q23" i="1" s="1"/>
  <c r="R23" i="1" s="1"/>
  <c r="E2" i="1"/>
  <c r="Q2" i="1" s="1"/>
  <c r="R2" i="1" s="1"/>
  <c r="S23" i="1"/>
  <c r="S58" i="1"/>
  <c r="S2" i="1"/>
  <c r="T2" i="1" l="1"/>
  <c r="Q58" i="1"/>
  <c r="R58" i="1" s="1"/>
  <c r="T2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4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55" i="1"/>
  <c r="S56" i="1"/>
  <c r="S5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59" i="1"/>
  <c r="S60" i="1"/>
  <c r="S61" i="1"/>
  <c r="S62" i="1"/>
  <c r="S3" i="1"/>
  <c r="M10" i="2" l="1"/>
  <c r="M11" i="2"/>
  <c r="M125" i="2" l="1"/>
  <c r="M124" i="2"/>
  <c r="M84" i="2" l="1"/>
  <c r="M85" i="2"/>
  <c r="M83" i="2"/>
  <c r="M82" i="2"/>
  <c r="M87" i="2" l="1"/>
  <c r="E32" i="1" l="1"/>
  <c r="Q32" i="1" s="1"/>
  <c r="R32" i="1" s="1"/>
  <c r="E51" i="1"/>
  <c r="Q51" i="1" s="1"/>
  <c r="R51" i="1" s="1"/>
  <c r="E3" i="1"/>
  <c r="Q3" i="1" s="1"/>
  <c r="R3" i="1" s="1"/>
  <c r="E10" i="1"/>
  <c r="Q10" i="1" s="1"/>
  <c r="R10" i="1" s="1"/>
  <c r="E5" i="1"/>
  <c r="Q5" i="1" s="1"/>
  <c r="R5" i="1" s="1"/>
  <c r="E4" i="1"/>
  <c r="Q4" i="1" s="1"/>
  <c r="R4" i="1" s="1"/>
  <c r="E6" i="1"/>
  <c r="Q6" i="1" s="1"/>
  <c r="R6" i="1" s="1"/>
  <c r="E7" i="1"/>
  <c r="Q7" i="1" s="1"/>
  <c r="R7" i="1" s="1"/>
  <c r="E8" i="1"/>
  <c r="Q8" i="1" s="1"/>
  <c r="R8" i="1" s="1"/>
  <c r="E9" i="1"/>
  <c r="Q9" i="1" s="1"/>
  <c r="R9" i="1" s="1"/>
  <c r="E11" i="1"/>
  <c r="Q11" i="1" s="1"/>
  <c r="R11" i="1" s="1"/>
  <c r="E14" i="1"/>
  <c r="Q14" i="1" s="1"/>
  <c r="R14" i="1" s="1"/>
  <c r="E13" i="1"/>
  <c r="Q13" i="1" s="1"/>
  <c r="R13" i="1" s="1"/>
  <c r="E12" i="1"/>
  <c r="Q12" i="1" s="1"/>
  <c r="R12" i="1" s="1"/>
  <c r="E15" i="1"/>
  <c r="Q15" i="1" s="1"/>
  <c r="R15" i="1" s="1"/>
  <c r="E16" i="1"/>
  <c r="Q16" i="1" s="1"/>
  <c r="R16" i="1" s="1"/>
  <c r="E17" i="1"/>
  <c r="Q17" i="1" s="1"/>
  <c r="R17" i="1" s="1"/>
  <c r="E18" i="1"/>
  <c r="Q18" i="1" s="1"/>
  <c r="R18" i="1" s="1"/>
  <c r="E19" i="1"/>
  <c r="Q19" i="1" s="1"/>
  <c r="R19" i="1" s="1"/>
  <c r="E20" i="1"/>
  <c r="Q20" i="1" s="1"/>
  <c r="R20" i="1" s="1"/>
  <c r="E21" i="1"/>
  <c r="Q21" i="1" s="1"/>
  <c r="R21" i="1" s="1"/>
  <c r="E22" i="1"/>
  <c r="Q22" i="1" s="1"/>
  <c r="R22" i="1" s="1"/>
  <c r="E24" i="1"/>
  <c r="Q24" i="1" s="1"/>
  <c r="R24" i="1" s="1"/>
  <c r="E25" i="1"/>
  <c r="Q25" i="1" s="1"/>
  <c r="R25" i="1" s="1"/>
  <c r="E26" i="1"/>
  <c r="Q26" i="1" s="1"/>
  <c r="R26" i="1" s="1"/>
  <c r="E27" i="1"/>
  <c r="Q27" i="1" s="1"/>
  <c r="R27" i="1" s="1"/>
  <c r="E28" i="1"/>
  <c r="Q28" i="1" s="1"/>
  <c r="R28" i="1" s="1"/>
  <c r="E29" i="1"/>
  <c r="Q29" i="1" s="1"/>
  <c r="R29" i="1" s="1"/>
  <c r="E30" i="1"/>
  <c r="Q30" i="1" s="1"/>
  <c r="R30" i="1" s="1"/>
  <c r="E31" i="1"/>
  <c r="Q31" i="1" s="1"/>
  <c r="R31" i="1" s="1"/>
  <c r="E33" i="1"/>
  <c r="Q33" i="1" s="1"/>
  <c r="R33" i="1" s="1"/>
  <c r="E34" i="1"/>
  <c r="Q34" i="1" s="1"/>
  <c r="R34" i="1" s="1"/>
  <c r="E35" i="1"/>
  <c r="Q35" i="1" s="1"/>
  <c r="R35" i="1" s="1"/>
  <c r="E36" i="1"/>
  <c r="Q36" i="1" s="1"/>
  <c r="R36" i="1" s="1"/>
  <c r="E37" i="1"/>
  <c r="Q37" i="1" s="1"/>
  <c r="R37" i="1" s="1"/>
  <c r="E38" i="1"/>
  <c r="Q38" i="1" s="1"/>
  <c r="R38" i="1" s="1"/>
  <c r="E39" i="1"/>
  <c r="Q39" i="1" s="1"/>
  <c r="R39" i="1" s="1"/>
  <c r="E40" i="1"/>
  <c r="Q40" i="1" s="1"/>
  <c r="R40" i="1" s="1"/>
  <c r="E41" i="1"/>
  <c r="Q41" i="1" s="1"/>
  <c r="R41" i="1" s="1"/>
  <c r="E42" i="1"/>
  <c r="Q42" i="1" s="1"/>
  <c r="R42" i="1" s="1"/>
  <c r="E43" i="1"/>
  <c r="Q43" i="1" s="1"/>
  <c r="R43" i="1" s="1"/>
  <c r="E44" i="1"/>
  <c r="Q44" i="1" s="1"/>
  <c r="R44" i="1" s="1"/>
  <c r="E45" i="1"/>
  <c r="Q45" i="1" s="1"/>
  <c r="R45" i="1" s="1"/>
  <c r="E46" i="1"/>
  <c r="Q46" i="1" s="1"/>
  <c r="R46" i="1" s="1"/>
  <c r="E48" i="1"/>
  <c r="Q48" i="1" s="1"/>
  <c r="R48" i="1" s="1"/>
  <c r="E50" i="1"/>
  <c r="Q50" i="1" s="1"/>
  <c r="R50" i="1" s="1"/>
  <c r="E49" i="1"/>
  <c r="Q49" i="1" s="1"/>
  <c r="R49" i="1" s="1"/>
  <c r="E47" i="1"/>
  <c r="Q47" i="1" s="1"/>
  <c r="R47" i="1" s="1"/>
  <c r="E52" i="1"/>
  <c r="Q52" i="1" s="1"/>
  <c r="R52" i="1" s="1"/>
  <c r="E53" i="1"/>
  <c r="Q53" i="1" s="1"/>
  <c r="R53" i="1" s="1"/>
  <c r="E54" i="1"/>
  <c r="Q54" i="1" s="1"/>
  <c r="R54" i="1" s="1"/>
  <c r="E56" i="1"/>
  <c r="Q56" i="1" s="1"/>
  <c r="R56" i="1" s="1"/>
  <c r="E57" i="1"/>
  <c r="Q57" i="1" s="1"/>
  <c r="R57" i="1" s="1"/>
  <c r="E55" i="1"/>
  <c r="Q55" i="1" s="1"/>
  <c r="R55" i="1" s="1"/>
  <c r="E66" i="1"/>
  <c r="Q66" i="1" s="1"/>
  <c r="R66" i="1" s="1"/>
  <c r="E67" i="1"/>
  <c r="Q67" i="1" s="1"/>
  <c r="R67" i="1" s="1"/>
  <c r="E68" i="1"/>
  <c r="Q68" i="1" s="1"/>
  <c r="R68" i="1" s="1"/>
  <c r="E69" i="1"/>
  <c r="Q69" i="1" s="1"/>
  <c r="R69" i="1" s="1"/>
  <c r="E70" i="1"/>
  <c r="Q70" i="1" s="1"/>
  <c r="R70" i="1" s="1"/>
  <c r="E71" i="1"/>
  <c r="Q71" i="1" s="1"/>
  <c r="R71" i="1" s="1"/>
  <c r="E72" i="1"/>
  <c r="Q72" i="1" s="1"/>
  <c r="R72" i="1" s="1"/>
  <c r="E73" i="1"/>
  <c r="Q73" i="1" s="1"/>
  <c r="R73" i="1" s="1"/>
  <c r="E74" i="1"/>
  <c r="Q74" i="1" s="1"/>
  <c r="R74" i="1" s="1"/>
  <c r="E75" i="1"/>
  <c r="Q75" i="1" s="1"/>
  <c r="R75" i="1" s="1"/>
  <c r="E76" i="1"/>
  <c r="Q76" i="1" s="1"/>
  <c r="R76" i="1" s="1"/>
  <c r="E77" i="1"/>
  <c r="Q77" i="1" s="1"/>
  <c r="R77" i="1" s="1"/>
  <c r="E78" i="1"/>
  <c r="Q78" i="1" s="1"/>
  <c r="R78" i="1" s="1"/>
  <c r="E79" i="1"/>
  <c r="Q79" i="1" s="1"/>
  <c r="R79" i="1" s="1"/>
  <c r="E80" i="1"/>
  <c r="Q80" i="1" s="1"/>
  <c r="R80" i="1" s="1"/>
  <c r="E81" i="1"/>
  <c r="Q81" i="1" s="1"/>
  <c r="R81" i="1" s="1"/>
  <c r="E82" i="1"/>
  <c r="Q82" i="1" s="1"/>
  <c r="R82" i="1" s="1"/>
  <c r="E83" i="1"/>
  <c r="Q83" i="1" s="1"/>
  <c r="R83" i="1" s="1"/>
  <c r="E84" i="1"/>
  <c r="Q84" i="1" s="1"/>
  <c r="R84" i="1" s="1"/>
  <c r="E85" i="1"/>
  <c r="Q85" i="1" s="1"/>
  <c r="R85" i="1" s="1"/>
  <c r="E86" i="1"/>
  <c r="Q86" i="1" s="1"/>
  <c r="R86" i="1" s="1"/>
  <c r="E87" i="1"/>
  <c r="Q87" i="1" s="1"/>
  <c r="R87" i="1" s="1"/>
  <c r="E88" i="1"/>
  <c r="Q88" i="1" s="1"/>
  <c r="R88" i="1" s="1"/>
  <c r="E89" i="1"/>
  <c r="Q89" i="1" s="1"/>
  <c r="R89" i="1" s="1"/>
  <c r="E90" i="1"/>
  <c r="Q90" i="1" s="1"/>
  <c r="R90" i="1" s="1"/>
  <c r="E91" i="1"/>
  <c r="Q91" i="1" s="1"/>
  <c r="R91" i="1" s="1"/>
  <c r="E92" i="1"/>
  <c r="Q92" i="1" s="1"/>
  <c r="R92" i="1" s="1"/>
  <c r="E93" i="1"/>
  <c r="Q93" i="1" s="1"/>
  <c r="R93" i="1" s="1"/>
  <c r="E94" i="1"/>
  <c r="Q94" i="1" s="1"/>
  <c r="R94" i="1" s="1"/>
  <c r="E95" i="1"/>
  <c r="Q95" i="1" s="1"/>
  <c r="R95" i="1" s="1"/>
  <c r="E96" i="1"/>
  <c r="Q96" i="1" s="1"/>
  <c r="R96" i="1" s="1"/>
  <c r="E97" i="1"/>
  <c r="Q97" i="1" s="1"/>
  <c r="R97" i="1" s="1"/>
  <c r="E98" i="1"/>
  <c r="Q98" i="1" s="1"/>
  <c r="R98" i="1" s="1"/>
  <c r="E99" i="1"/>
  <c r="Q99" i="1" s="1"/>
  <c r="R99" i="1" s="1"/>
  <c r="E100" i="1"/>
  <c r="Q100" i="1" s="1"/>
  <c r="R100" i="1" s="1"/>
  <c r="E101" i="1"/>
  <c r="Q101" i="1" s="1"/>
  <c r="R101" i="1" s="1"/>
  <c r="E102" i="1"/>
  <c r="Q102" i="1" s="1"/>
  <c r="R102" i="1" s="1"/>
  <c r="E59" i="1"/>
  <c r="Q59" i="1" s="1"/>
  <c r="R59" i="1" s="1"/>
  <c r="E60" i="1"/>
  <c r="Q60" i="1" s="1"/>
  <c r="R60" i="1" s="1"/>
  <c r="E61" i="1"/>
  <c r="Q61" i="1" s="1"/>
  <c r="R61" i="1" s="1"/>
  <c r="E62" i="1"/>
  <c r="Q62" i="1" s="1"/>
  <c r="R62" i="1" s="1"/>
  <c r="T61" i="1" l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55" i="1"/>
  <c r="T56" i="1"/>
  <c r="T53" i="1"/>
  <c r="T47" i="1"/>
  <c r="T50" i="1"/>
  <c r="T46" i="1"/>
  <c r="T44" i="1"/>
  <c r="T42" i="1"/>
  <c r="T40" i="1"/>
  <c r="T38" i="1"/>
  <c r="T36" i="1"/>
  <c r="T34" i="1"/>
  <c r="T31" i="1"/>
  <c r="T29" i="1"/>
  <c r="T27" i="1"/>
  <c r="T25" i="1"/>
  <c r="T22" i="1"/>
  <c r="T20" i="1"/>
  <c r="T18" i="1"/>
  <c r="T16" i="1"/>
  <c r="T12" i="1"/>
  <c r="T14" i="1"/>
  <c r="T9" i="1"/>
  <c r="T7" i="1"/>
  <c r="T4" i="1"/>
  <c r="T10" i="1"/>
  <c r="T51" i="1"/>
  <c r="T59" i="1"/>
  <c r="T62" i="1"/>
  <c r="T60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57" i="1"/>
  <c r="T54" i="1"/>
  <c r="T52" i="1"/>
  <c r="T49" i="1"/>
  <c r="T48" i="1"/>
  <c r="T45" i="1"/>
  <c r="T43" i="1"/>
  <c r="T41" i="1"/>
  <c r="T39" i="1"/>
  <c r="T37" i="1"/>
  <c r="T35" i="1"/>
  <c r="T33" i="1"/>
  <c r="T30" i="1"/>
  <c r="T28" i="1"/>
  <c r="T26" i="1"/>
  <c r="T24" i="1"/>
  <c r="T21" i="1"/>
  <c r="T19" i="1"/>
  <c r="T17" i="1"/>
  <c r="T15" i="1"/>
  <c r="T13" i="1"/>
  <c r="T11" i="1"/>
  <c r="T8" i="1"/>
  <c r="T6" i="1"/>
  <c r="T5" i="1"/>
  <c r="T3" i="1"/>
  <c r="T32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</calcChain>
</file>

<file path=xl/sharedStrings.xml><?xml version="1.0" encoding="utf-8"?>
<sst xmlns="http://schemas.openxmlformats.org/spreadsheetml/2006/main" count="1416" uniqueCount="446">
  <si>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</si>
  <si>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</si>
  <si>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</si>
  <si>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</si>
  <si>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</si>
  <si>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</si>
  <si>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</si>
  <si>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</si>
  <si>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</si>
  <si>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</si>
  <si>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</si>
  <si>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</si>
  <si>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</si>
  <si>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</si>
  <si>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</si>
  <si>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</si>
  <si>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</si>
  <si>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</si>
  <si>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</si>
  <si>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</si>
  <si>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</si>
  <si>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</si>
  <si>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</si>
  <si>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</si>
  <si>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</si>
  <si>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</si>
  <si>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</si>
  <si>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</si>
  <si>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</si>
  <si>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</si>
  <si>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</si>
  <si>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</si>
  <si>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</si>
  <si>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</si>
  <si>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</si>
  <si>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</si>
  <si>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</si>
  <si>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</si>
  <si>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</si>
  <si>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</si>
  <si>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</si>
  <si>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</si>
  <si>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</si>
  <si>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</si>
  <si>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</si>
  <si>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</si>
  <si>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</si>
  <si>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</si>
  <si>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</si>
  <si>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</si>
  <si>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</si>
  <si>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</si>
  <si>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</si>
  <si>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</si>
  <si>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</si>
  <si>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</si>
  <si>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</si>
  <si>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</si>
  <si>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</si>
  <si>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</si>
  <si>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</si>
  <si>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</si>
  <si>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</si>
  <si>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</si>
  <si>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</si>
  <si>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</si>
  <si>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</si>
  <si>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</si>
  <si>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</si>
  <si>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</si>
  <si>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</si>
  <si>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</si>
  <si>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</si>
  <si>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</si>
  <si>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</si>
  <si>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</si>
  <si>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</si>
  <si>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</si>
  <si>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</si>
  <si>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</si>
  <si>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</si>
  <si>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</si>
  <si>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</si>
  <si>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</si>
  <si>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</si>
  <si>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</si>
  <si>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</si>
  <si>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</si>
  <si>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</si>
  <si>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</si>
  <si>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</si>
  <si>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</si>
  <si>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</si>
  <si>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</si>
  <si>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</si>
  <si>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</si>
  <si>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</si>
  <si>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</si>
  <si>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</si>
  <si>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</si>
  <si>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</si>
  <si>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</si>
  <si>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</si>
  <si>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</si>
  <si>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</si>
  <si>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</si>
  <si>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</si>
  <si>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</si>
  <si>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</si>
  <si>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</si>
  <si>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</si>
  <si>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</si>
  <si>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</si>
  <si>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</si>
  <si>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</si>
  <si>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</si>
  <si>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</si>
  <si>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</si>
  <si>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</si>
  <si>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</si>
  <si>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</si>
  <si>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</si>
  <si>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</si>
  <si>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</si>
  <si>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</si>
  <si>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</si>
  <si>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</si>
  <si>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</si>
  <si>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</si>
  <si>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</si>
  <si>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</si>
  <si>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</si>
  <si>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</si>
  <si>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</si>
  <si>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</si>
  <si>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</si>
  <si>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</si>
  <si>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</si>
  <si>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</si>
  <si>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</si>
  <si>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</si>
  <si>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</si>
  <si>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</si>
  <si>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</si>
  <si>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</si>
  <si>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</si>
  <si>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</si>
  <si>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</si>
  <si>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</si>
  <si>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</si>
  <si>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</si>
  <si>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</si>
  <si>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</si>
  <si>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</si>
  <si>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</si>
  <si>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</si>
  <si>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</si>
  <si>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</si>
  <si>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</si>
  <si>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</si>
  <si>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</si>
  <si>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</si>
  <si>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</si>
  <si>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</si>
  <si>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</si>
  <si>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</si>
  <si>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</si>
  <si>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</si>
  <si>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</si>
  <si>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</si>
  <si>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</si>
  <si>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</si>
  <si>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</si>
  <si>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</si>
  <si>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</si>
  <si>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</si>
  <si>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</si>
  <si>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</si>
  <si>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</si>
  <si>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</si>
  <si>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</si>
  <si>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</si>
  <si>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</si>
  <si>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</si>
  <si>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</si>
  <si>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</si>
  <si>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</si>
  <si>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</si>
  <si>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</si>
  <si>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</si>
  <si>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</si>
  <si>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</si>
  <si>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</si>
  <si>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</si>
  <si>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</si>
  <si>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</si>
  <si>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</si>
  <si>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</si>
  <si>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</si>
  <si>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</si>
  <si>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</si>
  <si>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</si>
  <si>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</si>
  <si>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</si>
  <si>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</si>
  <si>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</si>
  <si>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</si>
  <si>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</si>
  <si>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</si>
  <si>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</si>
  <si>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</si>
  <si>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</si>
  <si>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</si>
  <si>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</si>
  <si>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</si>
  <si>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</si>
  <si>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</si>
  <si>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</si>
  <si>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</si>
  <si>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</si>
  <si>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</si>
  <si>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</si>
  <si>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</si>
  <si>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</si>
  <si>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</si>
  <si>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</si>
  <si>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</si>
  <si>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</si>
  <si>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</si>
  <si>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</si>
  <si>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</si>
  <si>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</si>
  <si>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</si>
  <si>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</si>
  <si>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</si>
  <si>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</si>
  <si>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</si>
  <si>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</si>
  <si>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</si>
  <si>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</si>
  <si>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</si>
  <si>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</si>
  <si>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</si>
  <si>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</si>
  <si>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</si>
  <si>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</si>
  <si>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</si>
  <si>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</si>
  <si>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</si>
  <si>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</si>
  <si>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</si>
  <si>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</si>
  <si>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</si>
  <si>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</si>
  <si>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</si>
  <si>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</si>
  <si>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</si>
  <si>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</si>
  <si>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</si>
  <si>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</si>
  <si>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</si>
  <si>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</si>
  <si>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</si>
  <si>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</si>
  <si>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</si>
  <si>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</si>
  <si>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</si>
  <si>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</si>
  <si>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</si>
  <si>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</si>
  <si>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</si>
  <si>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</si>
  <si>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</si>
  <si>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</si>
  <si>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</si>
  <si>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</si>
  <si>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</si>
  <si>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</si>
  <si>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</si>
  <si>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</si>
  <si>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</si>
  <si>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</si>
  <si>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</si>
  <si>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</si>
  <si>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</si>
  <si>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</si>
  <si>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</si>
  <si>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</si>
  <si>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</si>
  <si>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</si>
  <si>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</si>
  <si>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</si>
  <si>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</si>
  <si>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</si>
  <si>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</si>
  <si>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</si>
  <si>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</si>
  <si>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</si>
  <si>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</si>
  <si>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</si>
  <si>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</si>
  <si>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</si>
  <si>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</si>
  <si>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</si>
  <si>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</si>
  <si>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</si>
  <si>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</si>
  <si>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</si>
  <si>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</si>
  <si>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</si>
  <si>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</si>
  <si>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</si>
  <si>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</si>
  <si>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</si>
  <si>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</si>
  <si>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</si>
  <si>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</si>
  <si>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</si>
  <si>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</si>
  <si>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</si>
  <si>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</si>
  <si>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</si>
  <si>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</si>
  <si>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</si>
  <si>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</si>
  <si>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</si>
  <si>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</si>
  <si>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</si>
  <si>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</si>
  <si>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</si>
  <si>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</si>
  <si>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</si>
  <si>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</si>
  <si>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</si>
  <si>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</si>
  <si>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</si>
  <si>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</si>
  <si>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</si>
  <si>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</si>
  <si>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</si>
  <si>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</si>
  <si>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</si>
  <si>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</si>
  <si>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</si>
  <si>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</si>
  <si>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</si>
  <si>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</si>
  <si>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</si>
  <si>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</si>
  <si>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</si>
  <si>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</si>
  <si>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</si>
  <si>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</si>
  <si>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</si>
  <si>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</si>
  <si>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</si>
  <si>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</si>
  <si>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</si>
  <si>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</si>
  <si>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</si>
  <si>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</si>
  <si>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</si>
  <si>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</si>
  <si>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</si>
  <si>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</si>
  <si>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</si>
  <si>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</si>
  <si>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</si>
  <si>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</si>
  <si>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</si>
  <si>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</si>
  <si>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</si>
  <si>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</si>
  <si>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</si>
  <si>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</si>
  <si>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</si>
  <si>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</si>
  <si>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</si>
  <si>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</si>
  <si>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</si>
  <si>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</si>
  <si>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</si>
  <si>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</si>
  <si>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</si>
  <si>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</si>
  <si>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</si>
  <si>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</si>
  <si>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</si>
  <si>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</si>
  <si>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</si>
  <si>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</si>
  <si>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</si>
  <si>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</si>
  <si>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</si>
  <si>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</si>
  <si>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</si>
  <si>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</si>
  <si>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</si>
  <si>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</si>
  <si>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</si>
  <si>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</si>
  <si>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</si>
  <si>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</si>
  <si>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no known effect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</si>
  <si>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</si>
  <si>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</si>
  <si>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</si>
  <si>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</si>
  <si>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</si>
  <si>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</si>
  <si>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</si>
  <si>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</si>
  <si>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</si>
  <si>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</si>
  <si>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</si>
  <si>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</si>
  <si>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</si>
  <si>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</si>
  <si>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</si>
  <si>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</si>
  <si>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</si>
  <si>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</si>
  <si>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</si>
  <si>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</si>
  <si>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</si>
  <si>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</si>
  <si>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</si>
  <si>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</si>
  <si>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</si>
  <si>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</si>
  <si>
    <t>browncoal</t>
  </si>
  <si>
    <t>xyrenite</t>
  </si>
  <si>
    <t>tungsten</t>
  </si>
  <si>
    <t>stone, dirt</t>
  </si>
  <si>
    <t>mined blocks are automaticaly smelted</t>
  </si>
  <si>
    <t>adds up to 3 levels of fortune to the tool</t>
  </si>
  <si>
    <t>makes the tool repair itself</t>
  </si>
  <si>
    <t>allows the tool to perform hammer recipes</t>
  </si>
  <si>
    <t>increases sapling drop from leaves</t>
  </si>
  <si>
    <t>limestone</t>
  </si>
  <si>
    <t>unobtanium hyper diamond</t>
  </si>
  <si>
    <t>xyrenium</t>
  </si>
  <si>
    <t>berryllium bronze</t>
  </si>
  <si>
    <t>dragoonyte</t>
  </si>
  <si>
    <t>needs less draw speed</t>
  </si>
  <si>
    <t>metalworking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</si>
</sst>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1580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darkUp">
          <fgColor rgb="FF00B050"/>
          <bgColor auto="1"/>
        </patternFill>
      </fill>
    </dxf>
    <dxf>
      <font>
        <b/>
        <i val="0"/>
      </font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ont>
        <b/>
        <i val="0"/>
      </font>
      <fill>
        <patternFill patternType="darkUp">
          <fgColor rgb="FF00B050"/>
          <bgColor auto="1"/>
        </patternFill>
      </fill>
    </dxf>
    <dxf>
      <font>
        <b/>
        <i val="0"/>
      </font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E9E943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08ACE"/>
        </patternFill>
      </fill>
    </dxf>
    <dxf>
      <fill>
        <patternFill>
          <bgColor rgb="FF9C5BCD"/>
        </patternFill>
      </fill>
    </dxf>
    <dxf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C5BCD"/>
        </patternFill>
      </fill>
    </dxf>
    <dxf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D3901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8005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9FF20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ABF6F"/>
        </patternFill>
      </fill>
    </dxf>
    <dxf>
      <fill>
        <patternFill patternType="darkUp">
          <fgColor rgb="FF00B050"/>
          <bgColor auto="1"/>
        </pattern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ABF6F"/>
        </patternFill>
      </fill>
    </dxf>
    <dxf>
      <fill>
        <gradientFill degree="45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patternFill patternType="darkUp">
          <fgColor rgb="FFFF0000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ABF6F"/>
        </patternFill>
      </fill>
    </dxf>
    <dxf>
      <fill>
        <gradientFill degree="45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45">
          <stop position="0">
            <color rgb="FFFFFFFF"/>
          </stop>
          <stop position="0.5">
            <color rgb="FFFF0000"/>
          </stop>
          <stop position="1">
            <color rgb="FFFFFFFF"/>
          </stop>
        </gradient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45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45">
          <stop position="0">
            <color rgb="FFFFFFFF"/>
          </stop>
          <stop position="0.5">
            <color rgb="FFFF0000"/>
          </stop>
          <stop position="1">
            <color rgb="FFFFFFFF"/>
          </stop>
        </gradient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45">
          <stop position="0">
            <color rgb="FFFFFFFF"/>
          </stop>
          <stop position="0.5">
            <color rgb="FFFF0000"/>
          </stop>
          <stop position="1">
            <color rgb="FFFFFFFF"/>
          </stop>
        </gradient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4F178D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9E943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1579"/>
    </tableStyle>
  </tableStyles>
  <colors>
    <mruColors>
      <color rgb="FFCBA9E5"/>
      <color rgb="FF9C5BCD"/>
      <color rgb="FF608ACE"/>
      <color rgb="FF9D3901"/>
      <color rgb="FFFB8005"/>
      <color rgb="FF09FF20"/>
      <color rgb="FF7ABF6F"/>
      <color rgb="FF63D15D"/>
      <color rgb="FF4F178D"/>
      <color rgb="FFE9E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L58" sqref="L58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7" width="2.85546875" bestFit="1" customWidth="1"/>
    <col min="8" max="8" width="2.7109375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  <col min="16" max="16" width="15.5703125" bestFit="1" customWidth="1"/>
    <col min="17" max="17" width="10.85546875" bestFit="1" customWidth="1"/>
    <col min="18" max="18" width="14" bestFit="1" customWidth="1"/>
    <col min="19" max="19" width="6.140625" bestFit="1" customWidth="1"/>
    <col min="20" max="20" width="8.7109375" bestFit="1" customWidth="1"/>
  </cols>
  <sheetData>
    <row r="1" spans="1:20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  <c r="O1" t="s">
        <v>336</v>
      </c>
      <c r="P1" t="s">
        <v>429</v>
      </c>
      <c r="Q1" t="s">
        <v>425</v>
      </c>
      <c r="R1" t="s">
        <v>426</v>
      </c>
      <c r="S1" t="s">
        <v>427</v>
      </c>
      <c r="T1" t="s">
        <v>428</v>
      </c>
    </row>
    <row r="2" spans="1:20" x14ac:dyDescent="0.25">
      <c r="A2" t="s">
        <v>430</v>
      </c>
      <c r="B2">
        <v>110</v>
      </c>
      <c r="E2" t="e">
        <f>AVERAGE(C2,D2)</f>
        <v>#DIV/0!</v>
      </c>
      <c r="F2">
        <v>1</v>
      </c>
      <c r="G2">
        <v>4</v>
      </c>
      <c r="H2">
        <v>4</v>
      </c>
      <c r="J2" t="s">
        <v>48</v>
      </c>
      <c r="K2" t="s">
        <v>114</v>
      </c>
      <c r="L2" t="s">
        <v>433</v>
      </c>
      <c r="M2" t="s">
        <v>245</v>
      </c>
      <c r="N2" t="s">
        <v>245</v>
      </c>
      <c r="Q2" t="e">
        <f t="shared" ref="Q2" si="0">E2/5000</f>
        <v>#DIV/0!</v>
      </c>
      <c r="R2" t="e">
        <f t="shared" ref="R2" si="1">Q2*4</f>
        <v>#DIV/0!</v>
      </c>
      <c r="S2">
        <f>ROUND(64*B2/100,0)</f>
        <v>70</v>
      </c>
      <c r="T2" t="e">
        <f>ROUNDUP(E2/15,0)</f>
        <v>#DIV/0!</v>
      </c>
    </row>
    <row r="3" spans="1:20" x14ac:dyDescent="0.25">
      <c r="A3" t="s">
        <v>40</v>
      </c>
      <c r="B3">
        <v>110</v>
      </c>
      <c r="C3">
        <v>90</v>
      </c>
      <c r="D3">
        <v>140</v>
      </c>
      <c r="E3">
        <f>AVERAGE(C3,D3)</f>
        <v>115</v>
      </c>
      <c r="F3">
        <v>1</v>
      </c>
      <c r="G3">
        <v>6</v>
      </c>
      <c r="H3">
        <v>6</v>
      </c>
      <c r="I3">
        <v>1</v>
      </c>
      <c r="J3" t="s">
        <v>48</v>
      </c>
      <c r="K3" t="s">
        <v>134</v>
      </c>
      <c r="L3" t="s">
        <v>117</v>
      </c>
      <c r="M3" t="s">
        <v>246</v>
      </c>
      <c r="N3" t="s">
        <v>246</v>
      </c>
      <c r="Q3">
        <f t="shared" ref="Q3:Q17" si="2">E3/5000</f>
        <v>2.3E-2</v>
      </c>
      <c r="R3">
        <f t="shared" ref="R3:R75" si="3">Q3*4</f>
        <v>9.1999999999999998E-2</v>
      </c>
      <c r="S3">
        <f>ROUND(64*B3/100,0)</f>
        <v>70</v>
      </c>
      <c r="T3">
        <f>ROUNDUP(E3/15,0)</f>
        <v>8</v>
      </c>
    </row>
    <row r="4" spans="1:20" x14ac:dyDescent="0.25">
      <c r="A4" t="s">
        <v>43</v>
      </c>
      <c r="B4">
        <v>110</v>
      </c>
      <c r="C4">
        <v>31</v>
      </c>
      <c r="D4">
        <v>47</v>
      </c>
      <c r="E4">
        <f>AVERAGE(C4,D4)</f>
        <v>39</v>
      </c>
      <c r="F4">
        <v>1</v>
      </c>
      <c r="G4">
        <v>4</v>
      </c>
      <c r="H4">
        <v>6</v>
      </c>
      <c r="I4">
        <v>1</v>
      </c>
      <c r="J4" t="s">
        <v>48</v>
      </c>
      <c r="K4" t="s">
        <v>131</v>
      </c>
      <c r="L4" t="s">
        <v>122</v>
      </c>
      <c r="M4" t="s">
        <v>246</v>
      </c>
      <c r="N4" t="s">
        <v>246</v>
      </c>
      <c r="Q4">
        <f t="shared" si="2"/>
        <v>7.7999999999999996E-3</v>
      </c>
      <c r="R4">
        <f t="shared" si="3"/>
        <v>3.1199999999999999E-2</v>
      </c>
      <c r="S4">
        <f t="shared" ref="S4:S22" si="4">ROUND(64*B4/100,0)</f>
        <v>70</v>
      </c>
      <c r="T4">
        <f t="shared" ref="T4:T76" si="5">ROUNDUP(E4/15,0)</f>
        <v>3</v>
      </c>
    </row>
    <row r="5" spans="1:20" x14ac:dyDescent="0.25">
      <c r="A5" t="s">
        <v>42</v>
      </c>
      <c r="B5">
        <v>110</v>
      </c>
      <c r="C5">
        <v>36</v>
      </c>
      <c r="D5">
        <v>39</v>
      </c>
      <c r="E5">
        <f t="shared" ref="E5:E58" si="6">AVERAGE(C5,D5)</f>
        <v>37.5</v>
      </c>
      <c r="F5">
        <v>1</v>
      </c>
      <c r="G5">
        <v>2</v>
      </c>
      <c r="H5">
        <v>8</v>
      </c>
      <c r="I5">
        <v>1</v>
      </c>
      <c r="J5" t="s">
        <v>48</v>
      </c>
      <c r="K5" t="s">
        <v>118</v>
      </c>
      <c r="L5" t="s">
        <v>117</v>
      </c>
      <c r="M5" t="s">
        <v>246</v>
      </c>
      <c r="N5" t="s">
        <v>246</v>
      </c>
      <c r="Q5">
        <f t="shared" si="2"/>
        <v>7.4999999999999997E-3</v>
      </c>
      <c r="R5">
        <f t="shared" si="3"/>
        <v>0.03</v>
      </c>
      <c r="S5">
        <f t="shared" si="4"/>
        <v>70</v>
      </c>
      <c r="T5">
        <f t="shared" si="5"/>
        <v>3</v>
      </c>
    </row>
    <row r="6" spans="1:20" x14ac:dyDescent="0.25">
      <c r="A6" t="s">
        <v>44</v>
      </c>
      <c r="B6">
        <v>110</v>
      </c>
      <c r="C6">
        <v>24</v>
      </c>
      <c r="D6">
        <v>40</v>
      </c>
      <c r="E6">
        <f t="shared" si="6"/>
        <v>32</v>
      </c>
      <c r="F6">
        <v>7</v>
      </c>
      <c r="I6">
        <v>1</v>
      </c>
      <c r="J6" t="s">
        <v>48</v>
      </c>
      <c r="K6" t="s">
        <v>130</v>
      </c>
      <c r="L6" t="s">
        <v>102</v>
      </c>
      <c r="M6" t="s">
        <v>246</v>
      </c>
      <c r="N6" t="s">
        <v>246</v>
      </c>
      <c r="Q6">
        <f t="shared" si="2"/>
        <v>6.4000000000000003E-3</v>
      </c>
      <c r="R6">
        <f t="shared" si="3"/>
        <v>2.5600000000000001E-2</v>
      </c>
      <c r="S6">
        <f t="shared" si="4"/>
        <v>70</v>
      </c>
      <c r="T6">
        <f t="shared" si="5"/>
        <v>3</v>
      </c>
    </row>
    <row r="7" spans="1:20" x14ac:dyDescent="0.25">
      <c r="A7" t="s">
        <v>45</v>
      </c>
      <c r="B7">
        <v>110</v>
      </c>
      <c r="C7">
        <v>33</v>
      </c>
      <c r="D7">
        <v>46</v>
      </c>
      <c r="E7">
        <f t="shared" si="6"/>
        <v>39.5</v>
      </c>
      <c r="F7">
        <v>1</v>
      </c>
      <c r="G7">
        <v>7</v>
      </c>
      <c r="H7">
        <v>3</v>
      </c>
      <c r="I7">
        <v>1</v>
      </c>
      <c r="J7" t="s">
        <v>48</v>
      </c>
      <c r="K7" t="s">
        <v>118</v>
      </c>
      <c r="L7" t="s">
        <v>117</v>
      </c>
      <c r="M7" t="s">
        <v>246</v>
      </c>
      <c r="N7" t="s">
        <v>246</v>
      </c>
      <c r="Q7">
        <f t="shared" si="2"/>
        <v>7.9000000000000008E-3</v>
      </c>
      <c r="R7">
        <f t="shared" si="3"/>
        <v>3.1600000000000003E-2</v>
      </c>
      <c r="S7">
        <f t="shared" si="4"/>
        <v>70</v>
      </c>
      <c r="T7">
        <f t="shared" si="5"/>
        <v>3</v>
      </c>
    </row>
    <row r="8" spans="1:20" x14ac:dyDescent="0.25">
      <c r="A8" t="s">
        <v>46</v>
      </c>
      <c r="B8">
        <v>110</v>
      </c>
      <c r="C8">
        <v>38</v>
      </c>
      <c r="D8">
        <v>45</v>
      </c>
      <c r="E8">
        <f t="shared" si="6"/>
        <v>41.5</v>
      </c>
      <c r="F8">
        <v>1</v>
      </c>
      <c r="G8">
        <v>5</v>
      </c>
      <c r="H8">
        <v>5</v>
      </c>
      <c r="I8">
        <v>1</v>
      </c>
      <c r="J8" t="s">
        <v>48</v>
      </c>
      <c r="K8" t="s">
        <v>131</v>
      </c>
      <c r="L8" t="s">
        <v>122</v>
      </c>
      <c r="M8" t="s">
        <v>246</v>
      </c>
      <c r="N8" t="s">
        <v>246</v>
      </c>
      <c r="Q8">
        <f t="shared" si="2"/>
        <v>8.3000000000000001E-3</v>
      </c>
      <c r="R8">
        <f t="shared" si="3"/>
        <v>3.32E-2</v>
      </c>
      <c r="S8">
        <f t="shared" si="4"/>
        <v>70</v>
      </c>
      <c r="T8">
        <f t="shared" si="5"/>
        <v>3</v>
      </c>
    </row>
    <row r="9" spans="1:20" x14ac:dyDescent="0.25">
      <c r="A9" t="s">
        <v>47</v>
      </c>
      <c r="B9">
        <v>110</v>
      </c>
      <c r="C9">
        <v>34</v>
      </c>
      <c r="D9">
        <v>49</v>
      </c>
      <c r="E9">
        <f t="shared" si="6"/>
        <v>41.5</v>
      </c>
      <c r="F9">
        <v>1</v>
      </c>
      <c r="G9">
        <v>3</v>
      </c>
      <c r="H9">
        <v>6</v>
      </c>
      <c r="I9">
        <v>1</v>
      </c>
      <c r="J9" t="s">
        <v>48</v>
      </c>
      <c r="K9" t="s">
        <v>118</v>
      </c>
      <c r="L9" t="s">
        <v>117</v>
      </c>
      <c r="M9" t="s">
        <v>246</v>
      </c>
      <c r="N9" t="s">
        <v>246</v>
      </c>
      <c r="Q9">
        <f t="shared" si="2"/>
        <v>8.3000000000000001E-3</v>
      </c>
      <c r="R9">
        <f t="shared" si="3"/>
        <v>3.32E-2</v>
      </c>
      <c r="S9">
        <f t="shared" si="4"/>
        <v>70</v>
      </c>
      <c r="T9">
        <f t="shared" si="5"/>
        <v>3</v>
      </c>
    </row>
    <row r="10" spans="1:20" x14ac:dyDescent="0.25">
      <c r="A10" t="s">
        <v>41</v>
      </c>
      <c r="B10">
        <v>110</v>
      </c>
      <c r="C10">
        <v>30</v>
      </c>
      <c r="D10">
        <v>42</v>
      </c>
      <c r="E10">
        <f>AVERAGE(C10,D10)</f>
        <v>36</v>
      </c>
      <c r="F10">
        <v>1</v>
      </c>
      <c r="G10">
        <v>5</v>
      </c>
      <c r="H10">
        <v>5</v>
      </c>
      <c r="I10">
        <v>2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  <c r="Q10">
        <f t="shared" si="2"/>
        <v>7.1999999999999998E-3</v>
      </c>
      <c r="R10">
        <f t="shared" si="3"/>
        <v>2.8799999999999999E-2</v>
      </c>
      <c r="S10">
        <f t="shared" si="4"/>
        <v>70</v>
      </c>
      <c r="T10">
        <f t="shared" si="5"/>
        <v>3</v>
      </c>
    </row>
    <row r="11" spans="1:20" x14ac:dyDescent="0.25">
      <c r="A11" t="s">
        <v>52</v>
      </c>
      <c r="B11">
        <v>110</v>
      </c>
      <c r="C11">
        <v>38</v>
      </c>
      <c r="D11">
        <v>46</v>
      </c>
      <c r="E11">
        <f t="shared" si="6"/>
        <v>42</v>
      </c>
      <c r="F11">
        <v>6</v>
      </c>
      <c r="I11">
        <v>5</v>
      </c>
      <c r="J11" t="s">
        <v>48</v>
      </c>
      <c r="K11" t="s">
        <v>84</v>
      </c>
      <c r="L11" t="s">
        <v>103</v>
      </c>
      <c r="M11" t="s">
        <v>246</v>
      </c>
      <c r="N11" t="s">
        <v>246</v>
      </c>
      <c r="Q11">
        <f t="shared" si="2"/>
        <v>8.3999999999999995E-3</v>
      </c>
      <c r="R11">
        <f t="shared" si="3"/>
        <v>3.3599999999999998E-2</v>
      </c>
      <c r="S11">
        <f t="shared" si="4"/>
        <v>70</v>
      </c>
      <c r="T11">
        <f t="shared" si="5"/>
        <v>3</v>
      </c>
    </row>
    <row r="12" spans="1:20" x14ac:dyDescent="0.25">
      <c r="A12" t="s">
        <v>51</v>
      </c>
      <c r="B12">
        <v>52</v>
      </c>
      <c r="C12">
        <v>6</v>
      </c>
      <c r="D12">
        <v>13</v>
      </c>
      <c r="E12">
        <f>AVERAGE(C12,D12)</f>
        <v>9.5</v>
      </c>
      <c r="F12">
        <v>6</v>
      </c>
      <c r="I12">
        <v>2</v>
      </c>
      <c r="J12" t="s">
        <v>48</v>
      </c>
      <c r="K12" t="s">
        <v>118</v>
      </c>
      <c r="L12" t="s">
        <v>117</v>
      </c>
      <c r="M12" t="s">
        <v>246</v>
      </c>
      <c r="N12" t="s">
        <v>246</v>
      </c>
      <c r="Q12">
        <f t="shared" si="2"/>
        <v>1.9E-3</v>
      </c>
      <c r="R12">
        <f t="shared" si="3"/>
        <v>7.6E-3</v>
      </c>
      <c r="S12">
        <f t="shared" si="4"/>
        <v>33</v>
      </c>
      <c r="T12">
        <f t="shared" si="5"/>
        <v>1</v>
      </c>
    </row>
    <row r="13" spans="1:20" x14ac:dyDescent="0.25">
      <c r="A13" t="s">
        <v>50</v>
      </c>
      <c r="B13">
        <v>40</v>
      </c>
      <c r="C13">
        <v>5</v>
      </c>
      <c r="D13">
        <v>11</v>
      </c>
      <c r="E13">
        <f t="shared" si="6"/>
        <v>8</v>
      </c>
      <c r="F13">
        <v>5</v>
      </c>
      <c r="G13">
        <v>15</v>
      </c>
      <c r="I13">
        <v>3</v>
      </c>
      <c r="J13" t="s">
        <v>48</v>
      </c>
      <c r="K13" t="s">
        <v>131</v>
      </c>
      <c r="L13" t="s">
        <v>122</v>
      </c>
      <c r="M13" t="s">
        <v>246</v>
      </c>
      <c r="N13" t="s">
        <v>246</v>
      </c>
      <c r="Q13">
        <f t="shared" si="2"/>
        <v>1.6000000000000001E-3</v>
      </c>
      <c r="R13">
        <f t="shared" si="3"/>
        <v>6.4000000000000003E-3</v>
      </c>
      <c r="S13">
        <f t="shared" si="4"/>
        <v>26</v>
      </c>
      <c r="T13">
        <f t="shared" si="5"/>
        <v>1</v>
      </c>
    </row>
    <row r="14" spans="1:20" x14ac:dyDescent="0.25">
      <c r="A14" t="s">
        <v>49</v>
      </c>
      <c r="B14">
        <v>40</v>
      </c>
      <c r="C14">
        <v>5</v>
      </c>
      <c r="D14">
        <v>11</v>
      </c>
      <c r="E14">
        <f>AVERAGE(C14,D14)</f>
        <v>8</v>
      </c>
      <c r="F14">
        <v>5</v>
      </c>
      <c r="G14">
        <v>15</v>
      </c>
      <c r="I14">
        <v>0</v>
      </c>
      <c r="J14" t="s">
        <v>48</v>
      </c>
      <c r="K14" t="s">
        <v>130</v>
      </c>
      <c r="L14" t="s">
        <v>102</v>
      </c>
      <c r="M14" t="s">
        <v>245</v>
      </c>
      <c r="N14" t="s">
        <v>246</v>
      </c>
      <c r="O14" t="s">
        <v>287</v>
      </c>
      <c r="Q14">
        <f t="shared" si="2"/>
        <v>1.6000000000000001E-3</v>
      </c>
      <c r="R14">
        <f t="shared" si="3"/>
        <v>6.4000000000000003E-3</v>
      </c>
      <c r="S14">
        <f t="shared" si="4"/>
        <v>26</v>
      </c>
      <c r="T14">
        <f t="shared" si="5"/>
        <v>1</v>
      </c>
    </row>
    <row r="15" spans="1:20" x14ac:dyDescent="0.25">
      <c r="A15" t="s">
        <v>58</v>
      </c>
      <c r="B15">
        <v>70</v>
      </c>
      <c r="C15">
        <v>26</v>
      </c>
      <c r="D15">
        <v>36</v>
      </c>
      <c r="E15">
        <f t="shared" si="6"/>
        <v>31</v>
      </c>
      <c r="F15">
        <v>5</v>
      </c>
      <c r="G15">
        <v>5</v>
      </c>
      <c r="I15">
        <v>2</v>
      </c>
      <c r="J15" t="s">
        <v>48</v>
      </c>
      <c r="K15" t="s">
        <v>120</v>
      </c>
      <c r="L15" t="s">
        <v>119</v>
      </c>
      <c r="M15" t="s">
        <v>246</v>
      </c>
      <c r="N15" t="s">
        <v>246</v>
      </c>
      <c r="Q15">
        <f t="shared" si="2"/>
        <v>6.1999999999999998E-3</v>
      </c>
      <c r="R15">
        <f t="shared" si="3"/>
        <v>2.4799999999999999E-2</v>
      </c>
      <c r="S15">
        <f t="shared" si="4"/>
        <v>45</v>
      </c>
      <c r="T15">
        <f t="shared" si="5"/>
        <v>3</v>
      </c>
    </row>
    <row r="16" spans="1:20" x14ac:dyDescent="0.25">
      <c r="A16" t="s">
        <v>59</v>
      </c>
      <c r="B16">
        <v>60</v>
      </c>
      <c r="C16">
        <v>26</v>
      </c>
      <c r="D16">
        <v>36</v>
      </c>
      <c r="E16">
        <f t="shared" si="6"/>
        <v>31</v>
      </c>
      <c r="F16">
        <v>2</v>
      </c>
      <c r="G16">
        <v>4</v>
      </c>
      <c r="I16">
        <v>2</v>
      </c>
      <c r="J16" t="s">
        <v>48</v>
      </c>
      <c r="K16" t="s">
        <v>118</v>
      </c>
      <c r="L16" t="s">
        <v>117</v>
      </c>
      <c r="M16" t="s">
        <v>246</v>
      </c>
      <c r="N16" t="s">
        <v>246</v>
      </c>
      <c r="Q16">
        <f t="shared" si="2"/>
        <v>6.1999999999999998E-3</v>
      </c>
      <c r="R16">
        <f t="shared" si="3"/>
        <v>2.4799999999999999E-2</v>
      </c>
      <c r="S16">
        <f t="shared" si="4"/>
        <v>38</v>
      </c>
      <c r="T16">
        <f t="shared" si="5"/>
        <v>3</v>
      </c>
    </row>
    <row r="17" spans="1:20" x14ac:dyDescent="0.25">
      <c r="A17" t="s">
        <v>60</v>
      </c>
      <c r="B17">
        <v>70</v>
      </c>
      <c r="C17">
        <v>26</v>
      </c>
      <c r="D17">
        <v>36</v>
      </c>
      <c r="E17">
        <f t="shared" si="6"/>
        <v>31</v>
      </c>
      <c r="F17">
        <v>1</v>
      </c>
      <c r="G17">
        <v>3</v>
      </c>
      <c r="H17">
        <v>3</v>
      </c>
      <c r="I17">
        <v>2</v>
      </c>
      <c r="J17" t="s">
        <v>48</v>
      </c>
      <c r="K17" t="s">
        <v>132</v>
      </c>
      <c r="L17" t="s">
        <v>117</v>
      </c>
      <c r="M17" t="s">
        <v>246</v>
      </c>
      <c r="N17" t="s">
        <v>246</v>
      </c>
      <c r="Q17">
        <f t="shared" si="2"/>
        <v>6.1999999999999998E-3</v>
      </c>
      <c r="R17">
        <f t="shared" si="3"/>
        <v>2.4799999999999999E-2</v>
      </c>
      <c r="S17">
        <f t="shared" si="4"/>
        <v>45</v>
      </c>
      <c r="T17">
        <f t="shared" si="5"/>
        <v>3</v>
      </c>
    </row>
    <row r="18" spans="1:20" x14ac:dyDescent="0.25">
      <c r="A18" t="s">
        <v>94</v>
      </c>
      <c r="B18">
        <v>110</v>
      </c>
      <c r="C18">
        <v>79</v>
      </c>
      <c r="D18">
        <v>100</v>
      </c>
      <c r="E18">
        <f t="shared" si="6"/>
        <v>89.5</v>
      </c>
      <c r="F18">
        <v>2</v>
      </c>
      <c r="G18">
        <v>6</v>
      </c>
      <c r="I18">
        <v>1</v>
      </c>
      <c r="J18" t="s">
        <v>91</v>
      </c>
      <c r="K18" t="s">
        <v>134</v>
      </c>
      <c r="L18" t="s">
        <v>137</v>
      </c>
      <c r="M18" t="s">
        <v>246</v>
      </c>
      <c r="N18" t="s">
        <v>246</v>
      </c>
      <c r="Q18">
        <f>E18/5000</f>
        <v>1.7899999999999999E-2</v>
      </c>
      <c r="R18">
        <f t="shared" si="3"/>
        <v>7.1599999999999997E-2</v>
      </c>
      <c r="S18">
        <f t="shared" si="4"/>
        <v>70</v>
      </c>
      <c r="T18">
        <f t="shared" si="5"/>
        <v>6</v>
      </c>
    </row>
    <row r="19" spans="1:20" x14ac:dyDescent="0.25">
      <c r="A19" t="s">
        <v>96</v>
      </c>
      <c r="B19">
        <v>95</v>
      </c>
      <c r="C19">
        <v>62</v>
      </c>
      <c r="D19">
        <v>80</v>
      </c>
      <c r="E19">
        <f t="shared" si="6"/>
        <v>71</v>
      </c>
      <c r="F19">
        <v>2</v>
      </c>
      <c r="G19">
        <v>10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  <c r="Q19">
        <f t="shared" ref="Q19:Q91" si="7">E19/5000</f>
        <v>1.4200000000000001E-2</v>
      </c>
      <c r="R19">
        <f t="shared" si="3"/>
        <v>5.6800000000000003E-2</v>
      </c>
      <c r="S19">
        <f t="shared" si="4"/>
        <v>61</v>
      </c>
      <c r="T19">
        <f t="shared" si="5"/>
        <v>5</v>
      </c>
    </row>
    <row r="20" spans="1:20" x14ac:dyDescent="0.25">
      <c r="A20" t="s">
        <v>95</v>
      </c>
      <c r="B20">
        <v>82</v>
      </c>
      <c r="C20">
        <v>52</v>
      </c>
      <c r="D20">
        <v>70</v>
      </c>
      <c r="E20">
        <f t="shared" si="6"/>
        <v>61</v>
      </c>
      <c r="F20">
        <v>3</v>
      </c>
      <c r="G20">
        <v>7</v>
      </c>
      <c r="I20">
        <v>2</v>
      </c>
      <c r="J20" t="s">
        <v>91</v>
      </c>
      <c r="K20" t="s">
        <v>114</v>
      </c>
      <c r="L20" t="s">
        <v>108</v>
      </c>
      <c r="M20" t="s">
        <v>246</v>
      </c>
      <c r="N20" t="s">
        <v>246</v>
      </c>
      <c r="Q20">
        <f t="shared" si="7"/>
        <v>1.2200000000000001E-2</v>
      </c>
      <c r="R20">
        <f t="shared" si="3"/>
        <v>4.8800000000000003E-2</v>
      </c>
      <c r="S20">
        <f t="shared" si="4"/>
        <v>52</v>
      </c>
      <c r="T20">
        <f t="shared" si="5"/>
        <v>5</v>
      </c>
    </row>
    <row r="21" spans="1:20" x14ac:dyDescent="0.25">
      <c r="A21" t="s">
        <v>97</v>
      </c>
      <c r="B21">
        <v>68</v>
      </c>
      <c r="C21">
        <v>38</v>
      </c>
      <c r="D21">
        <v>46</v>
      </c>
      <c r="E21">
        <f t="shared" si="6"/>
        <v>42</v>
      </c>
      <c r="F21">
        <v>2</v>
      </c>
      <c r="G21">
        <v>8</v>
      </c>
      <c r="I21">
        <v>3</v>
      </c>
      <c r="J21" t="s">
        <v>91</v>
      </c>
      <c r="K21" t="s">
        <v>130</v>
      </c>
      <c r="L21" t="s">
        <v>108</v>
      </c>
      <c r="M21" t="s">
        <v>246</v>
      </c>
      <c r="N21" t="s">
        <v>246</v>
      </c>
      <c r="Q21">
        <f t="shared" si="7"/>
        <v>8.3999999999999995E-3</v>
      </c>
      <c r="R21">
        <f t="shared" si="3"/>
        <v>3.3599999999999998E-2</v>
      </c>
      <c r="S21">
        <f t="shared" si="4"/>
        <v>44</v>
      </c>
      <c r="T21">
        <f t="shared" si="5"/>
        <v>3</v>
      </c>
    </row>
    <row r="22" spans="1:20" x14ac:dyDescent="0.25">
      <c r="A22" t="s">
        <v>115</v>
      </c>
      <c r="B22">
        <v>49</v>
      </c>
      <c r="C22">
        <v>26</v>
      </c>
      <c r="D22">
        <v>31</v>
      </c>
      <c r="E22">
        <f t="shared" si="6"/>
        <v>28.5</v>
      </c>
      <c r="F22">
        <v>2</v>
      </c>
      <c r="G22">
        <v>4</v>
      </c>
      <c r="I22">
        <v>4</v>
      </c>
      <c r="J22" t="s">
        <v>91</v>
      </c>
      <c r="K22" t="s">
        <v>114</v>
      </c>
      <c r="L22" t="s">
        <v>102</v>
      </c>
      <c r="M22" t="s">
        <v>246</v>
      </c>
      <c r="N22" t="s">
        <v>246</v>
      </c>
      <c r="Q22">
        <f t="shared" si="7"/>
        <v>5.7000000000000002E-3</v>
      </c>
      <c r="R22">
        <f t="shared" si="3"/>
        <v>2.2800000000000001E-2</v>
      </c>
      <c r="S22">
        <f t="shared" si="4"/>
        <v>31</v>
      </c>
      <c r="T22">
        <f t="shared" si="5"/>
        <v>2</v>
      </c>
    </row>
    <row r="23" spans="1:20" x14ac:dyDescent="0.25">
      <c r="A23" t="s">
        <v>432</v>
      </c>
      <c r="B23">
        <v>35</v>
      </c>
      <c r="C23">
        <v>17</v>
      </c>
      <c r="D23">
        <v>19</v>
      </c>
      <c r="E23">
        <f t="shared" si="6"/>
        <v>18</v>
      </c>
      <c r="F23">
        <v>2</v>
      </c>
      <c r="G23">
        <v>3</v>
      </c>
      <c r="J23" t="s">
        <v>91</v>
      </c>
      <c r="K23" t="s">
        <v>114</v>
      </c>
      <c r="L23" t="s">
        <v>102</v>
      </c>
      <c r="M23" t="s">
        <v>245</v>
      </c>
      <c r="N23" t="s">
        <v>245</v>
      </c>
      <c r="Q23">
        <f t="shared" ref="Q23" si="8">E23/5000</f>
        <v>3.5999999999999999E-3</v>
      </c>
      <c r="R23">
        <f t="shared" ref="R23" si="9">Q23*4</f>
        <v>1.44E-2</v>
      </c>
      <c r="S23">
        <f>ROUND(64*B23/100,0)</f>
        <v>22</v>
      </c>
      <c r="T23">
        <f t="shared" ref="T23" si="10">ROUNDUP(E23/15,0)</f>
        <v>2</v>
      </c>
    </row>
    <row r="24" spans="1:20" x14ac:dyDescent="0.25">
      <c r="A24" t="s">
        <v>93</v>
      </c>
      <c r="B24">
        <v>95</v>
      </c>
      <c r="C24">
        <v>26</v>
      </c>
      <c r="D24">
        <v>33</v>
      </c>
      <c r="E24">
        <f t="shared" si="6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  <c r="Q24">
        <f t="shared" si="7"/>
        <v>5.8999999999999999E-3</v>
      </c>
      <c r="R24">
        <f t="shared" si="3"/>
        <v>2.3599999999999999E-2</v>
      </c>
      <c r="S24">
        <f>ROUND(64*B24/100,0)</f>
        <v>61</v>
      </c>
      <c r="T24">
        <f t="shared" si="5"/>
        <v>2</v>
      </c>
    </row>
    <row r="25" spans="1:20" x14ac:dyDescent="0.25">
      <c r="A25" t="s">
        <v>100</v>
      </c>
      <c r="B25">
        <v>60</v>
      </c>
      <c r="C25">
        <v>12</v>
      </c>
      <c r="D25">
        <v>20</v>
      </c>
      <c r="E25">
        <f t="shared" si="6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  <c r="Q25">
        <f t="shared" si="7"/>
        <v>3.2000000000000002E-3</v>
      </c>
      <c r="R25">
        <f t="shared" si="3"/>
        <v>1.2800000000000001E-2</v>
      </c>
      <c r="S25">
        <f>ROUND(64*B25/100,0)</f>
        <v>38</v>
      </c>
      <c r="T25">
        <f t="shared" si="5"/>
        <v>2</v>
      </c>
    </row>
    <row r="26" spans="1:20" x14ac:dyDescent="0.25">
      <c r="A26" t="s">
        <v>99</v>
      </c>
      <c r="B26">
        <v>45</v>
      </c>
      <c r="C26">
        <v>6</v>
      </c>
      <c r="D26">
        <v>12</v>
      </c>
      <c r="E26">
        <f t="shared" si="6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279</v>
      </c>
      <c r="M26" t="s">
        <v>246</v>
      </c>
      <c r="N26" t="s">
        <v>246</v>
      </c>
      <c r="Q26">
        <f t="shared" si="7"/>
        <v>1.8E-3</v>
      </c>
      <c r="R26">
        <f t="shared" si="3"/>
        <v>7.1999999999999998E-3</v>
      </c>
      <c r="S26">
        <f>ROUND(64*B26/100,0)</f>
        <v>29</v>
      </c>
      <c r="T26">
        <f t="shared" si="5"/>
        <v>1</v>
      </c>
    </row>
    <row r="27" spans="1:20" x14ac:dyDescent="0.25">
      <c r="A27" t="s">
        <v>98</v>
      </c>
      <c r="B27">
        <v>35</v>
      </c>
      <c r="C27">
        <v>1</v>
      </c>
      <c r="D27">
        <v>3</v>
      </c>
      <c r="E27">
        <f t="shared" si="6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  <c r="Q27">
        <f t="shared" si="7"/>
        <v>4.0000000000000002E-4</v>
      </c>
      <c r="R27">
        <f t="shared" si="3"/>
        <v>1.6000000000000001E-3</v>
      </c>
      <c r="S27">
        <f>ROUND(64*B27/100,0)</f>
        <v>22</v>
      </c>
      <c r="T27">
        <f t="shared" si="5"/>
        <v>1</v>
      </c>
    </row>
    <row r="28" spans="1:20" x14ac:dyDescent="0.25">
      <c r="A28" t="s">
        <v>61</v>
      </c>
      <c r="B28">
        <v>110</v>
      </c>
      <c r="C28">
        <v>20</v>
      </c>
      <c r="D28">
        <v>40</v>
      </c>
      <c r="E28">
        <f t="shared" si="6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  <c r="Q28">
        <f t="shared" si="7"/>
        <v>6.0000000000000001E-3</v>
      </c>
      <c r="R28">
        <f t="shared" si="3"/>
        <v>2.4E-2</v>
      </c>
      <c r="S28">
        <f>ROUND(64*B28/100,0)</f>
        <v>70</v>
      </c>
      <c r="T28">
        <f t="shared" si="5"/>
        <v>2</v>
      </c>
    </row>
    <row r="29" spans="1:20" x14ac:dyDescent="0.25">
      <c r="A29" t="s">
        <v>62</v>
      </c>
      <c r="B29">
        <v>110</v>
      </c>
      <c r="C29">
        <v>15</v>
      </c>
      <c r="D29">
        <v>30</v>
      </c>
      <c r="E29">
        <f t="shared" si="6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  <c r="Q29">
        <f t="shared" si="7"/>
        <v>4.4999999999999997E-3</v>
      </c>
      <c r="R29">
        <f t="shared" si="3"/>
        <v>1.7999999999999999E-2</v>
      </c>
      <c r="S29">
        <f>ROUND(64*B29/100,0)</f>
        <v>70</v>
      </c>
      <c r="T29">
        <f t="shared" si="5"/>
        <v>2</v>
      </c>
    </row>
    <row r="30" spans="1:20" x14ac:dyDescent="0.25">
      <c r="A30" t="s">
        <v>63</v>
      </c>
      <c r="B30">
        <v>95</v>
      </c>
      <c r="C30">
        <v>15</v>
      </c>
      <c r="D30">
        <v>20</v>
      </c>
      <c r="E30">
        <f t="shared" si="6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  <c r="Q30">
        <f t="shared" si="7"/>
        <v>3.5000000000000001E-3</v>
      </c>
      <c r="R30">
        <f t="shared" si="3"/>
        <v>1.4E-2</v>
      </c>
      <c r="S30">
        <f>ROUND(64*B30/100,0)</f>
        <v>61</v>
      </c>
      <c r="T30">
        <f t="shared" si="5"/>
        <v>2</v>
      </c>
    </row>
    <row r="31" spans="1:20" x14ac:dyDescent="0.25">
      <c r="A31" t="s">
        <v>64</v>
      </c>
      <c r="B31">
        <v>92</v>
      </c>
      <c r="C31">
        <v>12</v>
      </c>
      <c r="D31">
        <v>16</v>
      </c>
      <c r="E31">
        <f t="shared" si="6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  <c r="Q31">
        <f t="shared" si="7"/>
        <v>2.8E-3</v>
      </c>
      <c r="R31">
        <f t="shared" si="3"/>
        <v>1.12E-2</v>
      </c>
      <c r="S31">
        <f>ROUND(64*B31/100,0)</f>
        <v>59</v>
      </c>
      <c r="T31">
        <f t="shared" si="5"/>
        <v>1</v>
      </c>
    </row>
    <row r="32" spans="1:20" s="11" customFormat="1" x14ac:dyDescent="0.25">
      <c r="A32" s="11" t="s">
        <v>277</v>
      </c>
      <c r="B32" s="11">
        <v>85</v>
      </c>
      <c r="C32" s="11">
        <v>8</v>
      </c>
      <c r="D32" s="11">
        <v>14</v>
      </c>
      <c r="E32" s="11">
        <f t="shared" si="6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278</v>
      </c>
      <c r="Q32">
        <f t="shared" si="7"/>
        <v>2.2000000000000001E-3</v>
      </c>
      <c r="R32">
        <f t="shared" si="3"/>
        <v>8.8000000000000005E-3</v>
      </c>
      <c r="S32">
        <f>ROUND(64*B32/100,0)</f>
        <v>54</v>
      </c>
      <c r="T32" s="11">
        <f t="shared" si="5"/>
        <v>1</v>
      </c>
    </row>
    <row r="33" spans="1:20" x14ac:dyDescent="0.25">
      <c r="A33" t="s">
        <v>65</v>
      </c>
      <c r="B33">
        <v>82</v>
      </c>
      <c r="C33">
        <v>6</v>
      </c>
      <c r="D33">
        <v>12</v>
      </c>
      <c r="E33">
        <f t="shared" si="6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  <c r="Q33">
        <f t="shared" si="7"/>
        <v>1.8E-3</v>
      </c>
      <c r="R33">
        <f t="shared" si="3"/>
        <v>7.1999999999999998E-3</v>
      </c>
      <c r="S33">
        <f>ROUND(64*B33/100,0)</f>
        <v>52</v>
      </c>
      <c r="T33">
        <f t="shared" si="5"/>
        <v>1</v>
      </c>
    </row>
    <row r="34" spans="1:20" x14ac:dyDescent="0.25">
      <c r="A34" t="s">
        <v>66</v>
      </c>
      <c r="B34">
        <v>70</v>
      </c>
      <c r="C34">
        <v>4</v>
      </c>
      <c r="D34">
        <v>7</v>
      </c>
      <c r="E34">
        <f t="shared" si="6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  <c r="Q34">
        <f t="shared" si="7"/>
        <v>1.1000000000000001E-3</v>
      </c>
      <c r="R34">
        <f t="shared" si="3"/>
        <v>4.4000000000000003E-3</v>
      </c>
      <c r="S34">
        <f>ROUND(64*B34/100,0)</f>
        <v>45</v>
      </c>
      <c r="T34">
        <f t="shared" si="5"/>
        <v>1</v>
      </c>
    </row>
    <row r="35" spans="1:20" x14ac:dyDescent="0.25">
      <c r="A35" t="s">
        <v>67</v>
      </c>
      <c r="B35">
        <v>60</v>
      </c>
      <c r="C35">
        <v>2</v>
      </c>
      <c r="D35">
        <v>4</v>
      </c>
      <c r="E35">
        <f t="shared" si="6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  <c r="Q35">
        <f t="shared" si="7"/>
        <v>5.9999999999999995E-4</v>
      </c>
      <c r="R35">
        <f>Q35*4</f>
        <v>2.3999999999999998E-3</v>
      </c>
      <c r="S35">
        <f>ROUND(64*B35/100,0)</f>
        <v>38</v>
      </c>
      <c r="T35">
        <f t="shared" si="5"/>
        <v>1</v>
      </c>
    </row>
    <row r="36" spans="1:20" x14ac:dyDescent="0.25">
      <c r="A36" t="s">
        <v>68</v>
      </c>
      <c r="B36">
        <v>50</v>
      </c>
      <c r="C36">
        <v>1</v>
      </c>
      <c r="D36">
        <v>2</v>
      </c>
      <c r="E36">
        <f t="shared" si="6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  <c r="Q36">
        <f t="shared" si="7"/>
        <v>2.9999999999999997E-4</v>
      </c>
      <c r="R36">
        <f t="shared" si="3"/>
        <v>1.1999999999999999E-3</v>
      </c>
      <c r="S36">
        <f>ROUND(64*B36/100,0)</f>
        <v>32</v>
      </c>
      <c r="T36">
        <f t="shared" si="5"/>
        <v>1</v>
      </c>
    </row>
    <row r="37" spans="1:20" x14ac:dyDescent="0.25">
      <c r="A37" t="s">
        <v>69</v>
      </c>
      <c r="B37">
        <v>40</v>
      </c>
      <c r="C37">
        <v>1</v>
      </c>
      <c r="D37">
        <v>3</v>
      </c>
      <c r="E37">
        <f t="shared" si="6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  <c r="Q37">
        <f t="shared" si="7"/>
        <v>4.0000000000000002E-4</v>
      </c>
      <c r="R37">
        <f t="shared" si="3"/>
        <v>1.6000000000000001E-3</v>
      </c>
      <c r="S37">
        <f>ROUND(64*B37/100,0)</f>
        <v>26</v>
      </c>
      <c r="T37">
        <f t="shared" si="5"/>
        <v>1</v>
      </c>
    </row>
    <row r="38" spans="1:20" x14ac:dyDescent="0.25">
      <c r="A38" t="s">
        <v>70</v>
      </c>
      <c r="B38">
        <v>33</v>
      </c>
      <c r="C38">
        <v>0</v>
      </c>
      <c r="D38">
        <v>2</v>
      </c>
      <c r="E38">
        <f t="shared" si="6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  <c r="Q38">
        <f t="shared" si="7"/>
        <v>2.0000000000000001E-4</v>
      </c>
      <c r="R38">
        <f t="shared" si="3"/>
        <v>8.0000000000000004E-4</v>
      </c>
      <c r="S38">
        <f>ROUND(64*B38/100,0)</f>
        <v>21</v>
      </c>
      <c r="T38">
        <f t="shared" si="5"/>
        <v>1</v>
      </c>
    </row>
    <row r="39" spans="1:20" x14ac:dyDescent="0.25">
      <c r="A39" t="s">
        <v>71</v>
      </c>
      <c r="B39">
        <v>33</v>
      </c>
      <c r="C39">
        <v>0</v>
      </c>
      <c r="D39">
        <v>2</v>
      </c>
      <c r="E39">
        <f t="shared" si="6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  <c r="Q39">
        <f t="shared" si="7"/>
        <v>2.0000000000000001E-4</v>
      </c>
      <c r="R39">
        <f t="shared" si="3"/>
        <v>8.0000000000000004E-4</v>
      </c>
      <c r="S39">
        <f>ROUND(64*B39/100,0)</f>
        <v>21</v>
      </c>
      <c r="T39">
        <f t="shared" si="5"/>
        <v>1</v>
      </c>
    </row>
    <row r="40" spans="1:20" x14ac:dyDescent="0.25">
      <c r="A40" t="s">
        <v>72</v>
      </c>
      <c r="B40">
        <v>70</v>
      </c>
      <c r="C40">
        <v>54</v>
      </c>
      <c r="D40">
        <v>73</v>
      </c>
      <c r="E40">
        <f t="shared" si="6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  <c r="Q40">
        <f t="shared" si="7"/>
        <v>1.2699999999999999E-2</v>
      </c>
      <c r="R40">
        <f t="shared" si="3"/>
        <v>5.0799999999999998E-2</v>
      </c>
      <c r="S40">
        <f>ROUND(120*B40/100,0)</f>
        <v>84</v>
      </c>
      <c r="T40">
        <f t="shared" si="5"/>
        <v>5</v>
      </c>
    </row>
    <row r="41" spans="1:20" x14ac:dyDescent="0.25">
      <c r="A41" t="s">
        <v>73</v>
      </c>
      <c r="B41">
        <v>110</v>
      </c>
      <c r="C41">
        <v>42</v>
      </c>
      <c r="D41">
        <v>63</v>
      </c>
      <c r="E41">
        <f t="shared" si="6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  <c r="Q41">
        <f t="shared" si="7"/>
        <v>1.0500000000000001E-2</v>
      </c>
      <c r="R41">
        <f t="shared" si="3"/>
        <v>4.2000000000000003E-2</v>
      </c>
      <c r="S41">
        <f>ROUND(120*B41/100,0)</f>
        <v>132</v>
      </c>
      <c r="T41">
        <f t="shared" si="5"/>
        <v>4</v>
      </c>
    </row>
    <row r="42" spans="1:20" x14ac:dyDescent="0.25">
      <c r="A42" t="s">
        <v>74</v>
      </c>
      <c r="B42">
        <v>110</v>
      </c>
      <c r="C42">
        <v>36</v>
      </c>
      <c r="D42">
        <v>46</v>
      </c>
      <c r="E42">
        <f t="shared" si="6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  <c r="Q42">
        <f t="shared" si="7"/>
        <v>8.2000000000000007E-3</v>
      </c>
      <c r="R42">
        <f t="shared" si="3"/>
        <v>3.2800000000000003E-2</v>
      </c>
      <c r="S42">
        <f>ROUND(120*B42/100,0)</f>
        <v>132</v>
      </c>
      <c r="T42">
        <f t="shared" si="5"/>
        <v>3</v>
      </c>
    </row>
    <row r="43" spans="1:20" x14ac:dyDescent="0.25">
      <c r="A43" t="s">
        <v>75</v>
      </c>
      <c r="B43">
        <v>110</v>
      </c>
      <c r="C43">
        <v>0</v>
      </c>
      <c r="D43">
        <v>50</v>
      </c>
      <c r="E43">
        <f t="shared" si="6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  <c r="Q43">
        <f t="shared" si="7"/>
        <v>5.0000000000000001E-3</v>
      </c>
      <c r="R43">
        <f t="shared" si="3"/>
        <v>0.02</v>
      </c>
      <c r="S43">
        <f>ROUND(120*B43/100,0)</f>
        <v>132</v>
      </c>
      <c r="T43">
        <f t="shared" si="5"/>
        <v>2</v>
      </c>
    </row>
    <row r="44" spans="1:20" x14ac:dyDescent="0.25">
      <c r="A44" t="s">
        <v>76</v>
      </c>
      <c r="B44">
        <v>110</v>
      </c>
      <c r="C44">
        <v>17</v>
      </c>
      <c r="D44">
        <v>21</v>
      </c>
      <c r="E44">
        <f t="shared" si="6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  <c r="Q44">
        <f t="shared" si="7"/>
        <v>3.8E-3</v>
      </c>
      <c r="R44">
        <f t="shared" si="3"/>
        <v>1.52E-2</v>
      </c>
      <c r="S44">
        <f>ROUND(120*B44/100,0)</f>
        <v>132</v>
      </c>
      <c r="T44">
        <f t="shared" si="5"/>
        <v>2</v>
      </c>
    </row>
    <row r="45" spans="1:20" x14ac:dyDescent="0.25">
      <c r="A45" t="s">
        <v>77</v>
      </c>
      <c r="B45">
        <v>110</v>
      </c>
      <c r="C45">
        <v>12</v>
      </c>
      <c r="D45">
        <v>17</v>
      </c>
      <c r="E45">
        <f t="shared" si="6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  <c r="Q45">
        <f t="shared" si="7"/>
        <v>2.8999999999999998E-3</v>
      </c>
      <c r="R45">
        <f t="shared" si="3"/>
        <v>1.1599999999999999E-2</v>
      </c>
      <c r="S45">
        <f>ROUND(120*B45/100,0)</f>
        <v>132</v>
      </c>
      <c r="T45">
        <f t="shared" si="5"/>
        <v>1</v>
      </c>
    </row>
    <row r="46" spans="1:20" x14ac:dyDescent="0.25">
      <c r="A46" t="s">
        <v>78</v>
      </c>
      <c r="B46">
        <v>110</v>
      </c>
      <c r="C46">
        <v>7</v>
      </c>
      <c r="D46">
        <v>13</v>
      </c>
      <c r="E46">
        <f t="shared" si="6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  <c r="Q46">
        <f t="shared" si="7"/>
        <v>2E-3</v>
      </c>
      <c r="R46">
        <f t="shared" si="3"/>
        <v>8.0000000000000002E-3</v>
      </c>
      <c r="S46">
        <f>ROUND(120*B46/100,0)</f>
        <v>132</v>
      </c>
      <c r="T46">
        <f t="shared" si="5"/>
        <v>1</v>
      </c>
    </row>
    <row r="47" spans="1:20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  <c r="Q47">
        <f t="shared" si="7"/>
        <v>1.1999999999999999E-3</v>
      </c>
      <c r="R47">
        <f t="shared" si="3"/>
        <v>4.7999999999999996E-3</v>
      </c>
      <c r="S47">
        <f>ROUND(120*B47/100,0)</f>
        <v>132</v>
      </c>
      <c r="T47">
        <f t="shared" si="5"/>
        <v>1</v>
      </c>
    </row>
    <row r="48" spans="1:20" x14ac:dyDescent="0.25">
      <c r="A48" t="s">
        <v>79</v>
      </c>
      <c r="B48">
        <v>110</v>
      </c>
      <c r="C48">
        <v>5</v>
      </c>
      <c r="D48">
        <v>7</v>
      </c>
      <c r="E48">
        <f t="shared" si="6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  <c r="Q48">
        <f t="shared" si="7"/>
        <v>1.1999999999999999E-3</v>
      </c>
      <c r="R48">
        <f t="shared" si="3"/>
        <v>4.7999999999999996E-3</v>
      </c>
      <c r="S48">
        <f>ROUND(120*B48/100,0)</f>
        <v>132</v>
      </c>
      <c r="T48">
        <f t="shared" si="5"/>
        <v>1</v>
      </c>
    </row>
    <row r="49" spans="1:20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  <c r="Q49">
        <f t="shared" si="7"/>
        <v>1.1999999999999999E-3</v>
      </c>
      <c r="R49">
        <f t="shared" si="3"/>
        <v>4.7999999999999996E-3</v>
      </c>
      <c r="S49">
        <f>ROUND(120*B49/100,0)</f>
        <v>132</v>
      </c>
      <c r="T49">
        <f t="shared" si="5"/>
        <v>1</v>
      </c>
    </row>
    <row r="50" spans="1:20" x14ac:dyDescent="0.25">
      <c r="A50" t="s">
        <v>80</v>
      </c>
      <c r="B50">
        <v>40</v>
      </c>
      <c r="C50">
        <v>2</v>
      </c>
      <c r="D50">
        <v>6</v>
      </c>
      <c r="E50">
        <f t="shared" si="6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  <c r="Q50">
        <f t="shared" si="7"/>
        <v>8.0000000000000004E-4</v>
      </c>
      <c r="R50">
        <f t="shared" si="3"/>
        <v>3.2000000000000002E-3</v>
      </c>
      <c r="S50">
        <f>ROUND(120*B50/100,0)</f>
        <v>48</v>
      </c>
      <c r="T50">
        <f t="shared" si="5"/>
        <v>1</v>
      </c>
    </row>
    <row r="51" spans="1:20" x14ac:dyDescent="0.25">
      <c r="A51" t="s">
        <v>81</v>
      </c>
      <c r="B51">
        <v>60</v>
      </c>
      <c r="C51">
        <v>0</v>
      </c>
      <c r="D51">
        <v>2</v>
      </c>
      <c r="E51">
        <f t="shared" si="6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  <c r="Q51">
        <f t="shared" si="7"/>
        <v>2.0000000000000001E-4</v>
      </c>
      <c r="R51">
        <f t="shared" si="3"/>
        <v>8.0000000000000004E-4</v>
      </c>
      <c r="S51">
        <f>ROUND(120*B51/100,0)</f>
        <v>72</v>
      </c>
      <c r="T51">
        <f t="shared" si="5"/>
        <v>1</v>
      </c>
    </row>
    <row r="52" spans="1:20" x14ac:dyDescent="0.25">
      <c r="A52" t="s">
        <v>124</v>
      </c>
      <c r="B52">
        <v>110</v>
      </c>
      <c r="C52">
        <v>29</v>
      </c>
      <c r="D52">
        <v>40</v>
      </c>
      <c r="E52">
        <f t="shared" si="6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  <c r="N52" t="s">
        <v>245</v>
      </c>
      <c r="Q52">
        <f t="shared" si="7"/>
        <v>6.8999999999999999E-3</v>
      </c>
      <c r="R52">
        <f t="shared" si="3"/>
        <v>2.76E-2</v>
      </c>
      <c r="S52">
        <f>ROUND(120*B52/100,0)</f>
        <v>132</v>
      </c>
      <c r="T52">
        <f t="shared" si="5"/>
        <v>3</v>
      </c>
    </row>
    <row r="53" spans="1:20" x14ac:dyDescent="0.25">
      <c r="A53" t="s">
        <v>125</v>
      </c>
      <c r="B53">
        <v>110</v>
      </c>
      <c r="C53">
        <v>19</v>
      </c>
      <c r="D53">
        <v>27</v>
      </c>
      <c r="E53">
        <f t="shared" si="6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  <c r="N53" t="s">
        <v>245</v>
      </c>
      <c r="Q53">
        <f t="shared" si="7"/>
        <v>4.5999999999999999E-3</v>
      </c>
      <c r="R53">
        <f t="shared" si="3"/>
        <v>1.84E-2</v>
      </c>
      <c r="S53">
        <f>ROUND(120*B53/100,0)</f>
        <v>132</v>
      </c>
      <c r="T53">
        <f t="shared" si="5"/>
        <v>2</v>
      </c>
    </row>
    <row r="54" spans="1:20" x14ac:dyDescent="0.25">
      <c r="A54" t="s">
        <v>126</v>
      </c>
      <c r="B54">
        <v>110</v>
      </c>
      <c r="C54">
        <v>5</v>
      </c>
      <c r="D54">
        <v>13</v>
      </c>
      <c r="E54">
        <f t="shared" si="6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  <c r="N54" t="s">
        <v>245</v>
      </c>
      <c r="Q54">
        <f t="shared" si="7"/>
        <v>1.8E-3</v>
      </c>
      <c r="R54">
        <f t="shared" si="3"/>
        <v>7.1999999999999998E-3</v>
      </c>
      <c r="S54">
        <f>ROUND(120*B54/100,0)</f>
        <v>132</v>
      </c>
      <c r="T54">
        <f t="shared" si="5"/>
        <v>1</v>
      </c>
    </row>
    <row r="55" spans="1:20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  <c r="Q55">
        <f t="shared" si="7"/>
        <v>3.3E-3</v>
      </c>
      <c r="R55">
        <f t="shared" si="3"/>
        <v>1.32E-2</v>
      </c>
      <c r="S55">
        <f>ROUND(64*B55/100,0)</f>
        <v>58</v>
      </c>
      <c r="T55">
        <f t="shared" si="5"/>
        <v>2</v>
      </c>
    </row>
    <row r="56" spans="1:20" x14ac:dyDescent="0.25">
      <c r="A56" t="s">
        <v>85</v>
      </c>
      <c r="B56">
        <v>33</v>
      </c>
      <c r="C56">
        <v>4</v>
      </c>
      <c r="D56">
        <v>12</v>
      </c>
      <c r="E56">
        <f t="shared" si="6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  <c r="Q56">
        <f t="shared" si="7"/>
        <v>1.6000000000000001E-3</v>
      </c>
      <c r="R56">
        <f t="shared" si="3"/>
        <v>6.4000000000000003E-3</v>
      </c>
      <c r="S56">
        <f>ROUND(64*B56/100,0)</f>
        <v>21</v>
      </c>
      <c r="T56">
        <f t="shared" si="5"/>
        <v>1</v>
      </c>
    </row>
    <row r="57" spans="1:20" x14ac:dyDescent="0.25">
      <c r="A57" t="s">
        <v>86</v>
      </c>
      <c r="B57">
        <v>95</v>
      </c>
      <c r="C57">
        <v>0</v>
      </c>
      <c r="D57">
        <v>5</v>
      </c>
      <c r="E57">
        <f t="shared" si="6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  <c r="Q57">
        <f t="shared" si="7"/>
        <v>5.0000000000000001E-4</v>
      </c>
      <c r="R57">
        <f t="shared" si="3"/>
        <v>2E-3</v>
      </c>
      <c r="S57">
        <f>ROUND(64*B57/100,0)</f>
        <v>61</v>
      </c>
      <c r="T57">
        <f t="shared" si="5"/>
        <v>1</v>
      </c>
    </row>
    <row r="58" spans="1:20" x14ac:dyDescent="0.25">
      <c r="A58" t="s">
        <v>431</v>
      </c>
      <c r="E58" t="e">
        <f t="shared" si="6"/>
        <v>#DIV/0!</v>
      </c>
      <c r="J58" t="s">
        <v>88</v>
      </c>
      <c r="K58" t="s">
        <v>112</v>
      </c>
      <c r="L58" t="s">
        <v>439</v>
      </c>
      <c r="M58" t="s">
        <v>245</v>
      </c>
      <c r="N58" t="s">
        <v>245</v>
      </c>
      <c r="Q58" t="e">
        <f t="shared" ref="Q58" si="11">E58/5000</f>
        <v>#DIV/0!</v>
      </c>
      <c r="R58" t="e">
        <f t="shared" ref="R58" si="12">Q58*4</f>
        <v>#DIV/0!</v>
      </c>
      <c r="S58">
        <f>ROUND(64*B58/100,0)</f>
        <v>0</v>
      </c>
      <c r="T58" t="e">
        <f t="shared" ref="T58" si="13">ROUNDUP(E58/15,0)</f>
        <v>#DIV/0!</v>
      </c>
    </row>
    <row r="59" spans="1:20" x14ac:dyDescent="0.25">
      <c r="A59" t="s">
        <v>53</v>
      </c>
      <c r="B59">
        <v>22</v>
      </c>
      <c r="C59">
        <v>0</v>
      </c>
      <c r="D59">
        <v>14</v>
      </c>
      <c r="E59">
        <f>AVERAGE(C59,D59)</f>
        <v>7</v>
      </c>
      <c r="F59">
        <v>3</v>
      </c>
      <c r="G59">
        <v>3</v>
      </c>
      <c r="I59">
        <v>6</v>
      </c>
      <c r="J59" t="s">
        <v>57</v>
      </c>
      <c r="K59" t="s">
        <v>57</v>
      </c>
      <c r="L59" t="s">
        <v>102</v>
      </c>
      <c r="M59" t="s">
        <v>246</v>
      </c>
      <c r="N59" t="s">
        <v>246</v>
      </c>
      <c r="Q59">
        <f>E59/5000</f>
        <v>1.4E-3</v>
      </c>
      <c r="R59">
        <f>Q59*4</f>
        <v>5.5999999999999999E-3</v>
      </c>
      <c r="S59">
        <f>ROUND(64*B59/100,0)</f>
        <v>14</v>
      </c>
      <c r="T59">
        <f>ROUNDUP(E59/15,0)</f>
        <v>1</v>
      </c>
    </row>
    <row r="60" spans="1:20" x14ac:dyDescent="0.25">
      <c r="A60" t="s">
        <v>54</v>
      </c>
      <c r="B60">
        <v>22</v>
      </c>
      <c r="C60">
        <v>0</v>
      </c>
      <c r="D60">
        <v>14</v>
      </c>
      <c r="E60">
        <f>AVERAGE(C60,D60)</f>
        <v>7</v>
      </c>
      <c r="F60">
        <v>3</v>
      </c>
      <c r="G60">
        <v>3</v>
      </c>
      <c r="I60">
        <v>6</v>
      </c>
      <c r="J60" t="s">
        <v>57</v>
      </c>
      <c r="K60" t="s">
        <v>57</v>
      </c>
      <c r="L60" t="s">
        <v>102</v>
      </c>
      <c r="M60" t="s">
        <v>246</v>
      </c>
      <c r="N60" t="s">
        <v>246</v>
      </c>
      <c r="Q60">
        <f>E60/5000</f>
        <v>1.4E-3</v>
      </c>
      <c r="R60">
        <f>Q60*4</f>
        <v>5.5999999999999999E-3</v>
      </c>
      <c r="S60">
        <f>ROUND(64*B60/100,0)</f>
        <v>14</v>
      </c>
      <c r="T60">
        <f>ROUNDUP(E60/15,0)</f>
        <v>1</v>
      </c>
    </row>
    <row r="61" spans="1:20" x14ac:dyDescent="0.25">
      <c r="A61" t="s">
        <v>55</v>
      </c>
      <c r="B61">
        <v>22</v>
      </c>
      <c r="C61">
        <v>0</v>
      </c>
      <c r="D61">
        <v>14</v>
      </c>
      <c r="E61">
        <f>AVERAGE(C61,D61)</f>
        <v>7</v>
      </c>
      <c r="F61">
        <v>3</v>
      </c>
      <c r="G61">
        <v>3</v>
      </c>
      <c r="I61">
        <v>6</v>
      </c>
      <c r="J61" t="s">
        <v>57</v>
      </c>
      <c r="K61" t="s">
        <v>57</v>
      </c>
      <c r="L61" t="s">
        <v>102</v>
      </c>
      <c r="M61" t="s">
        <v>246</v>
      </c>
      <c r="N61" t="s">
        <v>246</v>
      </c>
      <c r="Q61">
        <f>E61/5000</f>
        <v>1.4E-3</v>
      </c>
      <c r="R61">
        <f>Q61*4</f>
        <v>5.5999999999999999E-3</v>
      </c>
      <c r="S61">
        <f>ROUND(64*B61/100,0)</f>
        <v>14</v>
      </c>
      <c r="T61">
        <f>ROUNDUP(E61/15,0)</f>
        <v>1</v>
      </c>
    </row>
    <row r="62" spans="1:20" x14ac:dyDescent="0.25">
      <c r="A62" t="s">
        <v>56</v>
      </c>
      <c r="B62">
        <v>22</v>
      </c>
      <c r="C62">
        <v>0</v>
      </c>
      <c r="D62">
        <v>14</v>
      </c>
      <c r="E62">
        <f>AVERAGE(C62,D62)</f>
        <v>7</v>
      </c>
      <c r="F62">
        <v>3</v>
      </c>
      <c r="G62">
        <v>3</v>
      </c>
      <c r="I62">
        <v>6</v>
      </c>
      <c r="J62" t="s">
        <v>57</v>
      </c>
      <c r="K62" t="s">
        <v>57</v>
      </c>
      <c r="L62" t="s">
        <v>102</v>
      </c>
      <c r="M62" t="s">
        <v>246</v>
      </c>
      <c r="N62" t="s">
        <v>246</v>
      </c>
      <c r="Q62">
        <f>E62/5000</f>
        <v>1.4E-3</v>
      </c>
      <c r="R62">
        <f>Q62*4</f>
        <v>5.5999999999999999E-3</v>
      </c>
      <c r="S62">
        <f>ROUND(64*B62/100,0)</f>
        <v>14</v>
      </c>
      <c r="T62">
        <f>ROUNDUP(E62/15,0)</f>
        <v>1</v>
      </c>
    </row>
    <row r="66" spans="1:20" x14ac:dyDescent="0.25">
      <c r="A66" t="s">
        <v>6</v>
      </c>
      <c r="B66">
        <v>40</v>
      </c>
      <c r="C66">
        <v>2</v>
      </c>
      <c r="D66">
        <v>3</v>
      </c>
      <c r="E66">
        <f>AVERAGE(C66,D66)</f>
        <v>2.5</v>
      </c>
      <c r="F66">
        <v>2</v>
      </c>
      <c r="G66">
        <v>2</v>
      </c>
      <c r="I66">
        <v>2</v>
      </c>
      <c r="J66" t="s">
        <v>38</v>
      </c>
      <c r="M66" t="s">
        <v>245</v>
      </c>
      <c r="Q66">
        <f t="shared" si="7"/>
        <v>5.0000000000000001E-4</v>
      </c>
      <c r="R66">
        <f t="shared" si="3"/>
        <v>2E-3</v>
      </c>
      <c r="S66">
        <f>ROUND(64*B66/100,0)</f>
        <v>26</v>
      </c>
      <c r="T66">
        <f t="shared" si="5"/>
        <v>1</v>
      </c>
    </row>
    <row r="67" spans="1:20" x14ac:dyDescent="0.25">
      <c r="A67" t="s">
        <v>7</v>
      </c>
      <c r="B67">
        <v>36</v>
      </c>
      <c r="C67">
        <v>2</v>
      </c>
      <c r="D67">
        <v>3</v>
      </c>
      <c r="E67">
        <f t="shared" ref="E67:E85" si="14">AVERAGE(C67,D67)</f>
        <v>2.5</v>
      </c>
      <c r="F67">
        <v>2</v>
      </c>
      <c r="G67">
        <v>2</v>
      </c>
      <c r="I67">
        <v>2</v>
      </c>
      <c r="J67" t="s">
        <v>110</v>
      </c>
      <c r="M67" t="s">
        <v>245</v>
      </c>
      <c r="Q67">
        <f t="shared" si="7"/>
        <v>5.0000000000000001E-4</v>
      </c>
      <c r="R67">
        <f t="shared" si="3"/>
        <v>2E-3</v>
      </c>
      <c r="S67">
        <f>ROUND(64*B67/100,0)</f>
        <v>23</v>
      </c>
      <c r="T67">
        <f t="shared" si="5"/>
        <v>1</v>
      </c>
    </row>
    <row r="68" spans="1:20" x14ac:dyDescent="0.25">
      <c r="A68" t="s">
        <v>262</v>
      </c>
      <c r="B68">
        <v>80</v>
      </c>
      <c r="C68">
        <v>2</v>
      </c>
      <c r="D68">
        <v>3</v>
      </c>
      <c r="E68">
        <f t="shared" si="14"/>
        <v>2.5</v>
      </c>
      <c r="F68">
        <v>2</v>
      </c>
      <c r="G68">
        <v>4</v>
      </c>
      <c r="I68">
        <v>2</v>
      </c>
      <c r="J68" t="s">
        <v>110</v>
      </c>
      <c r="M68" t="s">
        <v>245</v>
      </c>
      <c r="N68" t="s">
        <v>245</v>
      </c>
      <c r="O68" t="s">
        <v>283</v>
      </c>
      <c r="Q68">
        <f t="shared" si="7"/>
        <v>5.0000000000000001E-4</v>
      </c>
      <c r="R68">
        <f t="shared" si="3"/>
        <v>2E-3</v>
      </c>
      <c r="S68">
        <f>ROUND(64*B68/100,0)</f>
        <v>51</v>
      </c>
      <c r="T68">
        <f t="shared" si="5"/>
        <v>1</v>
      </c>
    </row>
    <row r="69" spans="1:20" x14ac:dyDescent="0.25">
      <c r="A69" t="s">
        <v>14</v>
      </c>
      <c r="B69">
        <v>58</v>
      </c>
      <c r="C69">
        <v>2</v>
      </c>
      <c r="D69">
        <v>3</v>
      </c>
      <c r="E69">
        <f t="shared" si="14"/>
        <v>2.5</v>
      </c>
      <c r="F69">
        <v>2</v>
      </c>
      <c r="G69">
        <v>1</v>
      </c>
      <c r="I69">
        <v>2</v>
      </c>
      <c r="J69" t="s">
        <v>110</v>
      </c>
      <c r="M69" t="s">
        <v>245</v>
      </c>
      <c r="N69" t="s">
        <v>245</v>
      </c>
      <c r="O69" t="s">
        <v>283</v>
      </c>
      <c r="Q69">
        <f t="shared" si="7"/>
        <v>5.0000000000000001E-4</v>
      </c>
      <c r="R69">
        <f t="shared" si="3"/>
        <v>2E-3</v>
      </c>
      <c r="S69">
        <f>ROUND(64*B69/100,0)</f>
        <v>37</v>
      </c>
      <c r="T69">
        <f t="shared" si="5"/>
        <v>1</v>
      </c>
    </row>
    <row r="70" spans="1:20" x14ac:dyDescent="0.25">
      <c r="A70" t="s">
        <v>15</v>
      </c>
      <c r="B70">
        <v>60</v>
      </c>
      <c r="C70">
        <v>2</v>
      </c>
      <c r="D70">
        <v>3</v>
      </c>
      <c r="E70">
        <f t="shared" si="14"/>
        <v>2.5</v>
      </c>
      <c r="F70">
        <v>2</v>
      </c>
      <c r="G70">
        <v>4</v>
      </c>
      <c r="I70">
        <v>2</v>
      </c>
      <c r="J70" t="s">
        <v>110</v>
      </c>
      <c r="M70" t="s">
        <v>245</v>
      </c>
      <c r="Q70">
        <f t="shared" si="7"/>
        <v>5.0000000000000001E-4</v>
      </c>
      <c r="R70">
        <f t="shared" si="3"/>
        <v>2E-3</v>
      </c>
      <c r="S70">
        <f>ROUND(64*B70/100,0)</f>
        <v>38</v>
      </c>
      <c r="T70">
        <f t="shared" si="5"/>
        <v>1</v>
      </c>
    </row>
    <row r="71" spans="1:20" x14ac:dyDescent="0.25">
      <c r="A71" t="s">
        <v>16</v>
      </c>
      <c r="B71">
        <v>79</v>
      </c>
      <c r="C71">
        <v>2</v>
      </c>
      <c r="D71">
        <v>3</v>
      </c>
      <c r="E71">
        <f t="shared" si="14"/>
        <v>2.5</v>
      </c>
      <c r="F71">
        <v>2</v>
      </c>
      <c r="G71">
        <v>4</v>
      </c>
      <c r="I71">
        <v>2</v>
      </c>
      <c r="J71" t="s">
        <v>110</v>
      </c>
      <c r="M71" t="s">
        <v>245</v>
      </c>
      <c r="Q71">
        <f t="shared" si="7"/>
        <v>5.0000000000000001E-4</v>
      </c>
      <c r="R71">
        <f t="shared" si="3"/>
        <v>2E-3</v>
      </c>
      <c r="S71">
        <f>ROUND(64*B71/100,0)</f>
        <v>51</v>
      </c>
      <c r="T71">
        <f t="shared" si="5"/>
        <v>1</v>
      </c>
    </row>
    <row r="72" spans="1:20" x14ac:dyDescent="0.25">
      <c r="A72" t="s">
        <v>20</v>
      </c>
      <c r="B72">
        <v>51</v>
      </c>
      <c r="C72">
        <v>2</v>
      </c>
      <c r="D72">
        <v>3</v>
      </c>
      <c r="E72">
        <f t="shared" si="14"/>
        <v>2.5</v>
      </c>
      <c r="F72">
        <v>2</v>
      </c>
      <c r="G72">
        <v>4</v>
      </c>
      <c r="I72">
        <v>2</v>
      </c>
      <c r="J72" t="s">
        <v>110</v>
      </c>
      <c r="M72" t="s">
        <v>245</v>
      </c>
      <c r="N72" t="s">
        <v>245</v>
      </c>
      <c r="O72" t="s">
        <v>283</v>
      </c>
      <c r="Q72">
        <f t="shared" si="7"/>
        <v>5.0000000000000001E-4</v>
      </c>
      <c r="R72">
        <f t="shared" si="3"/>
        <v>2E-3</v>
      </c>
      <c r="S72">
        <f>ROUND(64*B72/100,0)</f>
        <v>33</v>
      </c>
      <c r="T72">
        <f t="shared" si="5"/>
        <v>1</v>
      </c>
    </row>
    <row r="73" spans="1:20" x14ac:dyDescent="0.25">
      <c r="A73" t="s">
        <v>22</v>
      </c>
      <c r="B73">
        <v>67</v>
      </c>
      <c r="C73">
        <v>2</v>
      </c>
      <c r="D73">
        <v>3</v>
      </c>
      <c r="E73">
        <f t="shared" si="14"/>
        <v>2.5</v>
      </c>
      <c r="F73">
        <v>2</v>
      </c>
      <c r="G73">
        <v>4</v>
      </c>
      <c r="I73" t="s">
        <v>268</v>
      </c>
      <c r="J73" t="s">
        <v>110</v>
      </c>
      <c r="M73" t="s">
        <v>245</v>
      </c>
      <c r="N73" t="s">
        <v>245</v>
      </c>
      <c r="O73" t="s">
        <v>283</v>
      </c>
      <c r="Q73">
        <f t="shared" si="7"/>
        <v>5.0000000000000001E-4</v>
      </c>
      <c r="R73">
        <f t="shared" si="3"/>
        <v>2E-3</v>
      </c>
      <c r="S73">
        <f>ROUND(64*B73/100,0)</f>
        <v>43</v>
      </c>
      <c r="T73">
        <f t="shared" si="5"/>
        <v>1</v>
      </c>
    </row>
    <row r="74" spans="1:20" x14ac:dyDescent="0.25">
      <c r="A74" t="s">
        <v>104</v>
      </c>
      <c r="B74">
        <v>110</v>
      </c>
      <c r="C74">
        <v>2</v>
      </c>
      <c r="D74">
        <v>3</v>
      </c>
      <c r="E74">
        <f t="shared" si="14"/>
        <v>2.5</v>
      </c>
      <c r="F74">
        <v>2</v>
      </c>
      <c r="G74">
        <v>4</v>
      </c>
      <c r="I74">
        <v>2</v>
      </c>
      <c r="J74" t="s">
        <v>110</v>
      </c>
      <c r="K74" t="s">
        <v>57</v>
      </c>
      <c r="L74" t="s">
        <v>102</v>
      </c>
      <c r="M74" t="s">
        <v>246</v>
      </c>
      <c r="Q74">
        <f t="shared" si="7"/>
        <v>5.0000000000000001E-4</v>
      </c>
      <c r="R74">
        <f t="shared" si="3"/>
        <v>2E-3</v>
      </c>
      <c r="S74">
        <f>ROUND(64*B74/100,0)</f>
        <v>70</v>
      </c>
      <c r="T74">
        <f t="shared" si="5"/>
        <v>1</v>
      </c>
    </row>
    <row r="75" spans="1:20" x14ac:dyDescent="0.25">
      <c r="A75" t="s">
        <v>25</v>
      </c>
      <c r="B75">
        <v>53</v>
      </c>
      <c r="C75">
        <v>2</v>
      </c>
      <c r="D75">
        <v>3</v>
      </c>
      <c r="E75">
        <f t="shared" si="14"/>
        <v>2.5</v>
      </c>
      <c r="F75">
        <v>2</v>
      </c>
      <c r="G75">
        <v>4</v>
      </c>
      <c r="I75">
        <v>2</v>
      </c>
      <c r="J75" t="s">
        <v>110</v>
      </c>
      <c r="M75" t="s">
        <v>245</v>
      </c>
      <c r="N75" t="s">
        <v>245</v>
      </c>
      <c r="O75" t="s">
        <v>283</v>
      </c>
      <c r="Q75">
        <f t="shared" si="7"/>
        <v>5.0000000000000001E-4</v>
      </c>
      <c r="R75">
        <f t="shared" si="3"/>
        <v>2E-3</v>
      </c>
      <c r="S75">
        <f>ROUND(64*B75/100,0)</f>
        <v>34</v>
      </c>
      <c r="T75">
        <f t="shared" si="5"/>
        <v>1</v>
      </c>
    </row>
    <row r="76" spans="1:20" x14ac:dyDescent="0.25">
      <c r="A76" t="s">
        <v>28</v>
      </c>
      <c r="B76">
        <v>110</v>
      </c>
      <c r="C76">
        <v>68</v>
      </c>
      <c r="D76">
        <v>84</v>
      </c>
      <c r="E76">
        <f t="shared" si="14"/>
        <v>76</v>
      </c>
      <c r="F76">
        <v>2</v>
      </c>
      <c r="G76">
        <v>5</v>
      </c>
      <c r="I76">
        <v>1</v>
      </c>
      <c r="J76" t="s">
        <v>110</v>
      </c>
      <c r="K76" t="s">
        <v>118</v>
      </c>
      <c r="L76" t="s">
        <v>106</v>
      </c>
      <c r="M76" t="s">
        <v>246</v>
      </c>
      <c r="Q76">
        <f t="shared" si="7"/>
        <v>1.52E-2</v>
      </c>
      <c r="R76">
        <f t="shared" ref="R76:R102" si="15">Q76*4</f>
        <v>6.08E-2</v>
      </c>
      <c r="S76">
        <f>ROUND(64*B76/100,0)</f>
        <v>70</v>
      </c>
      <c r="T76">
        <f t="shared" si="5"/>
        <v>6</v>
      </c>
    </row>
    <row r="77" spans="1:20" x14ac:dyDescent="0.25">
      <c r="A77" t="s">
        <v>33</v>
      </c>
      <c r="B77">
        <v>97</v>
      </c>
      <c r="C77">
        <v>2</v>
      </c>
      <c r="D77">
        <v>3</v>
      </c>
      <c r="E77">
        <f t="shared" si="14"/>
        <v>2.5</v>
      </c>
      <c r="F77">
        <v>2</v>
      </c>
      <c r="G77">
        <v>4</v>
      </c>
      <c r="I77">
        <v>2</v>
      </c>
      <c r="J77" t="s">
        <v>110</v>
      </c>
      <c r="M77" t="s">
        <v>245</v>
      </c>
      <c r="N77" t="s">
        <v>245</v>
      </c>
      <c r="O77" t="s">
        <v>283</v>
      </c>
      <c r="Q77">
        <f t="shared" si="7"/>
        <v>5.0000000000000001E-4</v>
      </c>
      <c r="R77">
        <f t="shared" si="15"/>
        <v>2E-3</v>
      </c>
      <c r="S77">
        <f>ROUND(64*B77/100,0)</f>
        <v>62</v>
      </c>
      <c r="T77">
        <f t="shared" ref="T77:T102" si="16">ROUNDUP(E77/15,0)</f>
        <v>1</v>
      </c>
    </row>
    <row r="78" spans="1:20" x14ac:dyDescent="0.25">
      <c r="A78" t="s">
        <v>36</v>
      </c>
      <c r="B78">
        <v>41</v>
      </c>
      <c r="C78">
        <v>2</v>
      </c>
      <c r="D78">
        <v>3</v>
      </c>
      <c r="E78">
        <f t="shared" si="14"/>
        <v>2.5</v>
      </c>
      <c r="F78">
        <v>2</v>
      </c>
      <c r="G78">
        <v>1</v>
      </c>
      <c r="I78">
        <v>2</v>
      </c>
      <c r="J78" t="s">
        <v>110</v>
      </c>
      <c r="M78" t="s">
        <v>245</v>
      </c>
      <c r="Q78">
        <f t="shared" si="7"/>
        <v>5.0000000000000001E-4</v>
      </c>
      <c r="R78">
        <f t="shared" si="15"/>
        <v>2E-3</v>
      </c>
      <c r="S78">
        <f>ROUND(64*B78/100,0)</f>
        <v>26</v>
      </c>
      <c r="T78">
        <f t="shared" si="16"/>
        <v>1</v>
      </c>
    </row>
    <row r="79" spans="1:20" x14ac:dyDescent="0.25">
      <c r="A79" t="s">
        <v>19</v>
      </c>
      <c r="B79">
        <v>86</v>
      </c>
      <c r="C79">
        <v>2</v>
      </c>
      <c r="D79">
        <v>3</v>
      </c>
      <c r="E79">
        <f t="shared" si="14"/>
        <v>2.5</v>
      </c>
      <c r="F79">
        <v>2</v>
      </c>
      <c r="G79">
        <v>4</v>
      </c>
      <c r="I79">
        <v>2</v>
      </c>
      <c r="J79" t="s">
        <v>265</v>
      </c>
      <c r="M79" t="s">
        <v>245</v>
      </c>
      <c r="N79" t="s">
        <v>245</v>
      </c>
      <c r="O79" t="s">
        <v>283</v>
      </c>
      <c r="Q79">
        <f t="shared" si="7"/>
        <v>5.0000000000000001E-4</v>
      </c>
      <c r="R79">
        <f t="shared" si="15"/>
        <v>2E-3</v>
      </c>
      <c r="S79">
        <f>ROUND(64*B79/100,0)</f>
        <v>55</v>
      </c>
      <c r="T79">
        <f t="shared" si="16"/>
        <v>1</v>
      </c>
    </row>
    <row r="80" spans="1:20" x14ac:dyDescent="0.25">
      <c r="A80" t="s">
        <v>21</v>
      </c>
      <c r="B80">
        <v>110</v>
      </c>
      <c r="C80">
        <v>68</v>
      </c>
      <c r="D80">
        <v>84</v>
      </c>
      <c r="E80">
        <f t="shared" si="14"/>
        <v>76</v>
      </c>
      <c r="F80">
        <v>2</v>
      </c>
      <c r="G80">
        <v>7</v>
      </c>
      <c r="I80">
        <v>0</v>
      </c>
      <c r="J80" t="s">
        <v>265</v>
      </c>
      <c r="K80" t="s">
        <v>130</v>
      </c>
      <c r="L80" t="s">
        <v>280</v>
      </c>
      <c r="M80" t="s">
        <v>246</v>
      </c>
      <c r="Q80">
        <f t="shared" si="7"/>
        <v>1.52E-2</v>
      </c>
      <c r="R80">
        <f t="shared" si="15"/>
        <v>6.08E-2</v>
      </c>
      <c r="S80">
        <f>ROUND(64*B80/100,0)</f>
        <v>70</v>
      </c>
      <c r="T80">
        <f t="shared" si="16"/>
        <v>6</v>
      </c>
    </row>
    <row r="81" spans="1:20" x14ac:dyDescent="0.25">
      <c r="A81" t="s">
        <v>24</v>
      </c>
      <c r="B81">
        <v>110</v>
      </c>
      <c r="C81">
        <v>0</v>
      </c>
      <c r="D81">
        <v>2</v>
      </c>
      <c r="E81">
        <f t="shared" si="14"/>
        <v>1</v>
      </c>
      <c r="F81">
        <v>2</v>
      </c>
      <c r="G81">
        <v>1</v>
      </c>
      <c r="I81">
        <v>2</v>
      </c>
      <c r="J81" t="s">
        <v>265</v>
      </c>
      <c r="K81" t="s">
        <v>114</v>
      </c>
      <c r="L81" t="s">
        <v>102</v>
      </c>
      <c r="M81" t="s">
        <v>246</v>
      </c>
      <c r="Q81">
        <f t="shared" si="7"/>
        <v>2.0000000000000001E-4</v>
      </c>
      <c r="R81">
        <f t="shared" si="15"/>
        <v>8.0000000000000004E-4</v>
      </c>
      <c r="S81">
        <f>ROUND(64*B81/100,0)</f>
        <v>70</v>
      </c>
      <c r="T81">
        <f t="shared" si="16"/>
        <v>1</v>
      </c>
    </row>
    <row r="82" spans="1:20" x14ac:dyDescent="0.25">
      <c r="A82" t="s">
        <v>29</v>
      </c>
      <c r="B82">
        <v>72</v>
      </c>
      <c r="C82">
        <v>2</v>
      </c>
      <c r="D82">
        <v>3</v>
      </c>
      <c r="E82">
        <f t="shared" si="14"/>
        <v>2.5</v>
      </c>
      <c r="F82">
        <v>2</v>
      </c>
      <c r="G82">
        <v>1</v>
      </c>
      <c r="I82">
        <v>2</v>
      </c>
      <c r="J82" t="s">
        <v>265</v>
      </c>
      <c r="K82" t="s">
        <v>114</v>
      </c>
      <c r="L82" t="s">
        <v>102</v>
      </c>
      <c r="M82" t="s">
        <v>246</v>
      </c>
      <c r="N82" t="s">
        <v>245</v>
      </c>
      <c r="O82" t="s">
        <v>283</v>
      </c>
      <c r="Q82">
        <f t="shared" si="7"/>
        <v>5.0000000000000001E-4</v>
      </c>
      <c r="R82">
        <f t="shared" si="15"/>
        <v>2E-3</v>
      </c>
      <c r="S82">
        <f>ROUND(64*B82/100,0)</f>
        <v>46</v>
      </c>
      <c r="T82">
        <f t="shared" si="16"/>
        <v>1</v>
      </c>
    </row>
    <row r="83" spans="1:20" x14ac:dyDescent="0.25">
      <c r="A83" t="s">
        <v>30</v>
      </c>
      <c r="B83">
        <v>110</v>
      </c>
      <c r="C83">
        <v>68</v>
      </c>
      <c r="D83">
        <v>84</v>
      </c>
      <c r="E83">
        <f t="shared" si="14"/>
        <v>76</v>
      </c>
      <c r="F83">
        <v>3</v>
      </c>
      <c r="G83">
        <v>7</v>
      </c>
      <c r="I83">
        <v>0</v>
      </c>
      <c r="J83" t="s">
        <v>265</v>
      </c>
      <c r="K83" t="s">
        <v>114</v>
      </c>
      <c r="L83" t="s">
        <v>107</v>
      </c>
      <c r="M83" t="s">
        <v>246</v>
      </c>
      <c r="Q83">
        <f t="shared" si="7"/>
        <v>1.52E-2</v>
      </c>
      <c r="R83">
        <f t="shared" si="15"/>
        <v>6.08E-2</v>
      </c>
      <c r="S83">
        <f>ROUND(64*B83/100,0)</f>
        <v>70</v>
      </c>
      <c r="T83">
        <f t="shared" si="16"/>
        <v>6</v>
      </c>
    </row>
    <row r="84" spans="1:20" x14ac:dyDescent="0.25">
      <c r="A84" t="s">
        <v>35</v>
      </c>
      <c r="B84">
        <v>30</v>
      </c>
      <c r="C84">
        <v>2</v>
      </c>
      <c r="D84">
        <v>3</v>
      </c>
      <c r="E84">
        <f t="shared" si="14"/>
        <v>2.5</v>
      </c>
      <c r="F84">
        <v>2</v>
      </c>
      <c r="G84">
        <v>4</v>
      </c>
      <c r="I84">
        <v>2</v>
      </c>
      <c r="J84" t="s">
        <v>265</v>
      </c>
      <c r="K84" t="s">
        <v>114</v>
      </c>
      <c r="L84" t="s">
        <v>102</v>
      </c>
      <c r="M84" t="s">
        <v>246</v>
      </c>
      <c r="Q84">
        <f t="shared" si="7"/>
        <v>5.0000000000000001E-4</v>
      </c>
      <c r="R84">
        <f t="shared" si="15"/>
        <v>2E-3</v>
      </c>
      <c r="S84">
        <f>ROUND(64*B84/100,0)</f>
        <v>19</v>
      </c>
      <c r="T84">
        <f t="shared" si="16"/>
        <v>1</v>
      </c>
    </row>
    <row r="85" spans="1:20" x14ac:dyDescent="0.25">
      <c r="A85" t="s">
        <v>37</v>
      </c>
      <c r="B85">
        <v>110</v>
      </c>
      <c r="C85">
        <v>36</v>
      </c>
      <c r="D85">
        <v>38</v>
      </c>
      <c r="E85">
        <f t="shared" si="14"/>
        <v>37</v>
      </c>
      <c r="F85">
        <v>1</v>
      </c>
      <c r="G85">
        <v>3</v>
      </c>
      <c r="H85">
        <v>5</v>
      </c>
      <c r="I85">
        <v>0</v>
      </c>
      <c r="J85" t="s">
        <v>265</v>
      </c>
      <c r="K85" t="s">
        <v>118</v>
      </c>
      <c r="L85" t="s">
        <v>105</v>
      </c>
      <c r="M85" t="s">
        <v>246</v>
      </c>
      <c r="O85" t="s">
        <v>284</v>
      </c>
      <c r="Q85">
        <f t="shared" si="7"/>
        <v>7.4000000000000003E-3</v>
      </c>
      <c r="R85">
        <f t="shared" si="15"/>
        <v>2.9600000000000001E-2</v>
      </c>
      <c r="S85">
        <f>ROUND(64*B85/100,0)</f>
        <v>70</v>
      </c>
      <c r="T85">
        <f t="shared" si="16"/>
        <v>3</v>
      </c>
    </row>
    <row r="86" spans="1:20" x14ac:dyDescent="0.25">
      <c r="A86" t="s">
        <v>3</v>
      </c>
      <c r="B86">
        <v>71</v>
      </c>
      <c r="C86">
        <v>27</v>
      </c>
      <c r="D86">
        <v>36</v>
      </c>
      <c r="E86">
        <f t="shared" ref="E86:E95" si="17">AVERAGE(C86,D86)</f>
        <v>31.5</v>
      </c>
      <c r="F86">
        <v>1</v>
      </c>
      <c r="G86">
        <v>15</v>
      </c>
      <c r="I86">
        <v>2</v>
      </c>
      <c r="J86" t="s">
        <v>263</v>
      </c>
      <c r="K86" t="s">
        <v>114</v>
      </c>
      <c r="L86" t="s">
        <v>102</v>
      </c>
      <c r="M86" t="s">
        <v>246</v>
      </c>
      <c r="O86" t="s">
        <v>297</v>
      </c>
      <c r="Q86">
        <f t="shared" si="7"/>
        <v>6.3E-3</v>
      </c>
      <c r="R86">
        <f t="shared" si="15"/>
        <v>2.52E-2</v>
      </c>
      <c r="S86">
        <f>ROUND(64*B86/100,0)</f>
        <v>45</v>
      </c>
      <c r="T86">
        <f t="shared" si="16"/>
        <v>3</v>
      </c>
    </row>
    <row r="87" spans="1:20" x14ac:dyDescent="0.25">
      <c r="A87" t="s">
        <v>9</v>
      </c>
      <c r="B87">
        <v>97</v>
      </c>
      <c r="C87">
        <v>53</v>
      </c>
      <c r="D87">
        <v>72</v>
      </c>
      <c r="E87">
        <f t="shared" si="17"/>
        <v>62.5</v>
      </c>
      <c r="F87">
        <v>2</v>
      </c>
      <c r="G87">
        <v>4</v>
      </c>
      <c r="I87">
        <v>2</v>
      </c>
      <c r="J87" t="s">
        <v>263</v>
      </c>
      <c r="M87" t="s">
        <v>245</v>
      </c>
      <c r="Q87">
        <f t="shared" si="7"/>
        <v>1.2500000000000001E-2</v>
      </c>
      <c r="R87">
        <f t="shared" si="15"/>
        <v>0.05</v>
      </c>
      <c r="S87">
        <f>ROUND(64*B87/100,0)</f>
        <v>62</v>
      </c>
      <c r="T87">
        <f t="shared" si="16"/>
        <v>5</v>
      </c>
    </row>
    <row r="88" spans="1:20" x14ac:dyDescent="0.25">
      <c r="A88" t="s">
        <v>10</v>
      </c>
      <c r="B88">
        <v>110</v>
      </c>
      <c r="C88">
        <v>2</v>
      </c>
      <c r="D88">
        <v>3</v>
      </c>
      <c r="E88">
        <f t="shared" si="17"/>
        <v>2.5</v>
      </c>
      <c r="F88">
        <v>3</v>
      </c>
      <c r="G88">
        <v>5</v>
      </c>
      <c r="I88">
        <v>2</v>
      </c>
      <c r="J88" t="s">
        <v>263</v>
      </c>
      <c r="K88" t="s">
        <v>114</v>
      </c>
      <c r="L88" t="s">
        <v>102</v>
      </c>
      <c r="M88" t="s">
        <v>246</v>
      </c>
      <c r="Q88">
        <f t="shared" si="7"/>
        <v>5.0000000000000001E-4</v>
      </c>
      <c r="R88">
        <f t="shared" si="15"/>
        <v>2E-3</v>
      </c>
      <c r="S88">
        <f>ROUND(64*B88/100,0)</f>
        <v>70</v>
      </c>
      <c r="T88">
        <f t="shared" si="16"/>
        <v>1</v>
      </c>
    </row>
    <row r="89" spans="1:20" x14ac:dyDescent="0.25">
      <c r="A89" t="s">
        <v>12</v>
      </c>
      <c r="B89">
        <v>79</v>
      </c>
      <c r="C89">
        <v>2</v>
      </c>
      <c r="D89">
        <v>3</v>
      </c>
      <c r="E89">
        <f t="shared" si="17"/>
        <v>2.5</v>
      </c>
      <c r="F89">
        <v>2</v>
      </c>
      <c r="G89">
        <v>4</v>
      </c>
      <c r="I89">
        <v>2</v>
      </c>
      <c r="J89" t="s">
        <v>263</v>
      </c>
      <c r="M89" t="s">
        <v>245</v>
      </c>
      <c r="N89" t="s">
        <v>245</v>
      </c>
      <c r="O89" t="s">
        <v>285</v>
      </c>
      <c r="Q89">
        <f t="shared" si="7"/>
        <v>5.0000000000000001E-4</v>
      </c>
      <c r="R89">
        <f t="shared" si="15"/>
        <v>2E-3</v>
      </c>
      <c r="S89">
        <f>ROUND(64*B89/100,0)</f>
        <v>51</v>
      </c>
      <c r="T89">
        <f t="shared" si="16"/>
        <v>1</v>
      </c>
    </row>
    <row r="90" spans="1:20" x14ac:dyDescent="0.25">
      <c r="A90" t="s">
        <v>27</v>
      </c>
      <c r="B90">
        <v>97</v>
      </c>
      <c r="C90">
        <v>2</v>
      </c>
      <c r="D90">
        <v>3</v>
      </c>
      <c r="E90">
        <f t="shared" si="17"/>
        <v>2.5</v>
      </c>
      <c r="F90">
        <v>2</v>
      </c>
      <c r="G90">
        <v>4</v>
      </c>
      <c r="I90">
        <v>2</v>
      </c>
      <c r="J90" t="s">
        <v>263</v>
      </c>
      <c r="M90" t="s">
        <v>245</v>
      </c>
      <c r="Q90">
        <f t="shared" si="7"/>
        <v>5.0000000000000001E-4</v>
      </c>
      <c r="R90">
        <f t="shared" si="15"/>
        <v>2E-3</v>
      </c>
      <c r="S90">
        <f>ROUND(64*B90/100,0)</f>
        <v>62</v>
      </c>
      <c r="T90">
        <f t="shared" si="16"/>
        <v>1</v>
      </c>
    </row>
    <row r="91" spans="1:20" x14ac:dyDescent="0.25">
      <c r="A91" t="s">
        <v>5</v>
      </c>
      <c r="B91">
        <v>84</v>
      </c>
      <c r="C91">
        <v>2</v>
      </c>
      <c r="D91">
        <v>3</v>
      </c>
      <c r="E91">
        <f t="shared" si="17"/>
        <v>2.5</v>
      </c>
      <c r="F91">
        <v>2</v>
      </c>
      <c r="G91">
        <v>4</v>
      </c>
      <c r="I91">
        <v>2</v>
      </c>
      <c r="J91" t="s">
        <v>264</v>
      </c>
      <c r="M91" t="s">
        <v>245</v>
      </c>
      <c r="Q91">
        <f t="shared" si="7"/>
        <v>5.0000000000000001E-4</v>
      </c>
      <c r="R91">
        <f t="shared" si="15"/>
        <v>2E-3</v>
      </c>
      <c r="S91">
        <f>ROUND(64*B91/100,0)</f>
        <v>54</v>
      </c>
      <c r="T91">
        <f t="shared" si="16"/>
        <v>1</v>
      </c>
    </row>
    <row r="92" spans="1:20" x14ac:dyDescent="0.25">
      <c r="A92" t="s">
        <v>13</v>
      </c>
      <c r="B92">
        <v>25</v>
      </c>
      <c r="C92">
        <v>0</v>
      </c>
      <c r="D92">
        <v>1</v>
      </c>
      <c r="E92">
        <f t="shared" si="17"/>
        <v>0.5</v>
      </c>
      <c r="F92">
        <v>2</v>
      </c>
      <c r="G92">
        <v>1</v>
      </c>
      <c r="I92">
        <v>2</v>
      </c>
      <c r="J92" t="s">
        <v>264</v>
      </c>
      <c r="M92" t="s">
        <v>245</v>
      </c>
      <c r="Q92">
        <f t="shared" ref="Q92:Q102" si="18">E92/5000</f>
        <v>1E-4</v>
      </c>
      <c r="R92">
        <f t="shared" si="15"/>
        <v>4.0000000000000002E-4</v>
      </c>
      <c r="S92">
        <f>ROUND(64*B92/100,0)</f>
        <v>16</v>
      </c>
      <c r="T92">
        <f t="shared" si="16"/>
        <v>1</v>
      </c>
    </row>
    <row r="93" spans="1:20" x14ac:dyDescent="0.25">
      <c r="A93" t="s">
        <v>17</v>
      </c>
      <c r="B93">
        <v>88</v>
      </c>
      <c r="C93">
        <v>2</v>
      </c>
      <c r="D93">
        <v>3</v>
      </c>
      <c r="E93">
        <f t="shared" si="17"/>
        <v>2.5</v>
      </c>
      <c r="F93">
        <v>2</v>
      </c>
      <c r="G93">
        <v>4</v>
      </c>
      <c r="I93">
        <v>2</v>
      </c>
      <c r="J93" t="s">
        <v>264</v>
      </c>
      <c r="K93" t="s">
        <v>114</v>
      </c>
      <c r="L93" t="s">
        <v>102</v>
      </c>
      <c r="M93" t="s">
        <v>246</v>
      </c>
      <c r="Q93">
        <f t="shared" si="18"/>
        <v>5.0000000000000001E-4</v>
      </c>
      <c r="R93">
        <f t="shared" si="15"/>
        <v>2E-3</v>
      </c>
      <c r="S93">
        <f>ROUND(64*B93/100,0)</f>
        <v>56</v>
      </c>
      <c r="T93">
        <f t="shared" si="16"/>
        <v>1</v>
      </c>
    </row>
    <row r="94" spans="1:20" x14ac:dyDescent="0.25">
      <c r="A94" t="s">
        <v>26</v>
      </c>
      <c r="B94">
        <v>45</v>
      </c>
      <c r="C94">
        <v>2</v>
      </c>
      <c r="D94">
        <v>3</v>
      </c>
      <c r="E94">
        <f t="shared" si="17"/>
        <v>2.5</v>
      </c>
      <c r="F94">
        <v>2</v>
      </c>
      <c r="G94">
        <v>2</v>
      </c>
      <c r="I94">
        <v>2</v>
      </c>
      <c r="J94" t="s">
        <v>264</v>
      </c>
      <c r="M94" t="s">
        <v>245</v>
      </c>
      <c r="N94" t="s">
        <v>245</v>
      </c>
      <c r="O94" t="s">
        <v>283</v>
      </c>
      <c r="Q94">
        <f t="shared" si="18"/>
        <v>5.0000000000000001E-4</v>
      </c>
      <c r="R94">
        <f t="shared" si="15"/>
        <v>2E-3</v>
      </c>
      <c r="S94">
        <f>ROUND(64*B94/100,0)</f>
        <v>29</v>
      </c>
      <c r="T94">
        <f t="shared" si="16"/>
        <v>1</v>
      </c>
    </row>
    <row r="95" spans="1:20" x14ac:dyDescent="0.25">
      <c r="A95" t="s">
        <v>18</v>
      </c>
      <c r="B95">
        <v>35</v>
      </c>
      <c r="C95">
        <v>2</v>
      </c>
      <c r="D95">
        <v>3</v>
      </c>
      <c r="E95">
        <f t="shared" si="17"/>
        <v>2.5</v>
      </c>
      <c r="F95">
        <v>2</v>
      </c>
      <c r="G95">
        <v>1</v>
      </c>
      <c r="I95">
        <v>2</v>
      </c>
      <c r="J95" t="s">
        <v>260</v>
      </c>
      <c r="M95" t="s">
        <v>245</v>
      </c>
      <c r="Q95">
        <f t="shared" si="18"/>
        <v>5.0000000000000001E-4</v>
      </c>
      <c r="R95">
        <f t="shared" si="15"/>
        <v>2E-3</v>
      </c>
      <c r="S95">
        <f>ROUND(64*B95/100,0)</f>
        <v>22</v>
      </c>
      <c r="T95">
        <f t="shared" si="16"/>
        <v>1</v>
      </c>
    </row>
    <row r="96" spans="1:20" x14ac:dyDescent="0.25">
      <c r="A96" t="s">
        <v>4</v>
      </c>
      <c r="B96">
        <v>64</v>
      </c>
      <c r="C96">
        <v>2</v>
      </c>
      <c r="D96">
        <v>3</v>
      </c>
      <c r="E96">
        <f t="shared" ref="E96:E102" si="19">AVERAGE(C96,D96)</f>
        <v>2.5</v>
      </c>
      <c r="F96">
        <v>2</v>
      </c>
      <c r="G96">
        <v>4</v>
      </c>
      <c r="I96">
        <v>2</v>
      </c>
      <c r="J96" t="s">
        <v>39</v>
      </c>
      <c r="K96" t="s">
        <v>112</v>
      </c>
      <c r="L96" t="s">
        <v>113</v>
      </c>
      <c r="M96" t="s">
        <v>245</v>
      </c>
      <c r="N96" t="s">
        <v>245</v>
      </c>
      <c r="O96" t="s">
        <v>283</v>
      </c>
      <c r="Q96">
        <f t="shared" si="18"/>
        <v>5.0000000000000001E-4</v>
      </c>
      <c r="R96">
        <f t="shared" si="15"/>
        <v>2E-3</v>
      </c>
      <c r="S96">
        <f>ROUND(64*B96/100,0)</f>
        <v>41</v>
      </c>
      <c r="T96">
        <f t="shared" si="16"/>
        <v>1</v>
      </c>
    </row>
    <row r="97" spans="1:20" x14ac:dyDescent="0.25">
      <c r="A97" t="s">
        <v>8</v>
      </c>
      <c r="B97">
        <v>110</v>
      </c>
      <c r="C97">
        <v>2</v>
      </c>
      <c r="D97">
        <v>3</v>
      </c>
      <c r="E97">
        <f t="shared" si="19"/>
        <v>2.5</v>
      </c>
      <c r="F97">
        <v>2</v>
      </c>
      <c r="G97">
        <v>4</v>
      </c>
      <c r="I97">
        <v>0</v>
      </c>
      <c r="J97" t="s">
        <v>39</v>
      </c>
      <c r="K97" t="s">
        <v>123</v>
      </c>
      <c r="L97" t="s">
        <v>113</v>
      </c>
      <c r="M97" t="s">
        <v>246</v>
      </c>
      <c r="Q97">
        <f t="shared" si="18"/>
        <v>5.0000000000000001E-4</v>
      </c>
      <c r="R97">
        <f t="shared" si="15"/>
        <v>2E-3</v>
      </c>
      <c r="S97">
        <f>ROUND(64*B97/100,0)</f>
        <v>70</v>
      </c>
      <c r="T97">
        <f t="shared" si="16"/>
        <v>1</v>
      </c>
    </row>
    <row r="98" spans="1:20" x14ac:dyDescent="0.25">
      <c r="A98" t="s">
        <v>11</v>
      </c>
      <c r="B98">
        <v>42</v>
      </c>
      <c r="C98">
        <v>2</v>
      </c>
      <c r="D98">
        <v>3</v>
      </c>
      <c r="E98">
        <f t="shared" si="19"/>
        <v>2.5</v>
      </c>
      <c r="F98">
        <v>2</v>
      </c>
      <c r="G98">
        <v>4</v>
      </c>
      <c r="I98">
        <v>2</v>
      </c>
      <c r="J98" t="s">
        <v>39</v>
      </c>
      <c r="K98" t="s">
        <v>112</v>
      </c>
      <c r="L98" t="s">
        <v>113</v>
      </c>
      <c r="M98" t="s">
        <v>245</v>
      </c>
      <c r="N98" t="s">
        <v>245</v>
      </c>
      <c r="O98" t="s">
        <v>283</v>
      </c>
      <c r="Q98">
        <f t="shared" si="18"/>
        <v>5.0000000000000001E-4</v>
      </c>
      <c r="R98">
        <f t="shared" si="15"/>
        <v>2E-3</v>
      </c>
      <c r="S98">
        <f>ROUND(64*B98/100,0)</f>
        <v>27</v>
      </c>
      <c r="T98">
        <f t="shared" si="16"/>
        <v>1</v>
      </c>
    </row>
    <row r="99" spans="1:20" x14ac:dyDescent="0.25">
      <c r="A99" t="s">
        <v>23</v>
      </c>
      <c r="B99">
        <v>97</v>
      </c>
      <c r="C99">
        <v>2</v>
      </c>
      <c r="D99">
        <v>3</v>
      </c>
      <c r="E99">
        <f t="shared" si="19"/>
        <v>2.5</v>
      </c>
      <c r="F99">
        <v>2</v>
      </c>
      <c r="G99">
        <v>4</v>
      </c>
      <c r="I99">
        <v>2</v>
      </c>
      <c r="J99" t="s">
        <v>39</v>
      </c>
      <c r="K99" t="s">
        <v>112</v>
      </c>
      <c r="L99" t="s">
        <v>113</v>
      </c>
      <c r="M99" t="s">
        <v>245</v>
      </c>
      <c r="N99" t="s">
        <v>245</v>
      </c>
      <c r="O99" t="s">
        <v>285</v>
      </c>
      <c r="Q99">
        <f t="shared" si="18"/>
        <v>5.0000000000000001E-4</v>
      </c>
      <c r="R99">
        <f t="shared" si="15"/>
        <v>2E-3</v>
      </c>
      <c r="S99">
        <f>ROUND(64*B99/100,0)</f>
        <v>62</v>
      </c>
      <c r="T99">
        <f t="shared" si="16"/>
        <v>1</v>
      </c>
    </row>
    <row r="100" spans="1:20" x14ac:dyDescent="0.25">
      <c r="A100" t="s">
        <v>32</v>
      </c>
      <c r="B100">
        <v>33</v>
      </c>
      <c r="C100">
        <v>4</v>
      </c>
      <c r="D100">
        <v>12</v>
      </c>
      <c r="E100">
        <f t="shared" si="19"/>
        <v>8</v>
      </c>
      <c r="F100">
        <v>2</v>
      </c>
      <c r="G100">
        <v>2</v>
      </c>
      <c r="I100">
        <v>2</v>
      </c>
      <c r="J100" t="s">
        <v>39</v>
      </c>
      <c r="K100" t="s">
        <v>136</v>
      </c>
      <c r="L100" t="s">
        <v>261</v>
      </c>
      <c r="M100" t="s">
        <v>246</v>
      </c>
      <c r="Q100">
        <f t="shared" si="18"/>
        <v>1.6000000000000001E-3</v>
      </c>
      <c r="R100">
        <f t="shared" si="15"/>
        <v>6.4000000000000003E-3</v>
      </c>
      <c r="S100">
        <f>ROUND(64*B100/100,0)</f>
        <v>21</v>
      </c>
      <c r="T100">
        <f t="shared" si="16"/>
        <v>1</v>
      </c>
    </row>
    <row r="101" spans="1:20" x14ac:dyDescent="0.25">
      <c r="A101" t="s">
        <v>31</v>
      </c>
      <c r="B101">
        <v>63</v>
      </c>
      <c r="C101">
        <v>2</v>
      </c>
      <c r="D101">
        <v>3</v>
      </c>
      <c r="E101">
        <f t="shared" si="19"/>
        <v>2.5</v>
      </c>
      <c r="F101">
        <v>2</v>
      </c>
      <c r="G101">
        <v>4</v>
      </c>
      <c r="I101">
        <v>2</v>
      </c>
      <c r="J101" t="s">
        <v>111</v>
      </c>
      <c r="K101" t="s">
        <v>112</v>
      </c>
      <c r="L101" t="s">
        <v>113</v>
      </c>
      <c r="M101" t="s">
        <v>245</v>
      </c>
      <c r="Q101">
        <f t="shared" si="18"/>
        <v>5.0000000000000001E-4</v>
      </c>
      <c r="R101">
        <f t="shared" si="15"/>
        <v>2E-3</v>
      </c>
      <c r="S101">
        <f>ROUND(64*B101/100,0)</f>
        <v>40</v>
      </c>
      <c r="T101">
        <f t="shared" si="16"/>
        <v>1</v>
      </c>
    </row>
    <row r="102" spans="1:20" x14ac:dyDescent="0.25">
      <c r="A102" t="s">
        <v>34</v>
      </c>
      <c r="B102">
        <v>30</v>
      </c>
      <c r="C102">
        <v>2</v>
      </c>
      <c r="D102">
        <v>3</v>
      </c>
      <c r="E102">
        <f t="shared" si="19"/>
        <v>2.5</v>
      </c>
      <c r="F102">
        <v>2</v>
      </c>
      <c r="G102">
        <v>2</v>
      </c>
      <c r="I102">
        <v>2</v>
      </c>
      <c r="J102" t="s">
        <v>111</v>
      </c>
      <c r="K102" t="s">
        <v>112</v>
      </c>
      <c r="L102" t="s">
        <v>113</v>
      </c>
      <c r="M102" t="s">
        <v>245</v>
      </c>
      <c r="Q102">
        <f t="shared" si="18"/>
        <v>5.0000000000000001E-4</v>
      </c>
      <c r="R102">
        <f t="shared" si="15"/>
        <v>2E-3</v>
      </c>
      <c r="S102">
        <f>ROUND(64*B102/100,0)</f>
        <v>19</v>
      </c>
      <c r="T102">
        <f t="shared" si="16"/>
        <v>1</v>
      </c>
    </row>
  </sheetData>
  <sortState ref="A55:N91">
    <sortCondition ref="J55:J91"/>
  </sortState>
  <conditionalFormatting sqref="I1:I1048576">
    <cfRule type="dataBar" priority="2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5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8:P99">
    <cfRule type="cellIs" dxfId="1572" priority="19" operator="equal">
      <formula>"no"</formula>
    </cfRule>
    <cfRule type="cellIs" dxfId="1571" priority="20" operator="equal">
      <formula>"yes"</formula>
    </cfRule>
  </conditionalFormatting>
  <conditionalFormatting sqref="J1:J1048576">
    <cfRule type="cellIs" dxfId="1570" priority="10" operator="equal">
      <formula>"rock"</formula>
    </cfRule>
    <cfRule type="cellIs" dxfId="1569" priority="11" operator="equal">
      <formula>"gem"</formula>
    </cfRule>
    <cfRule type="cellIs" dxfId="1568" priority="12" operator="equal">
      <formula>"metal, fantasy"</formula>
    </cfRule>
    <cfRule type="cellIs" dxfId="1567" priority="13" operator="equal">
      <formula>"metal, nether"</formula>
    </cfRule>
    <cfRule type="cellIs" dxfId="1566" priority="14" operator="equal">
      <formula>"metal, ender"</formula>
    </cfRule>
    <cfRule type="cellIs" dxfId="1565" priority="15" operator="equal">
      <formula>"metal, precious"</formula>
    </cfRule>
    <cfRule type="cellIs" dxfId="1564" priority="16" operator="equal">
      <formula>"metal"</formula>
    </cfRule>
    <cfRule type="cellIs" dxfId="1563" priority="17" operator="equal">
      <formula>"fruit"</formula>
    </cfRule>
    <cfRule type="cellIs" dxfId="1562" priority="18" operator="equal">
      <formula>"utility"</formula>
    </cfRule>
  </conditionalFormatting>
  <conditionalFormatting sqref="O20:P21 M1:N1048576 O1">
    <cfRule type="cellIs" dxfId="1561" priority="7" operator="equal">
      <formula>"yes"</formula>
    </cfRule>
    <cfRule type="cellIs" dxfId="1560" priority="8" operator="equal">
      <formula>"no"</formula>
    </cfRule>
  </conditionalFormatting>
  <conditionalFormatting sqref="O14:P14">
    <cfRule type="cellIs" dxfId="1559" priority="5" operator="equal">
      <formula>"yes"</formula>
    </cfRule>
    <cfRule type="cellIs" dxfId="1558" priority="6" operator="equal">
      <formula>"no"</formula>
    </cfRule>
  </conditionalFormatting>
  <conditionalFormatting sqref="Q1:Q1048576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15:E20 E24:E25 E48 E50:E51 E40:E46 E5:E9 E22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zoomScaleNormal="10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E110" sqref="E11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319</v>
      </c>
      <c r="N1" t="s">
        <v>244</v>
      </c>
      <c r="O1" t="s">
        <v>250</v>
      </c>
      <c r="P1" t="s">
        <v>336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295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397</v>
      </c>
      <c r="B10" s="1">
        <v>38</v>
      </c>
      <c r="C10" s="7">
        <v>0</v>
      </c>
      <c r="D10" t="s">
        <v>402</v>
      </c>
      <c r="E10" t="s">
        <v>235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245</v>
      </c>
      <c r="O10" t="s">
        <v>246</v>
      </c>
    </row>
    <row r="11" spans="1:17" x14ac:dyDescent="0.25">
      <c r="A11" t="s">
        <v>398</v>
      </c>
      <c r="B11" s="1">
        <v>38</v>
      </c>
      <c r="C11" s="7">
        <v>0</v>
      </c>
      <c r="D11" t="s">
        <v>401</v>
      </c>
      <c r="E11" t="s">
        <v>235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245</v>
      </c>
      <c r="O11" t="s">
        <v>246</v>
      </c>
    </row>
    <row r="12" spans="1:17" x14ac:dyDescent="0.25">
      <c r="A12" t="s">
        <v>172</v>
      </c>
      <c r="B12">
        <v>375</v>
      </c>
      <c r="C12">
        <v>2</v>
      </c>
      <c r="D12" t="s">
        <v>213</v>
      </c>
      <c r="E12" t="s">
        <v>234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246</v>
      </c>
      <c r="O12" t="s">
        <v>246</v>
      </c>
    </row>
    <row r="13" spans="1:17" x14ac:dyDescent="0.25">
      <c r="A13" t="s">
        <v>168</v>
      </c>
      <c r="B13">
        <v>900</v>
      </c>
      <c r="C13">
        <v>1.5</v>
      </c>
      <c r="D13" t="s">
        <v>213</v>
      </c>
      <c r="E13" t="s">
        <v>234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246</v>
      </c>
      <c r="O13" t="s">
        <v>246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211</v>
      </c>
      <c r="E14" t="s">
        <v>235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246</v>
      </c>
      <c r="O14" t="s">
        <v>246</v>
      </c>
    </row>
    <row r="15" spans="1:17" x14ac:dyDescent="0.25">
      <c r="A15" t="s">
        <v>169</v>
      </c>
      <c r="B15">
        <v>188</v>
      </c>
      <c r="C15">
        <v>1.2</v>
      </c>
      <c r="D15" t="s">
        <v>217</v>
      </c>
      <c r="E15" t="s">
        <v>235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246</v>
      </c>
      <c r="O15" t="s">
        <v>246</v>
      </c>
    </row>
    <row r="16" spans="1:17" x14ac:dyDescent="0.25">
      <c r="A16" t="s">
        <v>97</v>
      </c>
      <c r="B16" s="1">
        <v>285</v>
      </c>
      <c r="C16">
        <v>1.25</v>
      </c>
      <c r="D16" t="s">
        <v>217</v>
      </c>
      <c r="E16" t="s">
        <v>235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246</v>
      </c>
      <c r="O16" t="s">
        <v>246</v>
      </c>
    </row>
    <row r="17" spans="1:17" x14ac:dyDescent="0.25">
      <c r="A17" t="s">
        <v>177</v>
      </c>
      <c r="B17">
        <v>169</v>
      </c>
      <c r="C17">
        <v>0.8</v>
      </c>
      <c r="D17" t="s">
        <v>211</v>
      </c>
      <c r="E17" t="s">
        <v>235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246</v>
      </c>
      <c r="O17" t="s">
        <v>246</v>
      </c>
    </row>
    <row r="18" spans="1:17" x14ac:dyDescent="0.25">
      <c r="A18" t="s">
        <v>179</v>
      </c>
      <c r="B18">
        <v>225</v>
      </c>
      <c r="C18">
        <v>1.35</v>
      </c>
      <c r="D18" t="s">
        <v>211</v>
      </c>
      <c r="E18" t="s">
        <v>235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246</v>
      </c>
      <c r="O18" t="s">
        <v>246</v>
      </c>
    </row>
    <row r="19" spans="1:17" x14ac:dyDescent="0.25">
      <c r="A19" t="s">
        <v>178</v>
      </c>
      <c r="B19">
        <v>386</v>
      </c>
      <c r="C19">
        <v>0.9</v>
      </c>
      <c r="D19" t="s">
        <v>218</v>
      </c>
      <c r="E19" t="s">
        <v>235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246</v>
      </c>
      <c r="O19" t="s">
        <v>246</v>
      </c>
    </row>
    <row r="20" spans="1:17" x14ac:dyDescent="0.25">
      <c r="A20" t="s">
        <v>170</v>
      </c>
      <c r="B20" s="1">
        <v>300</v>
      </c>
      <c r="C20">
        <v>1.3</v>
      </c>
      <c r="D20" t="s">
        <v>218</v>
      </c>
      <c r="E20" t="s">
        <v>235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246</v>
      </c>
      <c r="O20" t="s">
        <v>246</v>
      </c>
      <c r="P20" t="s">
        <v>288</v>
      </c>
    </row>
    <row r="21" spans="1:17" x14ac:dyDescent="0.25">
      <c r="A21" t="s">
        <v>198</v>
      </c>
      <c r="B21" s="1">
        <v>188</v>
      </c>
      <c r="C21">
        <v>1.2</v>
      </c>
      <c r="D21" t="s">
        <v>211</v>
      </c>
      <c r="E21" t="s">
        <v>235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245</v>
      </c>
      <c r="O21" t="s">
        <v>246</v>
      </c>
      <c r="P21" t="s">
        <v>338</v>
      </c>
    </row>
    <row r="22" spans="1:17" x14ac:dyDescent="0.25">
      <c r="A22" t="s">
        <v>176</v>
      </c>
      <c r="B22" s="1">
        <v>500</v>
      </c>
      <c r="C22">
        <v>1.35</v>
      </c>
      <c r="D22" t="s">
        <v>216</v>
      </c>
      <c r="E22" t="s">
        <v>235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246</v>
      </c>
      <c r="O22" t="s">
        <v>246</v>
      </c>
    </row>
    <row r="23" spans="1:17" x14ac:dyDescent="0.25">
      <c r="A23" t="s">
        <v>87</v>
      </c>
      <c r="B23">
        <v>768</v>
      </c>
      <c r="C23">
        <v>1.5</v>
      </c>
      <c r="D23" t="s">
        <v>211</v>
      </c>
      <c r="E23" t="s">
        <v>234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246</v>
      </c>
      <c r="O23" t="s">
        <v>246</v>
      </c>
      <c r="Q23" t="s">
        <v>267</v>
      </c>
    </row>
    <row r="24" spans="1:17" x14ac:dyDescent="0.25">
      <c r="A24" t="s">
        <v>174</v>
      </c>
      <c r="B24" s="1">
        <v>67</v>
      </c>
      <c r="C24">
        <v>0.8</v>
      </c>
      <c r="D24" t="s">
        <v>214</v>
      </c>
      <c r="E24" t="s">
        <v>236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246</v>
      </c>
      <c r="O24" t="s">
        <v>246</v>
      </c>
      <c r="P24" t="s">
        <v>337</v>
      </c>
    </row>
    <row r="25" spans="1:17" x14ac:dyDescent="0.25">
      <c r="A25" t="s">
        <v>175</v>
      </c>
      <c r="B25" s="1">
        <v>413</v>
      </c>
      <c r="C25">
        <v>1.3</v>
      </c>
      <c r="D25" t="s">
        <v>218</v>
      </c>
      <c r="E25" t="s">
        <v>235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246</v>
      </c>
      <c r="O25" t="s">
        <v>246</v>
      </c>
    </row>
    <row r="26" spans="1:17" x14ac:dyDescent="0.25">
      <c r="A26" t="s">
        <v>191</v>
      </c>
      <c r="B26">
        <v>1392</v>
      </c>
      <c r="C26">
        <v>3</v>
      </c>
      <c r="D26" t="s">
        <v>211</v>
      </c>
      <c r="E26" t="s">
        <v>235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246</v>
      </c>
      <c r="O26" t="s">
        <v>246</v>
      </c>
    </row>
    <row r="27" spans="1:17" x14ac:dyDescent="0.25">
      <c r="A27" t="s">
        <v>171</v>
      </c>
      <c r="B27">
        <v>11</v>
      </c>
      <c r="C27">
        <v>0.2</v>
      </c>
      <c r="D27" t="s">
        <v>211</v>
      </c>
      <c r="E27" t="s">
        <v>235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246</v>
      </c>
      <c r="O27" t="s">
        <v>246</v>
      </c>
    </row>
    <row r="28" spans="1:17" x14ac:dyDescent="0.25">
      <c r="A28" t="s">
        <v>100</v>
      </c>
      <c r="B28" s="1">
        <v>19</v>
      </c>
      <c r="C28">
        <v>0.2</v>
      </c>
      <c r="D28" t="s">
        <v>211</v>
      </c>
      <c r="E28" t="s">
        <v>235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246</v>
      </c>
      <c r="O28" t="s">
        <v>246</v>
      </c>
    </row>
    <row r="29" spans="1:17" x14ac:dyDescent="0.25">
      <c r="A29" t="s">
        <v>99</v>
      </c>
      <c r="B29" s="1">
        <v>37</v>
      </c>
      <c r="C29">
        <v>0.4</v>
      </c>
      <c r="D29" t="s">
        <v>211</v>
      </c>
      <c r="E29" t="s">
        <v>235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246</v>
      </c>
      <c r="O29" t="s">
        <v>246</v>
      </c>
      <c r="P29" t="s">
        <v>289</v>
      </c>
      <c r="Q29" t="s">
        <v>292</v>
      </c>
    </row>
    <row r="30" spans="1:17" x14ac:dyDescent="0.25">
      <c r="A30" t="s">
        <v>180</v>
      </c>
      <c r="B30" s="1">
        <v>75</v>
      </c>
      <c r="C30">
        <v>0.75</v>
      </c>
      <c r="D30" t="s">
        <v>211</v>
      </c>
      <c r="E30" t="s">
        <v>235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246</v>
      </c>
      <c r="O30" t="s">
        <v>246</v>
      </c>
    </row>
    <row r="31" spans="1:17" x14ac:dyDescent="0.25">
      <c r="A31" t="s">
        <v>201</v>
      </c>
      <c r="B31">
        <v>75</v>
      </c>
      <c r="C31">
        <v>1</v>
      </c>
      <c r="D31" t="s">
        <v>211</v>
      </c>
      <c r="E31" t="s">
        <v>235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245</v>
      </c>
      <c r="O31" t="s">
        <v>246</v>
      </c>
    </row>
    <row r="32" spans="1:17" x14ac:dyDescent="0.25">
      <c r="A32" t="s">
        <v>98</v>
      </c>
      <c r="B32" s="1">
        <v>75</v>
      </c>
      <c r="C32">
        <v>0.75</v>
      </c>
      <c r="D32" t="s">
        <v>211</v>
      </c>
      <c r="E32" t="s">
        <v>235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246</v>
      </c>
      <c r="O32" t="s">
        <v>246</v>
      </c>
    </row>
    <row r="33" spans="1:15" x14ac:dyDescent="0.25">
      <c r="A33" t="s">
        <v>103</v>
      </c>
      <c r="B33">
        <v>92</v>
      </c>
      <c r="C33">
        <v>1.2</v>
      </c>
      <c r="D33" t="s">
        <v>220</v>
      </c>
      <c r="E33" t="s">
        <v>234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246</v>
      </c>
      <c r="O33" t="s">
        <v>246</v>
      </c>
    </row>
    <row r="34" spans="1:15" x14ac:dyDescent="0.25">
      <c r="A34" t="s">
        <v>196</v>
      </c>
      <c r="B34">
        <v>23</v>
      </c>
      <c r="C34">
        <v>2</v>
      </c>
      <c r="D34" t="s">
        <v>211</v>
      </c>
      <c r="E34" t="s">
        <v>234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246</v>
      </c>
      <c r="O34" t="s">
        <v>246</v>
      </c>
    </row>
    <row r="35" spans="1:15" x14ac:dyDescent="0.25">
      <c r="A35" t="s">
        <v>194</v>
      </c>
      <c r="B35">
        <v>98</v>
      </c>
      <c r="C35">
        <v>1.5</v>
      </c>
      <c r="D35" t="s">
        <v>211</v>
      </c>
      <c r="E35" t="s">
        <v>234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246</v>
      </c>
      <c r="O35" t="s">
        <v>246</v>
      </c>
    </row>
    <row r="36" spans="1:15" x14ac:dyDescent="0.25">
      <c r="A36" t="s">
        <v>52</v>
      </c>
      <c r="B36">
        <v>76</v>
      </c>
      <c r="C36">
        <v>0.7</v>
      </c>
      <c r="D36" t="s">
        <v>211</v>
      </c>
      <c r="E36" t="s">
        <v>234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3" si="1">C36*B36/2250+(C36-1)/2.33+0+0+F36/5+G36/9+H36/3-I36/200+J36/5.8-K36/50-L36/1000</f>
        <v>0.99486896469504882</v>
      </c>
      <c r="N36" t="s">
        <v>246</v>
      </c>
      <c r="O36" t="s">
        <v>246</v>
      </c>
    </row>
    <row r="37" spans="1:15" x14ac:dyDescent="0.25">
      <c r="A37" t="s">
        <v>72</v>
      </c>
      <c r="B37">
        <v>150</v>
      </c>
      <c r="C37">
        <v>0.3</v>
      </c>
      <c r="D37" t="s">
        <v>221</v>
      </c>
      <c r="E37" t="s">
        <v>235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246</v>
      </c>
      <c r="O37" t="s">
        <v>246</v>
      </c>
    </row>
    <row r="38" spans="1:15" x14ac:dyDescent="0.25">
      <c r="A38" t="s">
        <v>73</v>
      </c>
      <c r="B38">
        <v>225</v>
      </c>
      <c r="C38">
        <v>1.2</v>
      </c>
      <c r="D38" t="s">
        <v>222</v>
      </c>
      <c r="E38" t="s">
        <v>235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246</v>
      </c>
      <c r="O38" t="s">
        <v>246</v>
      </c>
    </row>
    <row r="39" spans="1:15" x14ac:dyDescent="0.25">
      <c r="A39" t="s">
        <v>195</v>
      </c>
      <c r="B39">
        <v>188</v>
      </c>
      <c r="C39">
        <v>1.66</v>
      </c>
      <c r="D39" t="s">
        <v>211</v>
      </c>
      <c r="E39" t="s">
        <v>234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246</v>
      </c>
      <c r="O39" t="s">
        <v>246</v>
      </c>
    </row>
    <row r="40" spans="1:15" x14ac:dyDescent="0.25">
      <c r="A40" t="s">
        <v>223</v>
      </c>
      <c r="B40" s="1">
        <v>300</v>
      </c>
      <c r="C40">
        <v>1.3</v>
      </c>
      <c r="D40" t="s">
        <v>225</v>
      </c>
      <c r="E40" t="s">
        <v>235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246</v>
      </c>
      <c r="O40" t="s">
        <v>246</v>
      </c>
    </row>
    <row r="41" spans="1:15" x14ac:dyDescent="0.25">
      <c r="A41" t="s">
        <v>193</v>
      </c>
      <c r="B41">
        <v>263</v>
      </c>
      <c r="C41">
        <v>1.84</v>
      </c>
      <c r="D41" t="s">
        <v>211</v>
      </c>
      <c r="E41" t="s">
        <v>234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246</v>
      </c>
      <c r="O41" t="s">
        <v>246</v>
      </c>
    </row>
    <row r="42" spans="1:15" x14ac:dyDescent="0.25">
      <c r="A42" t="s">
        <v>243</v>
      </c>
      <c r="C42">
        <v>1.9</v>
      </c>
      <c r="D42" t="s">
        <v>221</v>
      </c>
      <c r="E42" t="s">
        <v>234</v>
      </c>
      <c r="M42" s="9">
        <f t="shared" si="1"/>
        <v>0.38626609442060084</v>
      </c>
      <c r="N42" t="s">
        <v>245</v>
      </c>
      <c r="O42" t="s">
        <v>245</v>
      </c>
    </row>
    <row r="43" spans="1:15" x14ac:dyDescent="0.25">
      <c r="A43" t="s">
        <v>75</v>
      </c>
      <c r="B43">
        <v>83</v>
      </c>
      <c r="C43">
        <v>1.1000000000000001</v>
      </c>
      <c r="D43" t="s">
        <v>211</v>
      </c>
      <c r="E43" t="s">
        <v>235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246</v>
      </c>
      <c r="O43" t="s">
        <v>246</v>
      </c>
    </row>
    <row r="44" spans="1:15" x14ac:dyDescent="0.25">
      <c r="A44" t="s">
        <v>76</v>
      </c>
      <c r="B44">
        <v>225</v>
      </c>
      <c r="C44">
        <v>0.8</v>
      </c>
      <c r="D44" t="s">
        <v>226</v>
      </c>
      <c r="E44" t="s">
        <v>235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246</v>
      </c>
      <c r="O44" t="s">
        <v>246</v>
      </c>
    </row>
    <row r="45" spans="1:15" x14ac:dyDescent="0.25">
      <c r="A45" t="s">
        <v>77</v>
      </c>
      <c r="B45">
        <v>375</v>
      </c>
      <c r="C45">
        <v>1.4</v>
      </c>
      <c r="D45" t="s">
        <v>227</v>
      </c>
      <c r="E45" t="s">
        <v>235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246</v>
      </c>
      <c r="O45" t="s">
        <v>246</v>
      </c>
    </row>
    <row r="46" spans="1:15" x14ac:dyDescent="0.25">
      <c r="A46" t="s">
        <v>181</v>
      </c>
      <c r="B46">
        <v>675</v>
      </c>
      <c r="C46">
        <v>0.81</v>
      </c>
      <c r="D46" t="s">
        <v>228</v>
      </c>
      <c r="E46" t="s">
        <v>235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246</v>
      </c>
      <c r="O46" t="s">
        <v>246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211</v>
      </c>
      <c r="E47" t="s">
        <v>235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246</v>
      </c>
      <c r="O47" t="s">
        <v>246</v>
      </c>
    </row>
    <row r="48" spans="1:15" x14ac:dyDescent="0.25">
      <c r="A48" t="s">
        <v>83</v>
      </c>
      <c r="B48">
        <v>455</v>
      </c>
      <c r="C48">
        <v>2.1</v>
      </c>
      <c r="D48" t="s">
        <v>219</v>
      </c>
      <c r="E48" t="s">
        <v>235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245</v>
      </c>
      <c r="O48" t="s">
        <v>245</v>
      </c>
    </row>
    <row r="49" spans="1:16" x14ac:dyDescent="0.25">
      <c r="A49" t="s">
        <v>197</v>
      </c>
      <c r="B49" s="1">
        <v>188</v>
      </c>
      <c r="C49">
        <v>0.5</v>
      </c>
      <c r="D49" t="s">
        <v>211</v>
      </c>
      <c r="E49" t="s">
        <v>235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246</v>
      </c>
      <c r="O49" t="s">
        <v>246</v>
      </c>
    </row>
    <row r="50" spans="1:16" x14ac:dyDescent="0.25">
      <c r="A50" t="s">
        <v>202</v>
      </c>
      <c r="B50">
        <v>450</v>
      </c>
      <c r="C50">
        <v>1.6</v>
      </c>
      <c r="D50" t="s">
        <v>247</v>
      </c>
      <c r="E50" t="s">
        <v>235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245</v>
      </c>
      <c r="O50" t="s">
        <v>246</v>
      </c>
    </row>
    <row r="51" spans="1:16" x14ac:dyDescent="0.25">
      <c r="A51" t="s">
        <v>182</v>
      </c>
      <c r="B51">
        <v>675</v>
      </c>
      <c r="C51">
        <v>1</v>
      </c>
      <c r="D51" t="s">
        <v>229</v>
      </c>
      <c r="E51" t="s">
        <v>235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246</v>
      </c>
      <c r="O51" t="s">
        <v>246</v>
      </c>
    </row>
    <row r="52" spans="1:16" x14ac:dyDescent="0.25">
      <c r="A52" t="s">
        <v>80</v>
      </c>
      <c r="B52">
        <v>1125</v>
      </c>
      <c r="C52">
        <v>0.7</v>
      </c>
      <c r="D52" t="s">
        <v>230</v>
      </c>
      <c r="E52" t="s">
        <v>235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246</v>
      </c>
      <c r="O52" t="s">
        <v>246</v>
      </c>
    </row>
    <row r="53" spans="1:16" x14ac:dyDescent="0.25">
      <c r="A53" t="s">
        <v>82</v>
      </c>
      <c r="B53">
        <v>600</v>
      </c>
      <c r="C53">
        <v>1.75</v>
      </c>
      <c r="D53" t="s">
        <v>218</v>
      </c>
      <c r="E53" t="s">
        <v>235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245</v>
      </c>
      <c r="O53" t="s">
        <v>246</v>
      </c>
    </row>
    <row r="54" spans="1:16" x14ac:dyDescent="0.25">
      <c r="A54" t="s">
        <v>200</v>
      </c>
      <c r="B54">
        <v>617</v>
      </c>
      <c r="C54">
        <v>1.6</v>
      </c>
      <c r="D54" t="s">
        <v>218</v>
      </c>
      <c r="E54" t="s">
        <v>235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245</v>
      </c>
      <c r="O54" t="s">
        <v>246</v>
      </c>
    </row>
    <row r="55" spans="1:16" x14ac:dyDescent="0.25">
      <c r="A55" t="s">
        <v>209</v>
      </c>
      <c r="B55" s="1">
        <v>750</v>
      </c>
      <c r="C55">
        <v>3</v>
      </c>
      <c r="D55" t="s">
        <v>211</v>
      </c>
      <c r="E55" t="s">
        <v>235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246</v>
      </c>
      <c r="O55" t="s">
        <v>246</v>
      </c>
    </row>
    <row r="56" spans="1:16" x14ac:dyDescent="0.25">
      <c r="A56" t="s">
        <v>81</v>
      </c>
      <c r="B56">
        <v>113</v>
      </c>
      <c r="C56">
        <v>0.5</v>
      </c>
      <c r="D56" t="s">
        <v>231</v>
      </c>
      <c r="E56" t="s">
        <v>235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246</v>
      </c>
      <c r="O56" t="s">
        <v>246</v>
      </c>
    </row>
    <row r="57" spans="1:16" x14ac:dyDescent="0.25">
      <c r="A57" t="s">
        <v>204</v>
      </c>
      <c r="B57">
        <v>742</v>
      </c>
      <c r="C57">
        <v>3</v>
      </c>
      <c r="D57" t="s">
        <v>217</v>
      </c>
      <c r="E57" t="s">
        <v>235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246</v>
      </c>
      <c r="O57" t="s">
        <v>246</v>
      </c>
    </row>
    <row r="58" spans="1:16" x14ac:dyDescent="0.25">
      <c r="A58" t="s">
        <v>183</v>
      </c>
      <c r="B58">
        <v>650</v>
      </c>
      <c r="C58">
        <v>2.2999999999999998</v>
      </c>
      <c r="D58" t="s">
        <v>211</v>
      </c>
      <c r="E58" t="s">
        <v>235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245</v>
      </c>
      <c r="O58" t="s">
        <v>245</v>
      </c>
    </row>
    <row r="59" spans="1:16" x14ac:dyDescent="0.25">
      <c r="A59" t="s">
        <v>61</v>
      </c>
      <c r="B59">
        <v>75</v>
      </c>
      <c r="C59">
        <v>0.7</v>
      </c>
      <c r="D59" t="s">
        <v>211</v>
      </c>
      <c r="E59" t="s">
        <v>235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246</v>
      </c>
      <c r="O59" t="s">
        <v>246</v>
      </c>
    </row>
    <row r="60" spans="1:16" x14ac:dyDescent="0.25">
      <c r="A60" t="s">
        <v>184</v>
      </c>
      <c r="B60">
        <v>188</v>
      </c>
      <c r="C60">
        <v>0.8</v>
      </c>
      <c r="D60" t="s">
        <v>217</v>
      </c>
      <c r="E60" t="s">
        <v>235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246</v>
      </c>
      <c r="O60" t="s">
        <v>246</v>
      </c>
    </row>
    <row r="61" spans="1:16" x14ac:dyDescent="0.25">
      <c r="A61" t="s">
        <v>224</v>
      </c>
      <c r="B61">
        <v>225</v>
      </c>
      <c r="C61">
        <v>0.9</v>
      </c>
      <c r="D61" t="s">
        <v>218</v>
      </c>
      <c r="E61" t="s">
        <v>235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246</v>
      </c>
      <c r="O61" t="s">
        <v>246</v>
      </c>
    </row>
    <row r="62" spans="1:16" x14ac:dyDescent="0.25">
      <c r="A62" t="s">
        <v>64</v>
      </c>
      <c r="B62">
        <v>248</v>
      </c>
      <c r="C62">
        <v>1</v>
      </c>
      <c r="D62" t="s">
        <v>211</v>
      </c>
      <c r="E62" t="s">
        <v>235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246</v>
      </c>
      <c r="O62" t="s">
        <v>246</v>
      </c>
    </row>
    <row r="63" spans="1:16" s="11" customFormat="1" x14ac:dyDescent="0.25">
      <c r="A63" s="11" t="s">
        <v>277</v>
      </c>
      <c r="D63" s="11" t="s">
        <v>211</v>
      </c>
      <c r="E63" s="11" t="s">
        <v>235</v>
      </c>
      <c r="H63" s="12"/>
      <c r="I63" s="12"/>
      <c r="J63" s="12"/>
      <c r="K63" s="12"/>
      <c r="L63" s="13"/>
      <c r="M63" s="9">
        <f t="shared" si="1"/>
        <v>-0.42918454935622319</v>
      </c>
      <c r="N63" s="11" t="s">
        <v>245</v>
      </c>
      <c r="O63" s="11" t="s">
        <v>245</v>
      </c>
      <c r="P63" s="11" t="s">
        <v>278</v>
      </c>
    </row>
    <row r="64" spans="1:16" x14ac:dyDescent="0.25">
      <c r="A64" t="s">
        <v>65</v>
      </c>
      <c r="B64">
        <v>26</v>
      </c>
      <c r="C64">
        <v>0.35</v>
      </c>
      <c r="D64" t="s">
        <v>211</v>
      </c>
      <c r="E64" t="s">
        <v>235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7" si="2">C64*B64/2250+(C64-1)/2.33+0+0+F64/5+G64/9+H64/3-I64/200+J64/5.8-K64/50-L64/1000</f>
        <v>0.95874881686481517</v>
      </c>
      <c r="N64" t="s">
        <v>246</v>
      </c>
      <c r="O64" t="s">
        <v>246</v>
      </c>
    </row>
    <row r="65" spans="1:15" x14ac:dyDescent="0.25">
      <c r="A65" t="s">
        <v>66</v>
      </c>
      <c r="B65">
        <v>113</v>
      </c>
      <c r="C65">
        <v>0.4</v>
      </c>
      <c r="D65" t="s">
        <v>211</v>
      </c>
      <c r="E65" t="s">
        <v>235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246</v>
      </c>
      <c r="O65" t="s">
        <v>246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217</v>
      </c>
      <c r="E66" t="s">
        <v>235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245</v>
      </c>
      <c r="O66" t="s">
        <v>246</v>
      </c>
    </row>
    <row r="67" spans="1:15" x14ac:dyDescent="0.25">
      <c r="A67" t="s">
        <v>188</v>
      </c>
      <c r="B67">
        <v>450</v>
      </c>
      <c r="C67">
        <v>1.2</v>
      </c>
      <c r="D67" t="s">
        <v>211</v>
      </c>
      <c r="E67" t="s">
        <v>235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246</v>
      </c>
      <c r="O67" t="s">
        <v>246</v>
      </c>
    </row>
    <row r="68" spans="1:15" x14ac:dyDescent="0.25">
      <c r="A68" t="s">
        <v>187</v>
      </c>
      <c r="B68">
        <v>608</v>
      </c>
      <c r="C68">
        <v>1.3</v>
      </c>
      <c r="D68" t="s">
        <v>211</v>
      </c>
      <c r="E68" t="s">
        <v>235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246</v>
      </c>
      <c r="O68" t="s">
        <v>246</v>
      </c>
    </row>
    <row r="69" spans="1:15" x14ac:dyDescent="0.25">
      <c r="A69" t="s">
        <v>69</v>
      </c>
      <c r="B69">
        <v>758</v>
      </c>
      <c r="C69">
        <v>1.5</v>
      </c>
      <c r="D69" t="s">
        <v>211</v>
      </c>
      <c r="E69" t="s">
        <v>235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246</v>
      </c>
      <c r="O69" t="s">
        <v>246</v>
      </c>
    </row>
    <row r="70" spans="1:15" x14ac:dyDescent="0.25">
      <c r="A70" t="s">
        <v>185</v>
      </c>
      <c r="B70">
        <v>450</v>
      </c>
      <c r="C70">
        <v>0.7</v>
      </c>
      <c r="D70" t="s">
        <v>211</v>
      </c>
      <c r="E70" t="s">
        <v>235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246</v>
      </c>
      <c r="O70" t="s">
        <v>246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218</v>
      </c>
      <c r="E71" t="s">
        <v>235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246</v>
      </c>
      <c r="O71" t="s">
        <v>246</v>
      </c>
    </row>
    <row r="72" spans="1:15" x14ac:dyDescent="0.25">
      <c r="A72" t="s">
        <v>71</v>
      </c>
      <c r="B72">
        <v>1313</v>
      </c>
      <c r="C72">
        <v>2.5</v>
      </c>
      <c r="D72" t="s">
        <v>211</v>
      </c>
      <c r="E72" t="s">
        <v>235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246</v>
      </c>
      <c r="O72" t="s">
        <v>246</v>
      </c>
    </row>
    <row r="73" spans="1:15" x14ac:dyDescent="0.25">
      <c r="A73" t="s">
        <v>186</v>
      </c>
      <c r="B73">
        <v>1500</v>
      </c>
      <c r="C73">
        <v>3.33</v>
      </c>
      <c r="D73" t="s">
        <v>211</v>
      </c>
      <c r="E73" t="s">
        <v>235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246</v>
      </c>
      <c r="O73" t="s">
        <v>246</v>
      </c>
    </row>
    <row r="74" spans="1:15" x14ac:dyDescent="0.25">
      <c r="A74" t="s">
        <v>210</v>
      </c>
      <c r="B74">
        <v>86</v>
      </c>
      <c r="C74">
        <v>1.7</v>
      </c>
      <c r="D74" t="s">
        <v>220</v>
      </c>
      <c r="E74" t="s">
        <v>234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245</v>
      </c>
      <c r="O74" t="s">
        <v>245</v>
      </c>
    </row>
    <row r="75" spans="1:15" x14ac:dyDescent="0.25">
      <c r="A75" t="s">
        <v>124</v>
      </c>
      <c r="B75">
        <v>98</v>
      </c>
      <c r="C75">
        <v>2</v>
      </c>
      <c r="D75" t="s">
        <v>232</v>
      </c>
      <c r="E75" t="s">
        <v>235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245</v>
      </c>
      <c r="O75" t="s">
        <v>246</v>
      </c>
    </row>
    <row r="76" spans="1:15" x14ac:dyDescent="0.25">
      <c r="A76" t="s">
        <v>125</v>
      </c>
      <c r="B76">
        <v>750</v>
      </c>
      <c r="C76">
        <v>1.3</v>
      </c>
      <c r="D76" t="s">
        <v>211</v>
      </c>
      <c r="E76" t="s">
        <v>235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246</v>
      </c>
      <c r="O76" t="s">
        <v>246</v>
      </c>
    </row>
    <row r="77" spans="1:15" x14ac:dyDescent="0.25">
      <c r="A77" t="s">
        <v>190</v>
      </c>
      <c r="B77">
        <v>1350</v>
      </c>
      <c r="C77">
        <v>2.75</v>
      </c>
      <c r="D77" t="s">
        <v>211</v>
      </c>
      <c r="E77" t="s">
        <v>235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246</v>
      </c>
      <c r="O77" t="s">
        <v>246</v>
      </c>
    </row>
    <row r="78" spans="1:15" x14ac:dyDescent="0.25">
      <c r="A78" t="s">
        <v>53</v>
      </c>
      <c r="B78">
        <v>1392</v>
      </c>
      <c r="C78">
        <v>0.7</v>
      </c>
      <c r="D78" t="s">
        <v>219</v>
      </c>
      <c r="E78" t="s">
        <v>235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245</v>
      </c>
      <c r="O78" t="s">
        <v>246</v>
      </c>
    </row>
    <row r="79" spans="1:15" x14ac:dyDescent="0.25">
      <c r="A79" t="s">
        <v>54</v>
      </c>
      <c r="B79">
        <v>1125</v>
      </c>
      <c r="C79">
        <v>1</v>
      </c>
      <c r="D79" t="s">
        <v>219</v>
      </c>
      <c r="E79" t="s">
        <v>235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245</v>
      </c>
      <c r="O79" t="s">
        <v>246</v>
      </c>
    </row>
    <row r="80" spans="1:15" x14ac:dyDescent="0.25">
      <c r="A80" t="s">
        <v>55</v>
      </c>
      <c r="B80">
        <v>1989</v>
      </c>
      <c r="C80">
        <v>0.8</v>
      </c>
      <c r="D80" t="s">
        <v>219</v>
      </c>
      <c r="E80" t="s">
        <v>235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245</v>
      </c>
      <c r="O80" t="s">
        <v>246</v>
      </c>
    </row>
    <row r="81" spans="1:16" x14ac:dyDescent="0.25">
      <c r="A81" t="s">
        <v>56</v>
      </c>
      <c r="B81">
        <v>2250</v>
      </c>
      <c r="C81">
        <v>0.6</v>
      </c>
      <c r="D81" t="s">
        <v>219</v>
      </c>
      <c r="E81" t="s">
        <v>235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245</v>
      </c>
      <c r="O81" t="s">
        <v>246</v>
      </c>
    </row>
    <row r="82" spans="1:16" x14ac:dyDescent="0.25">
      <c r="A82" t="s">
        <v>203</v>
      </c>
      <c r="B82">
        <v>1125</v>
      </c>
      <c r="C82">
        <v>1</v>
      </c>
      <c r="D82" t="s">
        <v>219</v>
      </c>
      <c r="E82" t="s">
        <v>235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245</v>
      </c>
      <c r="O82" t="s">
        <v>246</v>
      </c>
    </row>
    <row r="83" spans="1:16" x14ac:dyDescent="0.25">
      <c r="A83" t="s">
        <v>316</v>
      </c>
      <c r="B83">
        <v>73</v>
      </c>
      <c r="C83">
        <v>1</v>
      </c>
      <c r="D83" t="s">
        <v>318</v>
      </c>
      <c r="E83" t="s">
        <v>234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246</v>
      </c>
      <c r="O83" t="s">
        <v>246</v>
      </c>
    </row>
    <row r="84" spans="1:16" x14ac:dyDescent="0.25">
      <c r="A84" t="s">
        <v>293</v>
      </c>
      <c r="B84">
        <v>75</v>
      </c>
      <c r="C84">
        <v>0.6</v>
      </c>
      <c r="D84" t="s">
        <v>341</v>
      </c>
      <c r="E84" t="s">
        <v>235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245</v>
      </c>
      <c r="O84" t="s">
        <v>246</v>
      </c>
    </row>
    <row r="85" spans="1:16" x14ac:dyDescent="0.25">
      <c r="A85" t="s">
        <v>315</v>
      </c>
      <c r="B85" s="5">
        <v>5625</v>
      </c>
      <c r="C85">
        <v>1.75</v>
      </c>
      <c r="D85" t="s">
        <v>317</v>
      </c>
      <c r="E85" t="s">
        <v>235</v>
      </c>
      <c r="F85">
        <v>2.8</v>
      </c>
      <c r="G85">
        <v>9</v>
      </c>
      <c r="H85" s="2">
        <v>2</v>
      </c>
      <c r="I85" s="14">
        <v>200</v>
      </c>
      <c r="J85" s="2">
        <v>3</v>
      </c>
      <c r="K85" s="14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246</v>
      </c>
      <c r="O85" t="s">
        <v>246</v>
      </c>
    </row>
    <row r="86" spans="1:16" x14ac:dyDescent="0.25">
      <c r="A86" t="s">
        <v>208</v>
      </c>
      <c r="B86">
        <v>2200</v>
      </c>
      <c r="C86">
        <v>2</v>
      </c>
      <c r="D86" t="s">
        <v>290</v>
      </c>
      <c r="E86" t="s">
        <v>234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245</v>
      </c>
      <c r="O86" t="s">
        <v>245</v>
      </c>
    </row>
    <row r="87" spans="1:16" x14ac:dyDescent="0.25">
      <c r="A87" t="s">
        <v>296</v>
      </c>
      <c r="B87">
        <v>1561</v>
      </c>
      <c r="C87">
        <v>0</v>
      </c>
      <c r="D87" t="s">
        <v>296</v>
      </c>
      <c r="E87" t="s">
        <v>237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245</v>
      </c>
      <c r="O87" t="s">
        <v>245</v>
      </c>
    </row>
    <row r="88" spans="1:16" x14ac:dyDescent="0.25">
      <c r="A88" t="s">
        <v>206</v>
      </c>
      <c r="B88">
        <v>1800</v>
      </c>
      <c r="C88">
        <v>2.5</v>
      </c>
      <c r="D88" t="s">
        <v>233</v>
      </c>
      <c r="E88" t="s">
        <v>234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246</v>
      </c>
      <c r="O88" t="s">
        <v>245</v>
      </c>
    </row>
    <row r="89" spans="1:16" x14ac:dyDescent="0.25">
      <c r="A89" t="s">
        <v>207</v>
      </c>
      <c r="B89" s="5">
        <v>9999</v>
      </c>
      <c r="C89" s="5">
        <v>10</v>
      </c>
      <c r="D89" t="s">
        <v>238</v>
      </c>
      <c r="E89" t="s">
        <v>237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246</v>
      </c>
      <c r="O89" t="s">
        <v>246</v>
      </c>
      <c r="P89" t="s">
        <v>444</v>
      </c>
    </row>
    <row r="90" spans="1:16" x14ac:dyDescent="0.25">
      <c r="A90" t="s">
        <v>199</v>
      </c>
      <c r="D90" t="s">
        <v>211</v>
      </c>
      <c r="E90" t="s">
        <v>211</v>
      </c>
      <c r="M90" s="9">
        <f t="shared" si="2"/>
        <v>-0.42918454935622319</v>
      </c>
      <c r="N90" t="s">
        <v>245</v>
      </c>
      <c r="O90" t="s">
        <v>245</v>
      </c>
    </row>
    <row r="91" spans="1:16" x14ac:dyDescent="0.25">
      <c r="A91" t="s">
        <v>205</v>
      </c>
      <c r="B91">
        <v>1392</v>
      </c>
      <c r="C91">
        <v>0.7</v>
      </c>
      <c r="D91" t="s">
        <v>291</v>
      </c>
      <c r="E91" t="s">
        <v>235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245</v>
      </c>
      <c r="O91" t="s">
        <v>246</v>
      </c>
    </row>
    <row r="92" spans="1:16" x14ac:dyDescent="0.25">
      <c r="A92" t="s">
        <v>266</v>
      </c>
      <c r="E92" t="s">
        <v>235</v>
      </c>
      <c r="M92" s="9">
        <f t="shared" si="2"/>
        <v>-0.42918454935622319</v>
      </c>
      <c r="N92" t="s">
        <v>245</v>
      </c>
      <c r="O92" t="s">
        <v>245</v>
      </c>
    </row>
    <row r="93" spans="1:16" x14ac:dyDescent="0.25">
      <c r="A93" t="s">
        <v>440</v>
      </c>
      <c r="E93" t="s">
        <v>235</v>
      </c>
      <c r="M93" s="9">
        <f t="shared" si="2"/>
        <v>-0.42918454935622319</v>
      </c>
      <c r="N93" t="s">
        <v>245</v>
      </c>
      <c r="O93" t="s">
        <v>246</v>
      </c>
    </row>
    <row r="94" spans="1:16" x14ac:dyDescent="0.25">
      <c r="A94" t="s">
        <v>442</v>
      </c>
      <c r="E94" t="s">
        <v>445</v>
      </c>
      <c r="M94" s="9">
        <f>C94*B94/2250+(C94-1)/2.33+0+0+F94/5+G94/9+H94/3-I94/200+J94/5.8-K94/50-L94/1000</f>
        <v>-0.42918454935622319</v>
      </c>
      <c r="N94" t="s">
        <v>245</v>
      </c>
      <c r="O94" t="s">
        <v>246</v>
      </c>
    </row>
    <row r="95" spans="1:16" x14ac:dyDescent="0.25">
      <c r="A95" t="s">
        <v>432</v>
      </c>
      <c r="E95" t="s">
        <v>445</v>
      </c>
      <c r="M95" s="9">
        <f t="shared" si="2"/>
        <v>-0.42918454935622319</v>
      </c>
      <c r="N95" t="s">
        <v>245</v>
      </c>
      <c r="O95" t="s">
        <v>246</v>
      </c>
    </row>
    <row r="96" spans="1:16" x14ac:dyDescent="0.25">
      <c r="A96" t="s">
        <v>441</v>
      </c>
      <c r="E96" t="s">
        <v>445</v>
      </c>
      <c r="M96" s="9">
        <f t="shared" si="2"/>
        <v>-0.42918454935622319</v>
      </c>
      <c r="N96" t="s">
        <v>245</v>
      </c>
      <c r="O96" t="s">
        <v>246</v>
      </c>
    </row>
    <row r="97" spans="1:15" x14ac:dyDescent="0.25">
      <c r="A97" t="s">
        <v>443</v>
      </c>
      <c r="E97" t="s">
        <v>445</v>
      </c>
      <c r="M97" s="9">
        <f t="shared" si="2"/>
        <v>-0.42918454935622319</v>
      </c>
      <c r="N97" t="s">
        <v>245</v>
      </c>
      <c r="O97" t="s">
        <v>246</v>
      </c>
    </row>
    <row r="101" spans="1:15" x14ac:dyDescent="0.25">
      <c r="A101" t="s">
        <v>3</v>
      </c>
      <c r="B101">
        <v>150</v>
      </c>
      <c r="C101">
        <v>1.3</v>
      </c>
      <c r="D101" t="s">
        <v>239</v>
      </c>
      <c r="E101" t="s">
        <v>235</v>
      </c>
      <c r="F101">
        <v>1.75</v>
      </c>
      <c r="G101">
        <v>1</v>
      </c>
      <c r="H101" s="2">
        <v>1</v>
      </c>
      <c r="M101" s="9">
        <f t="shared" ref="M101:M123" si="4">C101*B101/2250+(C101-1)/2.33+0+0+F101/5+G101/9+H101/3-I101/200+J101/5.8-K101/50-L101/1000</f>
        <v>1.0098664759179781</v>
      </c>
      <c r="N101" t="s">
        <v>245</v>
      </c>
      <c r="O101" t="s">
        <v>245</v>
      </c>
    </row>
    <row r="102" spans="1:15" x14ac:dyDescent="0.25">
      <c r="A102" t="s">
        <v>4</v>
      </c>
      <c r="B102">
        <v>188</v>
      </c>
      <c r="C102">
        <v>1.1000000000000001</v>
      </c>
      <c r="D102" t="s">
        <v>293</v>
      </c>
      <c r="E102" t="s">
        <v>234</v>
      </c>
      <c r="F102">
        <v>2.8</v>
      </c>
      <c r="G102">
        <v>2</v>
      </c>
      <c r="H102" s="2">
        <v>1</v>
      </c>
      <c r="M102" s="9">
        <f t="shared" si="4"/>
        <v>1.250385121602289</v>
      </c>
      <c r="N102" t="s">
        <v>245</v>
      </c>
      <c r="O102" t="s">
        <v>245</v>
      </c>
    </row>
    <row r="103" spans="1:15" x14ac:dyDescent="0.25">
      <c r="A103" t="s">
        <v>5</v>
      </c>
      <c r="D103" t="s">
        <v>248</v>
      </c>
      <c r="E103" t="s">
        <v>235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7</v>
      </c>
      <c r="B104">
        <v>1</v>
      </c>
      <c r="C104">
        <v>-0.2</v>
      </c>
      <c r="D104" t="s">
        <v>211</v>
      </c>
      <c r="F104">
        <v>4</v>
      </c>
      <c r="G104">
        <v>6</v>
      </c>
      <c r="M104" s="9">
        <f t="shared" si="4"/>
        <v>0.95155631855030998</v>
      </c>
      <c r="N104" t="s">
        <v>245</v>
      </c>
      <c r="O104" t="s">
        <v>245</v>
      </c>
    </row>
    <row r="105" spans="1:15" x14ac:dyDescent="0.25">
      <c r="A105" t="s">
        <v>9</v>
      </c>
      <c r="B105">
        <v>1</v>
      </c>
      <c r="C105">
        <v>0.1</v>
      </c>
      <c r="D105" t="s">
        <v>211</v>
      </c>
      <c r="E105" t="s">
        <v>235</v>
      </c>
      <c r="F105">
        <v>0.7</v>
      </c>
      <c r="G105">
        <v>0</v>
      </c>
      <c r="H105" s="2">
        <v>0</v>
      </c>
      <c r="M105" s="9">
        <f t="shared" si="4"/>
        <v>-0.24622164997615639</v>
      </c>
      <c r="N105" t="s">
        <v>245</v>
      </c>
      <c r="O105" t="s">
        <v>245</v>
      </c>
    </row>
    <row r="106" spans="1:15" x14ac:dyDescent="0.25">
      <c r="A106" t="s">
        <v>10</v>
      </c>
      <c r="B106">
        <v>90</v>
      </c>
      <c r="C106">
        <v>1.2</v>
      </c>
      <c r="D106" t="s">
        <v>294</v>
      </c>
      <c r="E106" t="s">
        <v>235</v>
      </c>
      <c r="F106">
        <v>1.4</v>
      </c>
      <c r="G106">
        <v>1</v>
      </c>
      <c r="H106" s="2">
        <v>0.5</v>
      </c>
      <c r="M106" s="9">
        <f t="shared" si="4"/>
        <v>0.69161468764902223</v>
      </c>
      <c r="N106" t="s">
        <v>245</v>
      </c>
      <c r="O106" t="s">
        <v>245</v>
      </c>
    </row>
    <row r="107" spans="1:15" x14ac:dyDescent="0.25">
      <c r="A107" t="s">
        <v>12</v>
      </c>
      <c r="B107">
        <v>188</v>
      </c>
      <c r="C107">
        <v>1.1000000000000001</v>
      </c>
      <c r="D107" t="s">
        <v>240</v>
      </c>
      <c r="E107" t="s">
        <v>235</v>
      </c>
      <c r="F107">
        <v>2.0999999999999996</v>
      </c>
      <c r="G107">
        <v>2</v>
      </c>
      <c r="H107" s="2">
        <v>1</v>
      </c>
      <c r="M107" s="9">
        <f t="shared" si="4"/>
        <v>1.1103851216022889</v>
      </c>
      <c r="N107" t="s">
        <v>245</v>
      </c>
      <c r="O107" t="s">
        <v>245</v>
      </c>
    </row>
    <row r="108" spans="1:15" x14ac:dyDescent="0.25">
      <c r="A108" t="s">
        <v>13</v>
      </c>
      <c r="D108" t="s">
        <v>211</v>
      </c>
      <c r="E108" t="s">
        <v>235</v>
      </c>
      <c r="M108" s="9">
        <f t="shared" si="4"/>
        <v>-0.42918454935622319</v>
      </c>
      <c r="N108" t="s">
        <v>245</v>
      </c>
      <c r="O108" t="s">
        <v>245</v>
      </c>
    </row>
    <row r="109" spans="1:15" x14ac:dyDescent="0.25">
      <c r="A109" t="s">
        <v>14</v>
      </c>
      <c r="D109" t="s">
        <v>211</v>
      </c>
      <c r="M109" s="9">
        <f t="shared" si="4"/>
        <v>-0.42918454935622319</v>
      </c>
      <c r="N109" t="s">
        <v>245</v>
      </c>
      <c r="O109" t="s">
        <v>245</v>
      </c>
    </row>
    <row r="110" spans="1:15" x14ac:dyDescent="0.25">
      <c r="A110" t="s">
        <v>16</v>
      </c>
      <c r="D110" t="s">
        <v>414</v>
      </c>
      <c r="M110" s="9">
        <f t="shared" si="4"/>
        <v>-0.42918454935622319</v>
      </c>
      <c r="N110" t="s">
        <v>245</v>
      </c>
      <c r="O110" t="s">
        <v>245</v>
      </c>
    </row>
    <row r="111" spans="1:15" x14ac:dyDescent="0.25">
      <c r="A111" t="s">
        <v>20</v>
      </c>
      <c r="D111" t="s">
        <v>415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21</v>
      </c>
      <c r="D112" t="s">
        <v>215</v>
      </c>
      <c r="E112" t="s">
        <v>235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22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23</v>
      </c>
      <c r="B114">
        <v>165</v>
      </c>
      <c r="C114">
        <v>0.7</v>
      </c>
      <c r="D114" t="s">
        <v>413</v>
      </c>
      <c r="E114" t="s">
        <v>234</v>
      </c>
      <c r="F114">
        <v>1.75</v>
      </c>
      <c r="G114">
        <v>2</v>
      </c>
      <c r="H114" s="2">
        <v>1</v>
      </c>
      <c r="M114" s="9">
        <f t="shared" si="4"/>
        <v>0.82813352408202179</v>
      </c>
      <c r="N114" t="s">
        <v>245</v>
      </c>
      <c r="O114" t="s">
        <v>245</v>
      </c>
    </row>
    <row r="115" spans="1:15" x14ac:dyDescent="0.25">
      <c r="A115" t="s">
        <v>104</v>
      </c>
      <c r="M115" s="9">
        <f t="shared" si="4"/>
        <v>-0.42918454935622319</v>
      </c>
      <c r="N115" t="s">
        <v>245</v>
      </c>
      <c r="O115" t="s">
        <v>245</v>
      </c>
    </row>
    <row r="116" spans="1:15" x14ac:dyDescent="0.25">
      <c r="A116" t="s">
        <v>25</v>
      </c>
      <c r="D116" t="s">
        <v>416</v>
      </c>
      <c r="M116" s="9">
        <f t="shared" si="4"/>
        <v>-0.42918454935622319</v>
      </c>
      <c r="N116" t="s">
        <v>245</v>
      </c>
      <c r="O116" t="s">
        <v>245</v>
      </c>
    </row>
    <row r="117" spans="1:15" x14ac:dyDescent="0.25">
      <c r="A117" t="s">
        <v>26</v>
      </c>
      <c r="E117" t="s">
        <v>235</v>
      </c>
      <c r="M117" s="9">
        <f t="shared" si="4"/>
        <v>-0.42918454935622319</v>
      </c>
      <c r="N117" t="s">
        <v>245</v>
      </c>
      <c r="O117" t="s">
        <v>245</v>
      </c>
    </row>
    <row r="118" spans="1:15" x14ac:dyDescent="0.25">
      <c r="A118" t="s">
        <v>27</v>
      </c>
      <c r="B118">
        <v>600</v>
      </c>
      <c r="C118">
        <v>1.7</v>
      </c>
      <c r="D118" t="s">
        <v>251</v>
      </c>
      <c r="E118" t="s">
        <v>235</v>
      </c>
      <c r="F118">
        <v>0.17499999999999999</v>
      </c>
      <c r="G118">
        <v>2</v>
      </c>
      <c r="H118" s="2">
        <v>0.5</v>
      </c>
      <c r="M118" s="9">
        <f t="shared" si="4"/>
        <v>1.1776514067715784</v>
      </c>
      <c r="N118" t="s">
        <v>245</v>
      </c>
      <c r="O118" t="s">
        <v>245</v>
      </c>
    </row>
    <row r="119" spans="1:15" x14ac:dyDescent="0.25">
      <c r="A119" t="s">
        <v>31</v>
      </c>
      <c r="D119" t="s">
        <v>241</v>
      </c>
      <c r="E119" t="s">
        <v>234</v>
      </c>
      <c r="H119" s="2">
        <v>3</v>
      </c>
      <c r="M119" s="9">
        <f t="shared" si="4"/>
        <v>0.57081545064377681</v>
      </c>
      <c r="N119" t="s">
        <v>245</v>
      </c>
      <c r="O119" t="s">
        <v>245</v>
      </c>
    </row>
    <row r="120" spans="1:15" x14ac:dyDescent="0.25">
      <c r="A120" t="s">
        <v>32</v>
      </c>
      <c r="B120">
        <v>1</v>
      </c>
      <c r="C120">
        <v>0.1</v>
      </c>
      <c r="D120" t="s">
        <v>211</v>
      </c>
      <c r="E120" t="s">
        <v>234</v>
      </c>
      <c r="F120">
        <v>0.7</v>
      </c>
      <c r="G120">
        <v>0</v>
      </c>
      <c r="H120" s="2">
        <v>0</v>
      </c>
      <c r="M120" s="9">
        <f t="shared" si="4"/>
        <v>-0.24622164997615639</v>
      </c>
      <c r="N120" t="s">
        <v>245</v>
      </c>
      <c r="O120" t="s">
        <v>245</v>
      </c>
    </row>
    <row r="121" spans="1:15" x14ac:dyDescent="0.25">
      <c r="A121" t="s">
        <v>33</v>
      </c>
      <c r="D121" t="s">
        <v>249</v>
      </c>
      <c r="M121" s="9">
        <f t="shared" si="4"/>
        <v>-0.42918454935622319</v>
      </c>
      <c r="N121" t="s">
        <v>245</v>
      </c>
      <c r="O121" t="s">
        <v>245</v>
      </c>
    </row>
    <row r="122" spans="1:15" x14ac:dyDescent="0.25">
      <c r="A122" t="s">
        <v>34</v>
      </c>
      <c r="D122" t="s">
        <v>211</v>
      </c>
      <c r="E122" t="s">
        <v>234</v>
      </c>
      <c r="M122" s="9">
        <f t="shared" si="4"/>
        <v>-0.42918454935622319</v>
      </c>
      <c r="N122" t="s">
        <v>245</v>
      </c>
      <c r="O122" t="s">
        <v>245</v>
      </c>
    </row>
    <row r="123" spans="1:15" x14ac:dyDescent="0.25">
      <c r="A123" t="s">
        <v>36</v>
      </c>
      <c r="D123" t="s">
        <v>417</v>
      </c>
      <c r="E123" t="s">
        <v>235</v>
      </c>
      <c r="M123" s="9">
        <f t="shared" si="4"/>
        <v>-0.42918454935622319</v>
      </c>
      <c r="N123" t="s">
        <v>245</v>
      </c>
      <c r="O123" t="s">
        <v>245</v>
      </c>
    </row>
    <row r="124" spans="1:15" x14ac:dyDescent="0.25">
      <c r="A124" t="s">
        <v>15</v>
      </c>
      <c r="D124" t="s">
        <v>395</v>
      </c>
      <c r="E124" t="s">
        <v>235</v>
      </c>
      <c r="M124" s="9">
        <f t="shared" ref="M124:M125" si="5">C124*B124/2250+(C124-1)/2.33+0+0+F124/5+G124/9+H124/3-I124/200+J124/5.8-K124/50-L124/1000</f>
        <v>-0.42918454935622319</v>
      </c>
      <c r="N124" t="s">
        <v>245</v>
      </c>
      <c r="O124" t="s">
        <v>245</v>
      </c>
    </row>
    <row r="125" spans="1:15" x14ac:dyDescent="0.25">
      <c r="A125" t="s">
        <v>28</v>
      </c>
      <c r="D125" t="s">
        <v>396</v>
      </c>
      <c r="E125" t="s">
        <v>235</v>
      </c>
      <c r="M125" s="9">
        <f t="shared" si="5"/>
        <v>-0.42918454935622319</v>
      </c>
      <c r="N125" t="s">
        <v>245</v>
      </c>
      <c r="O125" t="s">
        <v>245</v>
      </c>
    </row>
  </sheetData>
  <conditionalFormatting sqref="L126:L1048576 L1:L6 L8:L65 L67:L123">
    <cfRule type="dataBar" priority="15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126:F1048576 F1:F88 F90:F12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126:H1048576 H1:H88 H90:H12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126:J1048576 J1:J65 J67:J88 J90:J123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126:G1048576 G1:G88 G90:G123">
    <cfRule type="dataBar" priority="18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26:N1048576 N1:N123">
    <cfRule type="cellIs" dxfId="57" priority="96" operator="equal">
      <formula>"yes"</formula>
    </cfRule>
    <cfRule type="cellIs" dxfId="56" priority="97" operator="equal">
      <formula>"no"</formula>
    </cfRule>
  </conditionalFormatting>
  <conditionalFormatting sqref="O1:P7 O8 Q8 O126:P1048576 O9:P123">
    <cfRule type="cellIs" dxfId="55" priority="94" operator="equal">
      <formula>"no"</formula>
    </cfRule>
    <cfRule type="cellIs" dxfId="54" priority="95" operator="equal">
      <formula>"yes"</formula>
    </cfRule>
  </conditionalFormatting>
  <conditionalFormatting sqref="E126:E1048576 E1:E123">
    <cfRule type="cellIs" dxfId="53" priority="89" operator="equal">
      <formula>"part builder, part cast"</formula>
    </cfRule>
    <cfRule type="cellIs" dxfId="52" priority="90" operator="equal">
      <formula>"dire crafting table"</formula>
    </cfRule>
    <cfRule type="cellIs" dxfId="51" priority="91" operator="equal">
      <formula>"part builder"</formula>
    </cfRule>
    <cfRule type="cellIs" dxfId="50" priority="92" operator="equal">
      <formula>"part cast"</formula>
    </cfRule>
  </conditionalFormatting>
  <conditionalFormatting sqref="C126:C1048576 C1:C88 C90:C1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9" priority="84" operator="lessThan">
      <formula>1</formula>
    </cfRule>
  </conditionalFormatting>
  <conditionalFormatting sqref="M126:M1048576 M1:M88 M90:M123">
    <cfRule type="dataBar" priority="8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26:J1048576 J1:J123">
    <cfRule type="cellIs" dxfId="48" priority="80" operator="equal">
      <formula>1.2</formula>
    </cfRule>
  </conditionalFormatting>
  <conditionalFormatting sqref="L126:L1048576 L1:L123">
    <cfRule type="cellIs" dxfId="47" priority="79" operator="equal">
      <formula>0.25</formula>
    </cfRule>
  </conditionalFormatting>
  <conditionalFormatting sqref="I126:I1048576 I1:I84 I86:I123">
    <cfRule type="cellIs" dxfId="46" priority="276" operator="equal">
      <formula>40</formula>
    </cfRule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126:K1048576 K1:K84 K86:K123">
    <cfRule type="dataBar" priority="28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8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126:B1048576 B86:B88 B1:B84 B90:B12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24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2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24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24">
    <cfRule type="dataBar" priority="6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24">
    <cfRule type="dataBar" priority="7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24">
    <cfRule type="cellIs" dxfId="45" priority="64" operator="equal">
      <formula>"yes"</formula>
    </cfRule>
    <cfRule type="cellIs" dxfId="44" priority="65" operator="equal">
      <formula>"no"</formula>
    </cfRule>
  </conditionalFormatting>
  <conditionalFormatting sqref="O124:P124">
    <cfRule type="cellIs" dxfId="43" priority="62" operator="equal">
      <formula>"no"</formula>
    </cfRule>
    <cfRule type="cellIs" dxfId="42" priority="63" operator="equal">
      <formula>"yes"</formula>
    </cfRule>
  </conditionalFormatting>
  <conditionalFormatting sqref="E124">
    <cfRule type="cellIs" dxfId="41" priority="58" operator="equal">
      <formula>"part builder, part cast"</formula>
    </cfRule>
    <cfRule type="cellIs" dxfId="40" priority="59" operator="equal">
      <formula>"dire crafting table"</formula>
    </cfRule>
    <cfRule type="cellIs" dxfId="39" priority="60" operator="equal">
      <formula>"part builder"</formula>
    </cfRule>
    <cfRule type="cellIs" dxfId="38" priority="61" operator="equal">
      <formula>"part cast"</formula>
    </cfRule>
  </conditionalFormatting>
  <conditionalFormatting sqref="C12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37" priority="53" operator="lessThan">
      <formula>1</formula>
    </cfRule>
  </conditionalFormatting>
  <conditionalFormatting sqref="M124">
    <cfRule type="dataBar" priority="5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24">
    <cfRule type="cellIs" dxfId="36" priority="50" operator="equal">
      <formula>1.2</formula>
    </cfRule>
  </conditionalFormatting>
  <conditionalFormatting sqref="L124">
    <cfRule type="cellIs" dxfId="35" priority="49" operator="equal">
      <formula>0.25</formula>
    </cfRule>
  </conditionalFormatting>
  <conditionalFormatting sqref="I124">
    <cfRule type="cellIs" dxfId="34" priority="71" operator="equal">
      <formula>40</formula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24">
    <cfRule type="dataBar" priority="7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7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2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25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25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2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25">
    <cfRule type="dataBar" priority="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25"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25">
    <cfRule type="cellIs" dxfId="33" priority="34" operator="equal">
      <formula>"yes"</formula>
    </cfRule>
    <cfRule type="cellIs" dxfId="32" priority="35" operator="equal">
      <formula>"no"</formula>
    </cfRule>
  </conditionalFormatting>
  <conditionalFormatting sqref="O125:P125">
    <cfRule type="cellIs" dxfId="31" priority="32" operator="equal">
      <formula>"no"</formula>
    </cfRule>
    <cfRule type="cellIs" dxfId="30" priority="33" operator="equal">
      <formula>"yes"</formula>
    </cfRule>
  </conditionalFormatting>
  <conditionalFormatting sqref="E125">
    <cfRule type="cellIs" dxfId="29" priority="28" operator="equal">
      <formula>"part builder, part cast"</formula>
    </cfRule>
    <cfRule type="cellIs" dxfId="28" priority="29" operator="equal">
      <formula>"dire crafting table"</formula>
    </cfRule>
    <cfRule type="cellIs" dxfId="27" priority="30" operator="equal">
      <formula>"part builder"</formula>
    </cfRule>
    <cfRule type="cellIs" dxfId="26" priority="31" operator="equal">
      <formula>"part cast"</formula>
    </cfRule>
  </conditionalFormatting>
  <conditionalFormatting sqref="C1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25" priority="23" operator="lessThan">
      <formula>1</formula>
    </cfRule>
  </conditionalFormatting>
  <conditionalFormatting sqref="M125">
    <cfRule type="dataBar" priority="2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25">
    <cfRule type="cellIs" dxfId="24" priority="20" operator="equal">
      <formula>1.2</formula>
    </cfRule>
  </conditionalFormatting>
  <conditionalFormatting sqref="L125">
    <cfRule type="cellIs" dxfId="23" priority="19" operator="equal">
      <formula>0.25</formula>
    </cfRule>
  </conditionalFormatting>
  <conditionalFormatting sqref="I125">
    <cfRule type="cellIs" dxfId="22" priority="41" operator="equal">
      <formula>40</formula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25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4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2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conditionalFormatting sqref="D1:D1048576">
    <cfRule type="containsText" dxfId="21" priority="15" operator="containsText" text="heavy">
      <formula>NOT(ISERROR(SEARCH("heavy",D1)))</formula>
    </cfRule>
    <cfRule type="containsText" dxfId="20" priority="14" operator="containsText" text="modifiable">
      <formula>NOT(ISERROR(SEARCH("modifiable",D1)))</formula>
    </cfRule>
    <cfRule type="containsText" dxfId="19" priority="13" operator="containsText" text="taggable">
      <formula>NOT(ISERROR(SEARCH("taggable",D1)))</formula>
    </cfRule>
    <cfRule type="containsText" dxfId="18" priority="12" operator="containsText" text="jagged">
      <formula>NOT(ISERROR(SEARCH("jagged",D1)))</formula>
    </cfRule>
    <cfRule type="containsText" dxfId="17" priority="11" operator="containsText" text="pepperminty">
      <formula>NOT(ISERROR(SEARCH("pepperminty",D1)))</formula>
    </cfRule>
    <cfRule type="containsText" dxfId="16" priority="10" operator="containsText" text="spearminty">
      <formula>NOT(ISERROR(SEARCH("spearminty",D1)))</formula>
    </cfRule>
    <cfRule type="containsText" dxfId="15" priority="9" operator="containsText" text="slimy">
      <formula>NOT(ISERROR(SEARCH("slimy",D1)))</formula>
    </cfRule>
    <cfRule type="containsText" dxfId="14" priority="8" operator="containsText" text="writable">
      <formula>NOT(ISERROR(SEARCH("writable",D1)))</formula>
    </cfRule>
    <cfRule type="containsText" dxfId="13" priority="7" operator="containsText" text="poison">
      <formula>NOT(ISERROR(SEARCH("poison",D1)))</formula>
    </cfRule>
    <cfRule type="containsText" dxfId="12" priority="6" operator="containsText" text="ignite">
      <formula>NOT(ISERROR(SEARCH("ignite",D1)))</formula>
    </cfRule>
    <cfRule type="containsText" dxfId="11" priority="5" operator="containsText" text="serrated">
      <formula>NOT(ISERROR(SEARCH("serrated",D1)))</formula>
    </cfRule>
    <cfRule type="containsText" dxfId="10" priority="4" operator="containsText" text="life steal">
      <formula>NOT(ISERROR(SEARCH("life steal",D1)))</formula>
    </cfRule>
    <cfRule type="containsText" dxfId="9" priority="3" operator="containsText" text="slowness">
      <formula>NOT(ISERROR(SEARCH("slowness",D1)))</formula>
    </cfRule>
    <cfRule type="containsText" dxfId="8" priority="2" operator="containsText" text="wither">
      <formula>NOT(ISERROR(SEARCH("wither",D1)))</formula>
    </cfRule>
    <cfRule type="containsText" dxfId="6" priority="16" operator="containsText" text="dire">
      <formula>NOT(ISERROR(SEARCH("dire",D1)))</formula>
    </cfRule>
    <cfRule type="containsText" dxfId="5" priority="17" operator="containsText" text="skullfire">
      <formula>NOT(ISERROR(SEARCH("skullfire",D1)))</formula>
    </cfRule>
    <cfRule type="containsText" dxfId="4" priority="18" operator="containsText" text="cosmic">
      <formula>NOT(ISERROR(SEARCH("cosmic",D1)))</formula>
    </cfRule>
    <cfRule type="containsText" dxfId="3" priority="24" operator="containsText" text="supermassive">
      <formula>NOT(ISERROR(SEARCH("supermassive",D1)))</formula>
    </cfRule>
    <cfRule type="containsText" dxfId="2" priority="25" operator="containsText" text="reinforced">
      <formula>NOT(ISERROR(SEARCH("reinforced",D1)))</formula>
    </cfRule>
    <cfRule type="containsText" dxfId="1" priority="26" operator="containsText" text="none">
      <formula>NOT(ISERROR(SEARCH("none",D1)))</formula>
    </cfRule>
    <cfRule type="containsText" dxfId="0" priority="27" operator="containsText" text="stonebound">
      <formula>NOT(ISERROR(SEARCH("stonebound",D1)))</formula>
    </cfRule>
  </conditionalFormatting>
  <conditionalFormatting sqref="E1:E1048576">
    <cfRule type="cellIs" dxfId="7" priority="1" operator="equal">
      <formula>"metalworking table"</formula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L126:L1048576 L1:L6 L8:L65 L67:L123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F126:F1048576 F1:F88 F90:F123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H126:H1048576 H1:H88 H90:H123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J126:J1048576 J1:J65 J67:J88 J90:J123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G126:G1048576 G1:G88 G90:G123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C126:C1048576 C1:C88 C90:C123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M126:M1048576 M1:M88 M90:M123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I126:I1048576 I1:I84 I86:I123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K126:K1048576 K1:K84 K86:K123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B126:B1048576 B86:B88 B1:B84 B90:B123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286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58" zoomScaleNormal="100" workbookViewId="0">
      <selection activeCell="B75" sqref="B75"/>
    </sheetView>
  </sheetViews>
  <sheetFormatPr defaultColWidth="9.140625" defaultRowHeight="15" x14ac:dyDescent="0.25"/>
  <cols>
    <col min="1" max="1" width="18.140625" style="15" bestFit="1" customWidth="1"/>
    <col min="2" max="2" width="61.7109375" style="15" customWidth="1"/>
    <col min="3" max="3" width="51.140625" style="15" bestFit="1" customWidth="1"/>
    <col min="4" max="4" width="17.85546875" style="15" bestFit="1" customWidth="1"/>
    <col min="5" max="5" width="8.5703125" style="15" bestFit="1" customWidth="1"/>
    <col min="6" max="16384" width="9.140625" style="15"/>
  </cols>
  <sheetData>
    <row r="1" spans="1:3" x14ac:dyDescent="0.25">
      <c r="A1" s="15" t="s">
        <v>254</v>
      </c>
      <c r="B1" s="15" t="s">
        <v>274</v>
      </c>
    </row>
    <row r="2" spans="1:3" x14ac:dyDescent="0.25">
      <c r="A2" s="15">
        <v>-1</v>
      </c>
      <c r="B2" s="15" t="s">
        <v>276</v>
      </c>
    </row>
    <row r="3" spans="1:3" x14ac:dyDescent="0.25">
      <c r="A3" s="15">
        <v>0</v>
      </c>
      <c r="B3" s="15" t="s">
        <v>269</v>
      </c>
    </row>
    <row r="4" spans="1:3" x14ac:dyDescent="0.25">
      <c r="A4" s="15">
        <v>1</v>
      </c>
      <c r="B4" s="15" t="s">
        <v>281</v>
      </c>
    </row>
    <row r="5" spans="1:3" x14ac:dyDescent="0.25">
      <c r="A5" s="15">
        <v>2</v>
      </c>
      <c r="B5" s="15" t="s">
        <v>270</v>
      </c>
    </row>
    <row r="6" spans="1:3" x14ac:dyDescent="0.25">
      <c r="A6" s="15">
        <v>3</v>
      </c>
      <c r="B6" s="15" t="s">
        <v>271</v>
      </c>
    </row>
    <row r="7" spans="1:3" x14ac:dyDescent="0.25">
      <c r="A7" s="15">
        <v>4</v>
      </c>
      <c r="B7" s="15" t="s">
        <v>272</v>
      </c>
    </row>
    <row r="8" spans="1:3" x14ac:dyDescent="0.25">
      <c r="A8" s="15">
        <v>5</v>
      </c>
      <c r="B8" s="15" t="s">
        <v>282</v>
      </c>
    </row>
    <row r="9" spans="1:3" x14ac:dyDescent="0.25">
      <c r="A9" s="15">
        <v>6</v>
      </c>
      <c r="B9" s="15" t="s">
        <v>273</v>
      </c>
    </row>
    <row r="10" spans="1:3" x14ac:dyDescent="0.25">
      <c r="A10" s="15">
        <v>7</v>
      </c>
      <c r="B10" s="15" t="s">
        <v>275</v>
      </c>
    </row>
    <row r="13" spans="1:3" x14ac:dyDescent="0.25">
      <c r="A13" s="15" t="s">
        <v>156</v>
      </c>
      <c r="B13" s="15" t="s">
        <v>274</v>
      </c>
      <c r="C13" s="15" t="s">
        <v>326</v>
      </c>
    </row>
    <row r="14" spans="1:3" ht="30" x14ac:dyDescent="0.25">
      <c r="A14" s="15" t="s">
        <v>298</v>
      </c>
      <c r="B14" s="15" t="s">
        <v>311</v>
      </c>
      <c r="C14" s="15" t="s">
        <v>330</v>
      </c>
    </row>
    <row r="15" spans="1:3" ht="30" x14ac:dyDescent="0.25">
      <c r="A15" s="15" t="s">
        <v>299</v>
      </c>
      <c r="B15" s="15" t="s">
        <v>312</v>
      </c>
      <c r="C15" s="15" t="s">
        <v>164</v>
      </c>
    </row>
    <row r="16" spans="1:3" ht="60" x14ac:dyDescent="0.25">
      <c r="A16" s="15" t="s">
        <v>300</v>
      </c>
      <c r="B16" s="15" t="s">
        <v>335</v>
      </c>
      <c r="C16" s="15" t="s">
        <v>331</v>
      </c>
    </row>
    <row r="17" spans="1:3" x14ac:dyDescent="0.25">
      <c r="A17" s="15" t="s">
        <v>212</v>
      </c>
      <c r="B17" s="15" t="s">
        <v>309</v>
      </c>
      <c r="C17" s="15" t="s">
        <v>167</v>
      </c>
    </row>
    <row r="18" spans="1:3" x14ac:dyDescent="0.25">
      <c r="A18" s="15" t="s">
        <v>399</v>
      </c>
      <c r="B18" s="15" t="s">
        <v>403</v>
      </c>
      <c r="C18" s="15" t="s">
        <v>400</v>
      </c>
    </row>
    <row r="19" spans="1:3" x14ac:dyDescent="0.25">
      <c r="A19" s="15" t="s">
        <v>213</v>
      </c>
      <c r="B19" s="15" t="s">
        <v>322</v>
      </c>
      <c r="C19" s="15" t="s">
        <v>332</v>
      </c>
    </row>
    <row r="20" spans="1:3" ht="30" x14ac:dyDescent="0.25">
      <c r="A20" s="15" t="s">
        <v>215</v>
      </c>
      <c r="B20" s="15" t="s">
        <v>334</v>
      </c>
      <c r="C20" s="15" t="s">
        <v>333</v>
      </c>
    </row>
    <row r="21" spans="1:3" ht="30" x14ac:dyDescent="0.25">
      <c r="A21" s="15" t="s">
        <v>232</v>
      </c>
      <c r="B21" s="15" t="s">
        <v>308</v>
      </c>
      <c r="C21" s="15" t="s">
        <v>124</v>
      </c>
    </row>
    <row r="22" spans="1:3" x14ac:dyDescent="0.25">
      <c r="A22" s="15" t="s">
        <v>314</v>
      </c>
      <c r="B22" s="15" t="s">
        <v>342</v>
      </c>
      <c r="C22" s="15" t="s">
        <v>202</v>
      </c>
    </row>
    <row r="23" spans="1:3" x14ac:dyDescent="0.25">
      <c r="A23" s="15" t="s">
        <v>290</v>
      </c>
      <c r="B23" s="15" t="s">
        <v>307</v>
      </c>
      <c r="C23" s="15" t="s">
        <v>208</v>
      </c>
    </row>
    <row r="24" spans="1:3" ht="30" x14ac:dyDescent="0.25">
      <c r="A24" s="15" t="s">
        <v>296</v>
      </c>
      <c r="B24" s="15" t="s">
        <v>310</v>
      </c>
      <c r="C24" s="15" t="s">
        <v>296</v>
      </c>
    </row>
    <row r="25" spans="1:3" x14ac:dyDescent="0.25">
      <c r="A25" s="15" t="s">
        <v>233</v>
      </c>
      <c r="B25" s="15" t="s">
        <v>325</v>
      </c>
      <c r="C25" s="15" t="s">
        <v>206</v>
      </c>
    </row>
    <row r="26" spans="1:3" x14ac:dyDescent="0.25">
      <c r="A26" s="15" t="s">
        <v>304</v>
      </c>
      <c r="B26" s="15" t="s">
        <v>324</v>
      </c>
      <c r="C26" s="15" t="s">
        <v>207</v>
      </c>
    </row>
    <row r="27" spans="1:3" ht="30" x14ac:dyDescent="0.25">
      <c r="A27" s="15" t="s">
        <v>305</v>
      </c>
      <c r="B27" s="15" t="s">
        <v>320</v>
      </c>
      <c r="C27" s="15" t="s">
        <v>207</v>
      </c>
    </row>
    <row r="28" spans="1:3" x14ac:dyDescent="0.25">
      <c r="A28" s="15" t="s">
        <v>306</v>
      </c>
      <c r="B28" s="15" t="s">
        <v>307</v>
      </c>
      <c r="C28" s="15" t="s">
        <v>205</v>
      </c>
    </row>
    <row r="29" spans="1:3" ht="30" x14ac:dyDescent="0.25">
      <c r="A29" s="15" t="s">
        <v>318</v>
      </c>
      <c r="B29" s="15" t="s">
        <v>321</v>
      </c>
      <c r="C29" s="15" t="s">
        <v>316</v>
      </c>
    </row>
    <row r="30" spans="1:3" ht="30" x14ac:dyDescent="0.25">
      <c r="A30" s="15" t="s">
        <v>317</v>
      </c>
      <c r="B30" s="15" t="s">
        <v>339</v>
      </c>
      <c r="C30" s="15" t="s">
        <v>315</v>
      </c>
    </row>
    <row r="31" spans="1:3" ht="30" x14ac:dyDescent="0.25">
      <c r="A31" s="15" t="s">
        <v>340</v>
      </c>
      <c r="B31" s="15" t="s">
        <v>323</v>
      </c>
      <c r="C31" s="15" t="s">
        <v>293</v>
      </c>
    </row>
    <row r="32" spans="1:3" x14ac:dyDescent="0.25">
      <c r="A32" s="15" t="s">
        <v>301</v>
      </c>
      <c r="B32" s="15" t="s">
        <v>386</v>
      </c>
      <c r="C32" s="15" t="s">
        <v>329</v>
      </c>
    </row>
    <row r="33" spans="1:3" ht="30" x14ac:dyDescent="0.25">
      <c r="A33" s="15" t="s">
        <v>302</v>
      </c>
      <c r="B33" s="15" t="s">
        <v>387</v>
      </c>
      <c r="C33" s="15" t="s">
        <v>327</v>
      </c>
    </row>
    <row r="34" spans="1:3" ht="30" x14ac:dyDescent="0.25">
      <c r="A34" s="15" t="s">
        <v>303</v>
      </c>
      <c r="B34" s="15" t="s">
        <v>388</v>
      </c>
      <c r="C34" s="15" t="s">
        <v>328</v>
      </c>
    </row>
    <row r="35" spans="1:3" ht="30" x14ac:dyDescent="0.25">
      <c r="A35" s="15" t="s">
        <v>227</v>
      </c>
      <c r="B35" s="15" t="s">
        <v>389</v>
      </c>
      <c r="C35" s="15" t="s">
        <v>77</v>
      </c>
    </row>
    <row r="36" spans="1:3" x14ac:dyDescent="0.25">
      <c r="A36" s="15" t="s">
        <v>229</v>
      </c>
      <c r="B36" s="15" t="s">
        <v>313</v>
      </c>
      <c r="C36" s="15" t="s">
        <v>182</v>
      </c>
    </row>
    <row r="37" spans="1:3" ht="30" x14ac:dyDescent="0.25">
      <c r="A37" s="15" t="s">
        <v>231</v>
      </c>
      <c r="B37" s="15" t="s">
        <v>390</v>
      </c>
      <c r="C37" s="15" t="s">
        <v>81</v>
      </c>
    </row>
    <row r="38" spans="1:3" x14ac:dyDescent="0.25">
      <c r="A38" s="15" t="s">
        <v>239</v>
      </c>
      <c r="B38" s="15" t="s">
        <v>411</v>
      </c>
      <c r="C38" s="15" t="s">
        <v>3</v>
      </c>
    </row>
    <row r="39" spans="1:3" x14ac:dyDescent="0.25">
      <c r="A39" s="15" t="s">
        <v>293</v>
      </c>
      <c r="B39" s="15" t="s">
        <v>412</v>
      </c>
      <c r="C39" s="15" t="s">
        <v>4</v>
      </c>
    </row>
    <row r="40" spans="1:3" x14ac:dyDescent="0.25">
      <c r="A40" s="15" t="s">
        <v>248</v>
      </c>
      <c r="B40" s="15" t="s">
        <v>410</v>
      </c>
      <c r="C40" s="15" t="s">
        <v>5</v>
      </c>
    </row>
    <row r="41" spans="1:3" x14ac:dyDescent="0.25">
      <c r="A41" s="15" t="s">
        <v>294</v>
      </c>
      <c r="B41" s="15" t="s">
        <v>409</v>
      </c>
      <c r="C41" s="15" t="s">
        <v>10</v>
      </c>
    </row>
    <row r="42" spans="1:3" x14ac:dyDescent="0.25">
      <c r="A42" s="15" t="s">
        <v>240</v>
      </c>
      <c r="B42" s="15" t="s">
        <v>408</v>
      </c>
      <c r="C42" s="15" t="s">
        <v>12</v>
      </c>
    </row>
    <row r="43" spans="1:3" x14ac:dyDescent="0.25">
      <c r="A43" s="15" t="s">
        <v>414</v>
      </c>
      <c r="B43" s="15" t="s">
        <v>418</v>
      </c>
      <c r="C43" s="15" t="s">
        <v>16</v>
      </c>
    </row>
    <row r="44" spans="1:3" x14ac:dyDescent="0.25">
      <c r="A44" s="15" t="s">
        <v>415</v>
      </c>
      <c r="B44" s="15" t="s">
        <v>424</v>
      </c>
      <c r="C44" s="15" t="s">
        <v>20</v>
      </c>
    </row>
    <row r="45" spans="1:3" x14ac:dyDescent="0.25">
      <c r="C45" s="15" t="s">
        <v>22</v>
      </c>
    </row>
    <row r="46" spans="1:3" x14ac:dyDescent="0.25">
      <c r="A46" s="15" t="s">
        <v>413</v>
      </c>
      <c r="B46" s="15" t="s">
        <v>404</v>
      </c>
      <c r="C46" s="15" t="s">
        <v>23</v>
      </c>
    </row>
    <row r="47" spans="1:3" x14ac:dyDescent="0.25">
      <c r="B47" s="15" t="s">
        <v>419</v>
      </c>
      <c r="C47" s="15" t="s">
        <v>104</v>
      </c>
    </row>
    <row r="48" spans="1:3" x14ac:dyDescent="0.25">
      <c r="A48" s="15" t="s">
        <v>416</v>
      </c>
      <c r="B48" s="15" t="s">
        <v>420</v>
      </c>
      <c r="C48" s="15" t="s">
        <v>25</v>
      </c>
    </row>
    <row r="49" spans="1:5" x14ac:dyDescent="0.25">
      <c r="C49" s="15" t="s">
        <v>26</v>
      </c>
    </row>
    <row r="50" spans="1:5" x14ac:dyDescent="0.25">
      <c r="A50" s="15" t="s">
        <v>251</v>
      </c>
      <c r="B50" s="15" t="s">
        <v>405</v>
      </c>
      <c r="C50" s="15" t="s">
        <v>27</v>
      </c>
    </row>
    <row r="51" spans="1:5" ht="30" x14ac:dyDescent="0.25">
      <c r="A51" s="15" t="s">
        <v>241</v>
      </c>
      <c r="B51" s="15" t="s">
        <v>406</v>
      </c>
      <c r="C51" s="15" t="s">
        <v>31</v>
      </c>
    </row>
    <row r="52" spans="1:5" x14ac:dyDescent="0.25">
      <c r="A52" s="15" t="s">
        <v>249</v>
      </c>
      <c r="B52" s="15" t="s">
        <v>407</v>
      </c>
      <c r="C52" s="15" t="s">
        <v>33</v>
      </c>
    </row>
    <row r="53" spans="1:5" x14ac:dyDescent="0.25">
      <c r="A53" s="15" t="s">
        <v>417</v>
      </c>
      <c r="B53" s="15" t="s">
        <v>421</v>
      </c>
      <c r="C53" s="15" t="s">
        <v>36</v>
      </c>
    </row>
    <row r="54" spans="1:5" x14ac:dyDescent="0.25">
      <c r="A54" s="15" t="s">
        <v>395</v>
      </c>
      <c r="B54" s="15" t="s">
        <v>422</v>
      </c>
      <c r="C54" s="15" t="s">
        <v>15</v>
      </c>
    </row>
    <row r="55" spans="1:5" x14ac:dyDescent="0.25">
      <c r="A55" s="15" t="s">
        <v>396</v>
      </c>
      <c r="B55" s="15" t="s">
        <v>423</v>
      </c>
      <c r="C55" s="15" t="s">
        <v>28</v>
      </c>
    </row>
    <row r="58" spans="1:5" x14ac:dyDescent="0.25">
      <c r="A58" s="15" t="s">
        <v>343</v>
      </c>
      <c r="B58" s="15" t="s">
        <v>274</v>
      </c>
      <c r="C58" s="15" t="s">
        <v>344</v>
      </c>
      <c r="D58" s="15" t="s">
        <v>378</v>
      </c>
      <c r="E58" s="15" t="s">
        <v>381</v>
      </c>
    </row>
    <row r="59" spans="1:5" x14ac:dyDescent="0.25">
      <c r="A59" s="15" t="s">
        <v>345</v>
      </c>
      <c r="B59" s="15" t="s">
        <v>370</v>
      </c>
      <c r="C59" s="15" t="s">
        <v>356</v>
      </c>
      <c r="D59" s="15">
        <v>1</v>
      </c>
      <c r="E59" s="15" t="s">
        <v>372</v>
      </c>
    </row>
    <row r="60" spans="1:5" x14ac:dyDescent="0.25">
      <c r="A60" s="15" t="s">
        <v>345</v>
      </c>
      <c r="B60" s="15" t="s">
        <v>370</v>
      </c>
      <c r="C60" s="15" t="s">
        <v>357</v>
      </c>
      <c r="D60" s="15">
        <v>1</v>
      </c>
      <c r="E60" s="15" t="s">
        <v>372</v>
      </c>
    </row>
    <row r="61" spans="1:5" x14ac:dyDescent="0.25">
      <c r="A61" s="15" t="s">
        <v>345</v>
      </c>
      <c r="B61" s="15" t="s">
        <v>370</v>
      </c>
      <c r="C61" s="15" t="s">
        <v>358</v>
      </c>
      <c r="D61" s="15">
        <v>1</v>
      </c>
      <c r="E61" s="15" t="s">
        <v>372</v>
      </c>
    </row>
    <row r="62" spans="1:5" x14ac:dyDescent="0.25">
      <c r="A62" s="15" t="s">
        <v>369</v>
      </c>
      <c r="B62" s="15" t="s">
        <v>393</v>
      </c>
      <c r="C62" s="15" t="s">
        <v>359</v>
      </c>
      <c r="D62" s="15">
        <v>1</v>
      </c>
      <c r="E62" s="15" t="s">
        <v>372</v>
      </c>
    </row>
    <row r="63" spans="1:5" x14ac:dyDescent="0.25">
      <c r="A63" s="15" t="s">
        <v>346</v>
      </c>
      <c r="C63" s="15" t="s">
        <v>391</v>
      </c>
      <c r="D63" s="15">
        <v>50</v>
      </c>
      <c r="E63" s="15" t="s">
        <v>371</v>
      </c>
    </row>
    <row r="64" spans="1:5" ht="30" x14ac:dyDescent="0.25">
      <c r="A64" s="15" t="s">
        <v>85</v>
      </c>
      <c r="B64" s="15" t="s">
        <v>376</v>
      </c>
      <c r="C64" s="15" t="s">
        <v>85</v>
      </c>
      <c r="D64" s="15">
        <v>1</v>
      </c>
      <c r="E64" s="15" t="s">
        <v>372</v>
      </c>
    </row>
    <row r="65" spans="1:5" ht="30" x14ac:dyDescent="0.25">
      <c r="A65" s="15" t="s">
        <v>86</v>
      </c>
      <c r="B65" s="15" t="s">
        <v>394</v>
      </c>
      <c r="C65" s="15" t="s">
        <v>86</v>
      </c>
      <c r="D65" s="15">
        <v>1</v>
      </c>
      <c r="E65" s="15" t="s">
        <v>372</v>
      </c>
    </row>
    <row r="66" spans="1:5" s="16" customFormat="1" x14ac:dyDescent="0.25">
      <c r="A66" s="16" t="s">
        <v>347</v>
      </c>
      <c r="B66" s="16" t="s">
        <v>436</v>
      </c>
      <c r="C66" s="16" t="s">
        <v>360</v>
      </c>
      <c r="D66" s="16">
        <v>1</v>
      </c>
      <c r="E66" s="16" t="s">
        <v>372</v>
      </c>
    </row>
    <row r="67" spans="1:5" x14ac:dyDescent="0.25">
      <c r="A67" s="15" t="s">
        <v>348</v>
      </c>
      <c r="B67" s="15" t="s">
        <v>434</v>
      </c>
      <c r="C67" s="15" t="s">
        <v>361</v>
      </c>
      <c r="D67" s="15">
        <v>1</v>
      </c>
      <c r="E67" s="15" t="s">
        <v>372</v>
      </c>
    </row>
    <row r="68" spans="1:5" x14ac:dyDescent="0.25">
      <c r="A68" s="15" t="s">
        <v>349</v>
      </c>
      <c r="B68" s="15" t="s">
        <v>435</v>
      </c>
      <c r="C68" s="15" t="s">
        <v>51</v>
      </c>
      <c r="D68" s="15">
        <v>450</v>
      </c>
      <c r="E68" s="15" t="s">
        <v>372</v>
      </c>
    </row>
    <row r="69" spans="1:5" x14ac:dyDescent="0.25">
      <c r="A69" s="15" t="s">
        <v>350</v>
      </c>
      <c r="C69" s="15" t="s">
        <v>392</v>
      </c>
      <c r="D69" s="15">
        <v>72</v>
      </c>
      <c r="E69" s="15" t="s">
        <v>371</v>
      </c>
    </row>
    <row r="70" spans="1:5" x14ac:dyDescent="0.25">
      <c r="A70" s="15" t="s">
        <v>351</v>
      </c>
      <c r="C70" s="15" t="s">
        <v>362</v>
      </c>
      <c r="D70" s="15">
        <v>25</v>
      </c>
      <c r="E70" s="15" t="s">
        <v>371</v>
      </c>
    </row>
    <row r="71" spans="1:5" x14ac:dyDescent="0.25">
      <c r="A71" s="15" t="s">
        <v>352</v>
      </c>
      <c r="C71" s="15" t="s">
        <v>363</v>
      </c>
      <c r="D71" s="15">
        <v>1</v>
      </c>
      <c r="E71" s="15" t="s">
        <v>371</v>
      </c>
    </row>
    <row r="72" spans="1:5" x14ac:dyDescent="0.25">
      <c r="A72" s="15" t="s">
        <v>353</v>
      </c>
      <c r="B72" s="15" t="s">
        <v>377</v>
      </c>
      <c r="C72" s="15" t="s">
        <v>364</v>
      </c>
      <c r="D72" s="15">
        <v>1</v>
      </c>
      <c r="E72" s="15" t="s">
        <v>372</v>
      </c>
    </row>
    <row r="73" spans="1:5" x14ac:dyDescent="0.25">
      <c r="A73" s="15" t="s">
        <v>300</v>
      </c>
      <c r="B73" s="15" t="s">
        <v>373</v>
      </c>
      <c r="C73" s="15" t="s">
        <v>365</v>
      </c>
      <c r="D73" s="15">
        <v>1</v>
      </c>
      <c r="E73" s="15" t="s">
        <v>371</v>
      </c>
    </row>
    <row r="74" spans="1:5" x14ac:dyDescent="0.25">
      <c r="A74" s="15" t="s">
        <v>354</v>
      </c>
      <c r="C74" s="15" t="s">
        <v>366</v>
      </c>
      <c r="D74" s="15">
        <v>10</v>
      </c>
      <c r="E74" s="15" t="s">
        <v>371</v>
      </c>
    </row>
    <row r="75" spans="1:5" x14ac:dyDescent="0.25">
      <c r="A75" s="15" t="s">
        <v>374</v>
      </c>
      <c r="C75" s="15" t="s">
        <v>375</v>
      </c>
      <c r="D75" s="15">
        <v>1</v>
      </c>
      <c r="E75" s="15" t="s">
        <v>371</v>
      </c>
    </row>
    <row r="76" spans="1:5" x14ac:dyDescent="0.25">
      <c r="A76" s="15" t="s">
        <v>355</v>
      </c>
      <c r="C76" s="15" t="s">
        <v>367</v>
      </c>
      <c r="D76" s="15">
        <v>4</v>
      </c>
      <c r="E76" s="15" t="s">
        <v>371</v>
      </c>
    </row>
    <row r="77" spans="1:5" x14ac:dyDescent="0.25">
      <c r="A77" s="15" t="s">
        <v>23</v>
      </c>
      <c r="C77" s="15" t="s">
        <v>368</v>
      </c>
      <c r="D77" s="15">
        <v>36</v>
      </c>
      <c r="E77" s="15" t="s">
        <v>371</v>
      </c>
    </row>
    <row r="78" spans="1:5" x14ac:dyDescent="0.25">
      <c r="A78" s="15" t="s">
        <v>379</v>
      </c>
      <c r="C78" s="15" t="s">
        <v>380</v>
      </c>
      <c r="D78" s="15">
        <v>1</v>
      </c>
      <c r="E78" s="15" t="s">
        <v>371</v>
      </c>
    </row>
    <row r="79" spans="1:5" x14ac:dyDescent="0.25">
      <c r="A79" s="15" t="s">
        <v>385</v>
      </c>
      <c r="B79" s="15" t="s">
        <v>437</v>
      </c>
      <c r="C79" s="15" t="s">
        <v>384</v>
      </c>
      <c r="D79" s="15">
        <v>1</v>
      </c>
      <c r="E79" s="15" t="s">
        <v>372</v>
      </c>
    </row>
    <row r="80" spans="1:5" x14ac:dyDescent="0.25">
      <c r="A80" s="15" t="s">
        <v>382</v>
      </c>
      <c r="B80" s="15" t="s">
        <v>438</v>
      </c>
      <c r="C80" s="15" t="s">
        <v>383</v>
      </c>
      <c r="D80" s="15">
        <v>1</v>
      </c>
      <c r="E80" s="15" t="s">
        <v>372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2016-12-07T11:41:40Z</dcterms:modified>
</cp:coreProperties>
</file>