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Ramon\Desktop\cursojs\AdminR\"/>
    </mc:Choice>
  </mc:AlternateContent>
  <bookViews>
    <workbookView xWindow="0" yWindow="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62913"/>
</workbook>
</file>

<file path=xl/calcChain.xml><?xml version="1.0" encoding="utf-8"?>
<calcChain xmlns="http://schemas.openxmlformats.org/spreadsheetml/2006/main">
  <c r="F37" i="1" l="1"/>
  <c r="F28" i="1" l="1"/>
  <c r="F29" i="1"/>
  <c r="F23" i="1"/>
  <c r="F22" i="1"/>
  <c r="C9" i="2"/>
  <c r="G9" i="7"/>
  <c r="E5" i="9"/>
  <c r="C13" i="9"/>
  <c r="C11" i="2" s="1"/>
  <c r="C14" i="9"/>
  <c r="C13" i="2" s="1"/>
  <c r="C15" i="9"/>
  <c r="E13" i="2" s="1"/>
  <c r="C16" i="9"/>
  <c r="C17" i="9"/>
  <c r="E23" i="9"/>
  <c r="G11" i="7" s="1"/>
  <c r="E6" i="4"/>
  <c r="E6" i="9" s="1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E21" i="4"/>
  <c r="F21" i="4"/>
  <c r="B22" i="4"/>
  <c r="C22" i="4"/>
  <c r="D22" i="4"/>
  <c r="F22" i="4"/>
  <c r="E22" i="4"/>
  <c r="B23" i="4"/>
  <c r="C23" i="4"/>
  <c r="D23" i="4"/>
  <c r="F23" i="4" s="1"/>
  <c r="E23" i="4"/>
  <c r="B24" i="4"/>
  <c r="C24" i="4"/>
  <c r="D24" i="4"/>
  <c r="E24" i="4"/>
  <c r="F24" i="4"/>
  <c r="B25" i="4"/>
  <c r="C25" i="4"/>
  <c r="D25" i="4"/>
  <c r="F25" i="4"/>
  <c r="E25" i="4"/>
  <c r="B26" i="4"/>
  <c r="C26" i="4"/>
  <c r="D26" i="4"/>
  <c r="F26" i="4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F29" i="4"/>
  <c r="E29" i="4"/>
  <c r="B30" i="4"/>
  <c r="C30" i="4"/>
  <c r="D30" i="4"/>
  <c r="F30" i="4"/>
  <c r="E30" i="4"/>
  <c r="B31" i="4"/>
  <c r="C31" i="4"/>
  <c r="D31" i="4"/>
  <c r="F31" i="4"/>
  <c r="E31" i="4"/>
  <c r="B32" i="4"/>
  <c r="C32" i="4"/>
  <c r="D32" i="4"/>
  <c r="F32" i="4" s="1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E39" i="4"/>
  <c r="F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21" i="9" s="1"/>
  <c r="C3" i="2"/>
  <c r="M9" i="11"/>
  <c r="E21" i="9"/>
  <c r="C10" i="11"/>
  <c r="E10" i="11"/>
  <c r="K10" i="11"/>
  <c r="C22" i="9" s="1"/>
  <c r="M10" i="11"/>
  <c r="E4" i="2"/>
  <c r="C11" i="11"/>
  <c r="E11" i="11"/>
  <c r="K11" i="11"/>
  <c r="C5" i="2" s="1"/>
  <c r="M11" i="11"/>
  <c r="E5" i="2" s="1"/>
  <c r="C12" i="11"/>
  <c r="E12" i="11"/>
  <c r="K12" i="11"/>
  <c r="C24" i="9"/>
  <c r="M12" i="11"/>
  <c r="E6" i="2" s="1"/>
  <c r="C13" i="11"/>
  <c r="E13" i="11"/>
  <c r="K13" i="11"/>
  <c r="C25" i="9" s="1"/>
  <c r="M13" i="11"/>
  <c r="E25" i="9" s="1"/>
  <c r="E14" i="11"/>
  <c r="F18" i="11"/>
  <c r="B19" i="11"/>
  <c r="C19" i="11"/>
  <c r="D19" i="11"/>
  <c r="F19" i="11" s="1"/>
  <c r="E19" i="11"/>
  <c r="B20" i="11"/>
  <c r="C20" i="11"/>
  <c r="D20" i="11"/>
  <c r="F20" i="11"/>
  <c r="E20" i="11"/>
  <c r="B21" i="11"/>
  <c r="C21" i="11"/>
  <c r="D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F25" i="11"/>
  <c r="E25" i="11"/>
  <c r="B26" i="11"/>
  <c r="C26" i="11"/>
  <c r="D26" i="11"/>
  <c r="F26" i="11" s="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F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 s="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8" i="1"/>
  <c r="F19" i="1"/>
  <c r="F20" i="1"/>
  <c r="F21" i="1"/>
  <c r="F24" i="1"/>
  <c r="F25" i="1"/>
  <c r="F26" i="1"/>
  <c r="F27" i="1"/>
  <c r="F30" i="1"/>
  <c r="F31" i="1"/>
  <c r="F32" i="1"/>
  <c r="F33" i="1"/>
  <c r="F37" i="4"/>
  <c r="F38" i="1"/>
  <c r="F38" i="11" s="1"/>
  <c r="F39" i="1"/>
  <c r="F39" i="11" s="1"/>
  <c r="C4" i="2"/>
  <c r="F21" i="11"/>
  <c r="G10" i="7"/>
  <c r="C6" i="2"/>
  <c r="E22" i="9"/>
  <c r="E3" i="2"/>
  <c r="F37" i="11" l="1"/>
  <c r="D9" i="2"/>
  <c r="E7" i="2"/>
  <c r="C7" i="2"/>
  <c r="F34" i="1"/>
  <c r="F34" i="11"/>
  <c r="F35" i="1"/>
  <c r="F34" i="4"/>
  <c r="C23" i="9"/>
  <c r="F11" i="7" s="1"/>
  <c r="E24" i="9"/>
  <c r="F35" i="4" l="1"/>
  <c r="F36" i="4" s="1"/>
  <c r="F40" i="4" s="1"/>
  <c r="F35" i="11"/>
  <c r="F36" i="11" s="1"/>
  <c r="F40" i="11" s="1"/>
  <c r="F36" i="1"/>
  <c r="F40" i="1" s="1"/>
  <c r="F41" i="1" l="1"/>
  <c r="F42" i="1" s="1"/>
  <c r="F41" i="4" l="1"/>
  <c r="F42" i="4" s="1"/>
  <c r="F41" i="11"/>
  <c r="F42" i="11" s="1"/>
</calcChain>
</file>

<file path=xl/sharedStrings.xml><?xml version="1.0" encoding="utf-8"?>
<sst xmlns="http://schemas.openxmlformats.org/spreadsheetml/2006/main" count="248" uniqueCount="114">
  <si>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</si>
  <si>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</si>
  <si>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</si>
  <si>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</si>
  <si>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</si>
  <si>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</si>
  <si>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</si>
  <si>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</si>
  <si>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</si>
  <si>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</si>
  <si>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</si>
  <si>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</si>
  <si>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</si>
  <si>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</si>
  <si>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</si>
  <si>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</si>
  <si>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</si>
  <si>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</si>
  <si>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</si>
  <si>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</si>
  <si>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</si>
  <si>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</si>
  <si>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</si>
  <si>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</si>
  <si>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</si>
  <si>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</si>
  <si>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</si>
  <si>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</si>
  <si>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</si>
  <si>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</si>
  <si>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</si>
  <si>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</si>
  <si>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</si>
  <si>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</si>
  <si>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</si>
  <si>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</si>
  <si>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</si>
  <si>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</si>
  <si>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</si>
  <si>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</si>
  <si>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</si>
  <si>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</si>
  <si>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</si>
  <si>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</si>
  <si>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</si>
  <si>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</si>
  <si>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</si>
  <si>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</si>
  <si>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</si>
  <si>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</si>
  <si>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</si>
  <si>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</si>
  <si>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</si>
  <si>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</si>
  <si>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</si>
  <si>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</si>
  <si>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</si>
  <si>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</si>
  <si>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</si>
  <si>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</si>
  <si>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</si>
  <si>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</si>
  <si>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</si>
  <si>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</si>
  <si>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</si>
  <si>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</si>
  <si>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</si>
  <si>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</si>
  <si>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</si>
  <si>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</si>
  <si>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</si>
  <si>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</si>
  <si>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</si>
  <si>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</si>
  <si>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</si>
  <si>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</si>
  <si>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</si>
  <si>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</si>
  <si>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</si>
  <si>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</si>
  <si>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</si>
  <si>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</si>
  <si>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</si>
  <si>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</si>
  <si>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</si>
  <si>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</si>
  <si>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</si>
  <si>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</si>
  <si>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</si>
  <si>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</si>
  <si>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</si>
  <si>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</si>
  <si>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</si>
  <si>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</si>
  <si>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</si>
  <si>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</si>
  <si>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</si>
  <si>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</si>
  <si>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</si>
  <si>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</si>
  <si>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</si>
  <si>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</si>
  <si>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</si>
  <si>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</si>
  <si>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</si>
  <si>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</si>
  <si>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</si>
  <si>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</si>
  <si>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</si>
  <si>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</si>
  <si>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</si>
  <si>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</si>
  <si>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Portes Seur</t>
  </si>
  <si>
    <t xml:space="preserve">Fecha: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</si>
</sst>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8" fillId="0" borderId="0" xfId="0" applyFont="1" applyFill="1" applyBorder="1"/>
    <xf numFmtId="0" fontId="7" fillId="0" borderId="2" xfId="0" applyNumberFormat="1" applyFont="1" applyFill="1" applyBorder="1"/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42" fillId="0" borderId="2" xfId="0" applyFont="1" applyBorder="1" applyAlignment="1">
      <alignment horizontal="right"/>
    </xf>
    <xf numFmtId="0" fontId="5" fillId="0" borderId="2" xfId="1" applyBorder="1" applyAlignment="1" applyProtection="1">
      <alignment horizontal="right"/>
    </xf>
    <xf numFmtId="4" fontId="43" fillId="5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4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1250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37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283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0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75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752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565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566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259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J55"/>
  <sheetViews>
    <sheetView tabSelected="1" topLeftCell="A14" workbookViewId="0">
      <selection activeCell="J25" sqref="J25"/>
    </sheetView>
  </sheetViews>
  <sheetFormatPr defaultColWidth="11.42578125" defaultRowHeight="15.75" x14ac:dyDescent="0.25"/>
  <cols>
    <col min="1" max="1" width="3.140625" style="7" customWidth="1"/>
    <col min="2" max="2" width="24.5703125" style="7" customWidth="1"/>
    <col min="3" max="3" width="47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10" ht="26.25" x14ac:dyDescent="0.4">
      <c r="E4" s="23" t="s">
        <v>10</v>
      </c>
    </row>
    <row r="5" spans="2:10" ht="21" x14ac:dyDescent="0.35">
      <c r="E5" s="14" t="s">
        <v>9</v>
      </c>
    </row>
    <row r="6" spans="2:10" ht="21" x14ac:dyDescent="0.35">
      <c r="E6" s="14" t="s">
        <v>113</v>
      </c>
    </row>
    <row r="7" spans="2:10" ht="18.75" x14ac:dyDescent="0.3">
      <c r="E7" s="208"/>
    </row>
    <row r="8" spans="2:10" ht="23.25" x14ac:dyDescent="0.35">
      <c r="B8" s="22" t="s">
        <v>11</v>
      </c>
      <c r="C8" s="14"/>
    </row>
    <row r="9" spans="2:10" ht="18.75" x14ac:dyDescent="0.3">
      <c r="B9" s="40" t="s">
        <v>13</v>
      </c>
      <c r="C9" s="40"/>
      <c r="D9" s="40" t="s">
        <v>17</v>
      </c>
      <c r="E9" s="41"/>
      <c r="F9" s="25"/>
      <c r="J9" s="67"/>
    </row>
    <row r="10" spans="2:10" ht="18.75" x14ac:dyDescent="0.3">
      <c r="B10" s="40" t="s">
        <v>12</v>
      </c>
      <c r="C10" s="40"/>
      <c r="D10" s="40" t="s">
        <v>18</v>
      </c>
      <c r="E10" s="41"/>
      <c r="F10" s="25"/>
      <c r="J10" s="67"/>
    </row>
    <row r="11" spans="2:10" ht="18.75" x14ac:dyDescent="0.3">
      <c r="B11" s="40" t="s">
        <v>14</v>
      </c>
      <c r="C11" s="40"/>
      <c r="D11" s="40" t="s">
        <v>19</v>
      </c>
      <c r="E11" s="41"/>
      <c r="F11" s="25"/>
      <c r="I11"/>
      <c r="J11" s="67"/>
    </row>
    <row r="12" spans="2:10" ht="18.75" x14ac:dyDescent="0.3">
      <c r="B12" s="40" t="s">
        <v>15</v>
      </c>
      <c r="C12" s="203"/>
      <c r="D12" s="203" t="s">
        <v>20</v>
      </c>
      <c r="E12" s="206"/>
      <c r="F12" s="205"/>
      <c r="I12"/>
      <c r="J12" s="67"/>
    </row>
    <row r="13" spans="2:10" ht="18.75" x14ac:dyDescent="0.3">
      <c r="B13" s="40" t="s">
        <v>16</v>
      </c>
      <c r="C13" s="203"/>
      <c r="D13" s="203" t="s">
        <v>21</v>
      </c>
      <c r="E13" s="207"/>
      <c r="F13" s="205"/>
      <c r="I13"/>
    </row>
    <row r="14" spans="2:10" ht="18.75" x14ac:dyDescent="0.3">
      <c r="B14" s="203" t="s">
        <v>111</v>
      </c>
      <c r="C14" s="204"/>
      <c r="D14" s="204"/>
      <c r="E14" s="205"/>
      <c r="F14" s="205"/>
      <c r="I14"/>
    </row>
    <row r="15" spans="2:10" ht="23.25" x14ac:dyDescent="0.35">
      <c r="B15" s="22" t="s">
        <v>22</v>
      </c>
    </row>
    <row r="17" spans="2:8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8" x14ac:dyDescent="0.25">
      <c r="B18" s="3"/>
      <c r="C18" s="3"/>
      <c r="D18" s="4"/>
      <c r="E18" s="5"/>
      <c r="F18" s="6" t="str">
        <f>IF(D18&lt;&gt;"",D18*E18,"")</f>
        <v/>
      </c>
    </row>
    <row r="19" spans="2:8" x14ac:dyDescent="0.25">
      <c r="B19" s="30"/>
      <c r="C19" s="30"/>
      <c r="D19" s="31"/>
      <c r="E19" s="8"/>
      <c r="F19" s="8" t="str">
        <f>IF(D19&lt;&gt;"",D19*E19,"")</f>
        <v/>
      </c>
    </row>
    <row r="20" spans="2:8" x14ac:dyDescent="0.25">
      <c r="B20" s="202"/>
      <c r="C20" s="202"/>
      <c r="D20" s="202"/>
      <c r="E20" s="209"/>
      <c r="F20" s="8" t="str">
        <f t="shared" ref="F20:F33" si="0">IF(D20&lt;&gt;"",D20*E20,"")</f>
        <v/>
      </c>
    </row>
    <row r="21" spans="2:8" x14ac:dyDescent="0.25">
      <c r="B21" s="30"/>
      <c r="C21" s="30"/>
      <c r="D21" s="31"/>
      <c r="E21" s="8"/>
      <c r="F21" s="8" t="str">
        <f t="shared" si="0"/>
        <v/>
      </c>
    </row>
    <row r="22" spans="2:8" x14ac:dyDescent="0.25">
      <c r="B22" s="30"/>
      <c r="C22" s="30"/>
      <c r="D22" s="31"/>
      <c r="E22" s="8"/>
      <c r="F22" s="8" t="str">
        <f>IF(D22&lt;&gt;"",D22*E22,"")</f>
        <v/>
      </c>
    </row>
    <row r="23" spans="2:8" x14ac:dyDescent="0.25">
      <c r="B23" s="202"/>
      <c r="C23" s="202"/>
      <c r="D23" s="202"/>
      <c r="E23" s="209"/>
      <c r="F23" s="8" t="str">
        <f>IF(D23&lt;&gt;"",D23*E23,"")</f>
        <v/>
      </c>
    </row>
    <row r="24" spans="2:8" x14ac:dyDescent="0.25">
      <c r="B24" s="30"/>
      <c r="C24" s="30"/>
      <c r="D24" s="31"/>
      <c r="E24" s="8"/>
      <c r="F24" s="8" t="str">
        <f t="shared" si="0"/>
        <v/>
      </c>
    </row>
    <row r="25" spans="2:8" x14ac:dyDescent="0.25">
      <c r="B25" s="30"/>
      <c r="C25" s="30"/>
      <c r="D25" s="31"/>
      <c r="E25" s="8"/>
      <c r="F25" s="8" t="str">
        <f>IF(D25&lt;&gt;"",D25*E25,"")</f>
        <v/>
      </c>
    </row>
    <row r="26" spans="2:8" x14ac:dyDescent="0.25">
      <c r="B26" s="202"/>
      <c r="C26" s="202"/>
      <c r="D26" s="202"/>
      <c r="E26" s="209"/>
      <c r="F26" s="8" t="str">
        <f t="shared" si="0"/>
        <v/>
      </c>
      <c r="H26" s="198"/>
    </row>
    <row r="27" spans="2:8" x14ac:dyDescent="0.25">
      <c r="B27" s="30"/>
      <c r="C27" s="210"/>
      <c r="D27" s="31"/>
      <c r="E27" s="8"/>
      <c r="F27" s="8" t="str">
        <f t="shared" si="0"/>
        <v/>
      </c>
    </row>
    <row r="28" spans="2:8" x14ac:dyDescent="0.25">
      <c r="B28" s="30"/>
      <c r="C28" s="30"/>
      <c r="D28" s="31"/>
      <c r="E28" s="8"/>
      <c r="F28" s="8" t="str">
        <f t="shared" si="0"/>
        <v/>
      </c>
    </row>
    <row r="29" spans="2:8" x14ac:dyDescent="0.25">
      <c r="B29" s="202"/>
      <c r="C29" s="202"/>
      <c r="D29" s="202"/>
      <c r="E29" s="209"/>
      <c r="F29" s="8" t="str">
        <f t="shared" si="0"/>
        <v/>
      </c>
    </row>
    <row r="30" spans="2:8" x14ac:dyDescent="0.25">
      <c r="B30" s="30"/>
      <c r="C30" s="30"/>
      <c r="D30" s="31"/>
      <c r="E30" s="8"/>
      <c r="F30" s="8" t="str">
        <f t="shared" si="0"/>
        <v/>
      </c>
    </row>
    <row r="31" spans="2:8" x14ac:dyDescent="0.25">
      <c r="B31" s="30"/>
      <c r="C31" s="30"/>
      <c r="D31" s="31"/>
      <c r="E31" s="8"/>
      <c r="F31" s="8" t="str">
        <f t="shared" si="0"/>
        <v/>
      </c>
    </row>
    <row r="32" spans="2:8" ht="15" customHeight="1" x14ac:dyDescent="0.25">
      <c r="B32" s="202"/>
      <c r="C32" s="202"/>
      <c r="D32" s="202"/>
      <c r="E32" s="209"/>
      <c r="F32" s="8" t="str">
        <f t="shared" si="0"/>
        <v/>
      </c>
    </row>
    <row r="33" spans="2:6" x14ac:dyDescent="0.25">
      <c r="B33" s="30"/>
      <c r="C33" s="210"/>
      <c r="D33" s="31"/>
      <c r="E33" s="8"/>
      <c r="F33" s="8" t="str">
        <f t="shared" si="0"/>
        <v/>
      </c>
    </row>
    <row r="34" spans="2:6" ht="19.5" thickBot="1" x14ac:dyDescent="0.35">
      <c r="B34" s="1" t="s">
        <v>4</v>
      </c>
      <c r="C34" s="1"/>
      <c r="D34" s="32"/>
      <c r="E34" s="33"/>
      <c r="F34" s="34">
        <f>SUM(F18:F33)</f>
        <v>0</v>
      </c>
    </row>
    <row r="35" spans="2:6" ht="19.5" thickBot="1" x14ac:dyDescent="0.35">
      <c r="B35" s="68" t="s">
        <v>37</v>
      </c>
      <c r="C35" s="199" t="s">
        <v>110</v>
      </c>
      <c r="D35" s="201">
        <v>50</v>
      </c>
      <c r="E35" s="69"/>
      <c r="F35" s="69">
        <f>F34*(D35/100)*(-1)</f>
        <v>0</v>
      </c>
    </row>
    <row r="36" spans="2:6" ht="18.75" x14ac:dyDescent="0.3">
      <c r="B36" s="45" t="s">
        <v>104</v>
      </c>
      <c r="C36" s="45"/>
      <c r="D36" s="45"/>
      <c r="E36" s="72"/>
      <c r="F36" s="72">
        <f>SUM(F34:F35)</f>
        <v>0</v>
      </c>
    </row>
    <row r="37" spans="2:6" ht="18.75" x14ac:dyDescent="0.3">
      <c r="B37" s="13" t="s">
        <v>5</v>
      </c>
      <c r="C37" s="200" t="s">
        <v>112</v>
      </c>
      <c r="D37" s="13">
        <v>1</v>
      </c>
      <c r="E37" s="35">
        <v>0.33</v>
      </c>
      <c r="F37" s="35">
        <f>IF(D37*E37&lt;17, 17,D37*E37)</f>
        <v>17</v>
      </c>
    </row>
    <row r="38" spans="2:6" ht="18.75" x14ac:dyDescent="0.3">
      <c r="B38" s="13" t="s">
        <v>102</v>
      </c>
      <c r="C38" s="13"/>
      <c r="D38" s="13"/>
      <c r="E38" s="35"/>
      <c r="F38" s="35" t="str">
        <f>IF(D38&lt;&gt;"",(D38*E38),"")</f>
        <v/>
      </c>
    </row>
    <row r="39" spans="2:6" ht="18.75" x14ac:dyDescent="0.3">
      <c r="B39" s="68" t="s">
        <v>103</v>
      </c>
      <c r="C39" s="68"/>
      <c r="D39" s="68"/>
      <c r="E39" s="69"/>
      <c r="F39" s="69" t="str">
        <f>IF(D39&lt;&gt;"",(D39*E39),"")</f>
        <v/>
      </c>
    </row>
    <row r="40" spans="2:6" ht="18.75" x14ac:dyDescent="0.3">
      <c r="B40" s="45" t="s">
        <v>6</v>
      </c>
      <c r="C40" s="45"/>
      <c r="D40" s="45"/>
      <c r="E40" s="72"/>
      <c r="F40" s="72">
        <f>SUM(F36:F39)</f>
        <v>17</v>
      </c>
    </row>
    <row r="41" spans="2:6" ht="18.75" x14ac:dyDescent="0.3">
      <c r="B41" s="13" t="s">
        <v>7</v>
      </c>
      <c r="C41" s="13"/>
      <c r="D41" s="13"/>
      <c r="E41" s="35"/>
      <c r="F41" s="35">
        <f>F40*0.21</f>
        <v>3.57</v>
      </c>
    </row>
    <row r="42" spans="2:6" s="10" customFormat="1" ht="21" x14ac:dyDescent="0.35">
      <c r="B42" s="46" t="s">
        <v>8</v>
      </c>
      <c r="C42" s="46"/>
      <c r="D42" s="46"/>
      <c r="E42" s="47"/>
      <c r="F42" s="47">
        <f>SUM(F40:F41)</f>
        <v>20.57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">
        <v>25</v>
      </c>
      <c r="D47" s="18"/>
      <c r="E47" s="19"/>
      <c r="F47" s="19"/>
    </row>
    <row r="48" spans="2:6" x14ac:dyDescent="0.25">
      <c r="B48" s="18" t="s">
        <v>26</v>
      </c>
      <c r="C48" s="20" t="s">
        <v>109</v>
      </c>
      <c r="D48" s="20"/>
      <c r="E48" s="21"/>
      <c r="F48" s="19"/>
    </row>
    <row r="49" spans="2:6" x14ac:dyDescent="0.25">
      <c r="B49" s="18" t="s">
        <v>27</v>
      </c>
      <c r="C49" s="18" t="s">
        <v>29</v>
      </c>
      <c r="D49" s="18"/>
      <c r="E49" s="19"/>
      <c r="F49" s="19"/>
    </row>
    <row r="50" spans="2:6" x14ac:dyDescent="0.25">
      <c r="B50" s="16" t="s">
        <v>28</v>
      </c>
      <c r="C50" s="43"/>
      <c r="D50" s="16"/>
      <c r="E50" s="17"/>
      <c r="F50" s="17"/>
    </row>
    <row r="51" spans="2:6" ht="12" customHeight="1" x14ac:dyDescent="0.25"/>
    <row r="52" spans="2:6" ht="18.75" x14ac:dyDescent="0.3">
      <c r="B52" s="36" t="s">
        <v>30</v>
      </c>
      <c r="C52"/>
      <c r="D52"/>
    </row>
    <row r="53" spans="2:6" ht="12" customHeight="1" x14ac:dyDescent="0.25">
      <c r="B53" s="37" t="s">
        <v>31</v>
      </c>
      <c r="C53" s="37"/>
      <c r="D53" s="12"/>
      <c r="E53" s="38"/>
      <c r="F53" s="39" t="s">
        <v>32</v>
      </c>
    </row>
    <row r="54" spans="2:6" ht="12.75" customHeight="1" x14ac:dyDescent="0.25">
      <c r="B54" s="37" t="s">
        <v>33</v>
      </c>
      <c r="C54" s="37"/>
      <c r="D54" s="12"/>
      <c r="E54" s="38"/>
      <c r="F54" s="39" t="s">
        <v>34</v>
      </c>
    </row>
    <row r="55" spans="2:6" ht="13.5" customHeight="1" x14ac:dyDescent="0.25">
      <c r="B55" t="s">
        <v>35</v>
      </c>
      <c r="C55" s="37"/>
      <c r="D55" s="12"/>
      <c r="E55" s="38"/>
      <c r="F5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proforma!E5</f>
        <v>Nº:</v>
      </c>
    </row>
    <row r="6" spans="2:14" ht="21.75" thickBot="1" x14ac:dyDescent="0.4">
      <c r="E6" s="14" t="str">
        <f>proforma!E6</f>
        <v xml:space="preserve">Fecha: 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IF(proforma!C9&lt;&gt;"",(proforma!C9),"")</f>
        <v/>
      </c>
      <c r="D9" s="24" t="s">
        <v>17</v>
      </c>
      <c r="E9" s="41" t="str">
        <f>IF(proforma!E9&lt;&gt;"",(proforma!E9),"")</f>
        <v/>
      </c>
      <c r="F9" s="25"/>
      <c r="J9" s="49" t="s">
        <v>13</v>
      </c>
      <c r="K9" s="48" t="str">
        <f>IF(proforma!C9&lt;&gt;"",(proforma!C9),"")</f>
        <v/>
      </c>
      <c r="L9" s="24" t="s">
        <v>17</v>
      </c>
      <c r="M9" s="41" t="str">
        <f>IF(proforma!E9&lt;&gt;"",(proforma!E9),"")</f>
        <v/>
      </c>
      <c r="N9" s="50"/>
    </row>
    <row r="10" spans="2:14" ht="18.75" x14ac:dyDescent="0.3">
      <c r="B10" s="24" t="s">
        <v>12</v>
      </c>
      <c r="C10" s="24" t="str">
        <f>IF(proforma!C10&lt;&gt;"",(proforma!C10),"")</f>
        <v/>
      </c>
      <c r="D10" s="24" t="s">
        <v>18</v>
      </c>
      <c r="E10" s="41" t="str">
        <f>IF(proforma!E10&lt;&gt;"",(proforma!E10),"")</f>
        <v/>
      </c>
      <c r="F10" s="25"/>
      <c r="J10" s="49" t="s">
        <v>12</v>
      </c>
      <c r="K10" s="48" t="str">
        <f>IF(proforma!C10&lt;&gt;"",(proforma!C10),"")</f>
        <v/>
      </c>
      <c r="L10" s="24" t="s">
        <v>18</v>
      </c>
      <c r="M10" s="41" t="str">
        <f>IF(proforma!E10&lt;&gt;"",(proforma!E10),"")</f>
        <v/>
      </c>
      <c r="N10" s="50"/>
    </row>
    <row r="11" spans="2:14" ht="18.75" x14ac:dyDescent="0.3">
      <c r="B11" s="24" t="s">
        <v>14</v>
      </c>
      <c r="C11" s="24" t="str">
        <f>IF(proforma!C11&lt;&gt;"",(proforma!C11),"")</f>
        <v/>
      </c>
      <c r="D11" s="24" t="s">
        <v>19</v>
      </c>
      <c r="E11" s="41" t="str">
        <f>IF(proforma!E11&lt;&gt;"",(proforma!E11),"")</f>
        <v/>
      </c>
      <c r="F11" s="25"/>
      <c r="J11" s="49" t="s">
        <v>14</v>
      </c>
      <c r="K11" s="48" t="str">
        <f>IF(proforma!C11&lt;&gt;"",(proforma!C11),"")</f>
        <v/>
      </c>
      <c r="L11" s="24" t="s">
        <v>19</v>
      </c>
      <c r="M11" s="41" t="str">
        <f>IF(proforma!E11&lt;&gt;"",(proforma!E11),"")</f>
        <v/>
      </c>
      <c r="N11" s="50"/>
    </row>
    <row r="12" spans="2:14" ht="18.75" x14ac:dyDescent="0.3">
      <c r="B12" s="24" t="s">
        <v>15</v>
      </c>
      <c r="C12" s="24" t="str">
        <f>IF(proforma!C12&lt;&gt;"",(proforma!C12),"")</f>
        <v/>
      </c>
      <c r="D12" s="24" t="s">
        <v>20</v>
      </c>
      <c r="E12" s="41" t="str">
        <f>IF(proforma!E12&lt;&gt;"",(proforma!E12),"")</f>
        <v/>
      </c>
      <c r="F12" s="25"/>
      <c r="J12" s="49" t="s">
        <v>15</v>
      </c>
      <c r="K12" s="48" t="str">
        <f>IF(proforma!C12&lt;&gt;"",(proforma!C12),"")</f>
        <v/>
      </c>
      <c r="L12" s="24" t="s">
        <v>20</v>
      </c>
      <c r="M12" s="41" t="str">
        <f>IF(proforma!E12&lt;&gt;"",(proforma!E12),"")</f>
        <v/>
      </c>
      <c r="N12" s="50"/>
    </row>
    <row r="13" spans="2:14" ht="18.75" x14ac:dyDescent="0.3">
      <c r="B13" s="24" t="s">
        <v>16</v>
      </c>
      <c r="C13" s="24" t="str">
        <f>IF(proforma!C13&lt;&gt;"",(proforma!C13),"")</f>
        <v/>
      </c>
      <c r="D13" s="24" t="s">
        <v>21</v>
      </c>
      <c r="E13" s="41" t="str">
        <f>IF(proforma!E13&lt;&gt;"",(proforma!E13),"")</f>
        <v/>
      </c>
      <c r="F13" s="25"/>
      <c r="J13" s="51" t="s">
        <v>16</v>
      </c>
      <c r="K13" s="48" t="str">
        <f>IF(proforma!C13&lt;&gt;"",(proforma!C13),"")</f>
        <v/>
      </c>
      <c r="L13" s="52" t="s">
        <v>21</v>
      </c>
      <c r="M13" s="53" t="str">
        <f>IF(proforma!E13&lt;&gt;"",(proforma!E13),"")</f>
        <v/>
      </c>
      <c r="N13" s="54"/>
    </row>
    <row r="14" spans="2:14" ht="18.75" x14ac:dyDescent="0.3">
      <c r="B14" s="26"/>
      <c r="C14" s="26"/>
      <c r="D14" s="26"/>
      <c r="E14" s="42" t="str">
        <f>IF(proforma!E14&lt;&gt;"",(proforma!E14),"")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IF(proforma!B19&lt;&gt;"",(proforma!B19),"")</f>
        <v/>
      </c>
      <c r="C19" s="30" t="str">
        <f>IF(proforma!C19&lt;&gt;"",(proforma!C19),"")</f>
        <v/>
      </c>
      <c r="D19" s="31" t="str">
        <f>IF(proforma!D19&lt;&gt;"",(proforma!D19),"")</f>
        <v/>
      </c>
      <c r="E19" s="8" t="str">
        <f>IF(proforma!E19&lt;&gt;"",(proforma!E19),"")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IF(proforma!B20&lt;&gt;"",(proforma!B20),"")</f>
        <v/>
      </c>
      <c r="C20" s="30" t="str">
        <f>IF(proforma!C20&lt;&gt;"",(proforma!C20),"")</f>
        <v/>
      </c>
      <c r="D20" s="31" t="str">
        <f>IF(proforma!D20&lt;&gt;"",(proforma!D20),"")</f>
        <v/>
      </c>
      <c r="E20" s="8" t="str">
        <f>IF(proforma!E20&lt;&gt;"",(proforma!E20),"")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IF(proforma!B21&lt;&gt;"",(proforma!B21),"")</f>
        <v/>
      </c>
      <c r="C21" s="30" t="str">
        <f>IF(proforma!C21&lt;&gt;"",(proforma!C21),"")</f>
        <v/>
      </c>
      <c r="D21" s="31" t="str">
        <f>IF(proforma!D21&lt;&gt;"",(proforma!D21),"")</f>
        <v/>
      </c>
      <c r="E21" s="8" t="str">
        <f>IF(proforma!E21&lt;&gt;"",(proforma!E21),"")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str">
        <f>IF(proforma!B32&lt;&gt;"",(proforma!B32),"")</f>
        <v/>
      </c>
      <c r="C32" s="30" t="str">
        <f>IF(proforma!C32&lt;&gt;"",(proforma!C32),"")</f>
        <v/>
      </c>
      <c r="D32" s="31" t="str">
        <f>IF(proforma!D32&lt;&gt;"",(proforma!D32),"")</f>
        <v/>
      </c>
      <c r="E32" s="8" t="str">
        <f>IF(proforma!E32&lt;&gt;"",(proforma!E32),"")</f>
        <v/>
      </c>
      <c r="F32" s="8" t="str">
        <f t="shared" si="0"/>
        <v/>
      </c>
    </row>
    <row r="33" spans="2:6" x14ac:dyDescent="0.25">
      <c r="B33" s="30" t="str">
        <f>IF(proforma!B33&lt;&gt;"",(proforma!B33),"")</f>
        <v/>
      </c>
      <c r="C33" s="30" t="str">
        <f>IF(proforma!C33&lt;&gt;"",(proforma!C33),"")</f>
        <v/>
      </c>
      <c r="D33" s="31" t="str">
        <f>IF(proforma!D33&lt;&gt;"",(proforma!D33),"")</f>
        <v/>
      </c>
      <c r="E33" s="8" t="str">
        <f>IF(proforma!E33&lt;&gt;"",(proforma!E33),"")</f>
        <v/>
      </c>
      <c r="F33" s="8" t="str">
        <f t="shared" si="0"/>
        <v/>
      </c>
    </row>
    <row r="34" spans="2:6" ht="18.75" x14ac:dyDescent="0.3">
      <c r="B34" s="1" t="s">
        <v>4</v>
      </c>
      <c r="C34" s="1"/>
      <c r="D34" s="32"/>
      <c r="E34" s="33"/>
      <c r="F34" s="34">
        <f>SUM(F18:F33)</f>
        <v>0</v>
      </c>
    </row>
    <row r="35" spans="2:6" ht="18.75" x14ac:dyDescent="0.3">
      <c r="B35" s="68" t="str">
        <f>proforma!B35</f>
        <v>Descuento %</v>
      </c>
      <c r="C35" s="68"/>
      <c r="D35" s="70">
        <f>proforma!D35</f>
        <v>50</v>
      </c>
      <c r="E35" s="71"/>
      <c r="F35" s="69">
        <f>proforma!F35</f>
        <v>0</v>
      </c>
    </row>
    <row r="36" spans="2:6" ht="18.75" x14ac:dyDescent="0.3">
      <c r="B36" s="45" t="str">
        <f>IF(proforma!B36&lt;&gt;"",(proforma!B36),"")</f>
        <v>TOTAL BASE IMPONIBLE PINTURAS</v>
      </c>
      <c r="C36" s="45"/>
      <c r="D36" s="45" t="str">
        <f>IF(proforma!D36&lt;&gt;"",(proforma!D36),"")</f>
        <v/>
      </c>
      <c r="E36" s="72"/>
      <c r="F36" s="72">
        <f>SUM(F34:F35)</f>
        <v>0</v>
      </c>
    </row>
    <row r="37" spans="2:6" ht="18.75" x14ac:dyDescent="0.3">
      <c r="B37" s="13" t="str">
        <f>IF(proforma!B37&lt;&gt;"",(proforma!B37),"")</f>
        <v>Portes Península</v>
      </c>
      <c r="C37" s="13"/>
      <c r="D37" s="13">
        <f>IF(proforma!D37&lt;&gt;"",(proforma!D37),"")</f>
        <v>1</v>
      </c>
      <c r="E37" s="35"/>
      <c r="F37" s="35">
        <f>proforma!F37</f>
        <v>17</v>
      </c>
    </row>
    <row r="38" spans="2:6" ht="18.75" x14ac:dyDescent="0.3">
      <c r="B38" s="13" t="str">
        <f>IF(proforma!B38&lt;&gt;"",(proforma!B38),"")</f>
        <v>MANO DE OBRA</v>
      </c>
      <c r="C38" s="13"/>
      <c r="D38" s="13" t="str">
        <f>IF(proforma!D38&lt;&gt;"",(proforma!D38),"")</f>
        <v/>
      </c>
      <c r="E38" s="35" t="str">
        <f>IF(proforma!E38&lt;&gt;"",(proforma!E38),"")</f>
        <v/>
      </c>
      <c r="F38" s="35" t="str">
        <f>proforma!F38</f>
        <v/>
      </c>
    </row>
    <row r="39" spans="2:6" ht="18.75" x14ac:dyDescent="0.3">
      <c r="B39" s="68" t="str">
        <f>IF(proforma!B39&lt;&gt;"",(proforma!B39),"")</f>
        <v>Otros Varios</v>
      </c>
      <c r="C39" s="68"/>
      <c r="D39" s="68" t="str">
        <f>IF(proforma!D39&lt;&gt;"",(proforma!D39),"")</f>
        <v/>
      </c>
      <c r="E39" s="69" t="str">
        <f>IF(proforma!E39&lt;&gt;"",(proforma!E39),"")</f>
        <v/>
      </c>
      <c r="F39" s="69" t="str">
        <f>proforma!F39</f>
        <v/>
      </c>
    </row>
    <row r="40" spans="2:6" ht="18.75" x14ac:dyDescent="0.3">
      <c r="B40" s="45" t="str">
        <f>IF(proforma!B40&lt;&gt;"",(proforma!B40),"")</f>
        <v>TOTAL BASE IMPONIBLE</v>
      </c>
      <c r="C40" s="45"/>
      <c r="D40" s="45" t="str">
        <f>IF(proforma!D40&lt;&gt;"",(proforma!D40),"")</f>
        <v/>
      </c>
      <c r="E40" s="72"/>
      <c r="F40" s="72">
        <f>SUM(F36:F39)</f>
        <v>17</v>
      </c>
    </row>
    <row r="41" spans="2:6" ht="18.75" x14ac:dyDescent="0.3">
      <c r="B41" s="13" t="str">
        <f>IF(proforma!B41&lt;&gt;"",(proforma!B41),"")</f>
        <v>21% IVA</v>
      </c>
      <c r="C41" s="13"/>
      <c r="D41" s="13" t="str">
        <f>IF(proforma!D41&lt;&gt;"",(proforma!D41),"")</f>
        <v/>
      </c>
      <c r="E41" s="35"/>
      <c r="F41" s="35">
        <f>IF(proforma!F41&lt;&gt;"",(proforma!F41),"")</f>
        <v>3.57</v>
      </c>
    </row>
    <row r="42" spans="2:6" s="10" customFormat="1" ht="21" x14ac:dyDescent="0.35">
      <c r="B42" s="73" t="s">
        <v>8</v>
      </c>
      <c r="C42" s="73"/>
      <c r="D42" s="73"/>
      <c r="E42" s="74"/>
      <c r="F42" s="74">
        <f>SUM(F40:F41)</f>
        <v>20.57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proforma!C47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proforma!C48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proforma!C49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IF(proforma!C50&lt;&gt;"",(proforma!C50),"")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proforma!E5</f>
        <v>Nº:</v>
      </c>
    </row>
    <row r="6" spans="2:6" ht="21" x14ac:dyDescent="0.35">
      <c r="E6" s="14" t="str">
        <f>proforma!E6</f>
        <v xml:space="preserve">Fecha: 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IF(proforma!C9&lt;&gt;"",(proforma!C9),"")</f>
        <v/>
      </c>
      <c r="D9" s="24" t="s">
        <v>17</v>
      </c>
      <c r="E9" s="41" t="str">
        <f>IF(proforma!E9&lt;&gt;"",(proforma!E9),"")</f>
        <v/>
      </c>
      <c r="F9" s="25"/>
    </row>
    <row r="10" spans="2:6" ht="18.75" x14ac:dyDescent="0.3">
      <c r="B10" s="24" t="s">
        <v>12</v>
      </c>
      <c r="C10" s="24" t="str">
        <f>IF(proforma!C10&lt;&gt;"",(proforma!C10),"")</f>
        <v/>
      </c>
      <c r="D10" s="24" t="s">
        <v>18</v>
      </c>
      <c r="E10" s="41" t="str">
        <f>IF(proforma!E10&lt;&gt;"",(proforma!E10),"")</f>
        <v/>
      </c>
      <c r="F10" s="25"/>
    </row>
    <row r="11" spans="2:6" ht="18.75" x14ac:dyDescent="0.3">
      <c r="B11" s="24" t="s">
        <v>14</v>
      </c>
      <c r="C11" s="24" t="str">
        <f>IF(proforma!C11&lt;&gt;"",(proforma!C11),"")</f>
        <v/>
      </c>
      <c r="D11" s="24" t="s">
        <v>19</v>
      </c>
      <c r="E11" s="41" t="str">
        <f>IF(proforma!E11&lt;&gt;"",(proforma!E11),"")</f>
        <v/>
      </c>
      <c r="F11" s="25"/>
    </row>
    <row r="12" spans="2:6" ht="18.75" x14ac:dyDescent="0.3">
      <c r="B12" s="24" t="s">
        <v>15</v>
      </c>
      <c r="C12" s="24" t="str">
        <f>IF(proforma!C12&lt;&gt;"",(proforma!C12),"")</f>
        <v/>
      </c>
      <c r="D12" s="24" t="s">
        <v>20</v>
      </c>
      <c r="E12" s="41" t="str">
        <f>IF(proforma!E12&lt;&gt;"",(proforma!E12),"")</f>
        <v/>
      </c>
      <c r="F12" s="25"/>
    </row>
    <row r="13" spans="2:6" ht="18.75" x14ac:dyDescent="0.3">
      <c r="B13" s="24" t="s">
        <v>16</v>
      </c>
      <c r="C13" s="24" t="str">
        <f>IF(proforma!C13&lt;&gt;"",(proforma!C13),"")</f>
        <v/>
      </c>
      <c r="D13" s="24" t="s">
        <v>21</v>
      </c>
      <c r="E13" s="41" t="str">
        <f>IF(proforma!E13&lt;&gt;"",(proforma!E13),"")</f>
        <v/>
      </c>
      <c r="F13" s="25"/>
    </row>
    <row r="14" spans="2:6" ht="18.75" x14ac:dyDescent="0.3">
      <c r="B14" s="26"/>
      <c r="C14" s="26"/>
      <c r="D14" s="26"/>
      <c r="E14" s="42" t="str">
        <f>IF(proforma!E14&lt;&gt;"",(proforma!E14),"")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IF(proforma!B19&lt;&gt;"",(proforma!B19),"")</f>
        <v/>
      </c>
      <c r="C19" s="30" t="str">
        <f>IF(proforma!C19&lt;&gt;"",(proforma!C19),"")</f>
        <v/>
      </c>
      <c r="D19" s="31" t="str">
        <f>IF(proforma!D19&lt;&gt;"",(proforma!D19),"")</f>
        <v/>
      </c>
      <c r="E19" s="8"/>
      <c r="F19" s="8"/>
    </row>
    <row r="20" spans="2:6" x14ac:dyDescent="0.25">
      <c r="B20" s="30" t="str">
        <f>IF(proforma!B20&lt;&gt;"",(proforma!B20),"")</f>
        <v/>
      </c>
      <c r="C20" s="30" t="str">
        <f>IF(proforma!C20&lt;&gt;"",(proforma!C20),"")</f>
        <v/>
      </c>
      <c r="D20" s="31" t="str">
        <f>IF(proforma!D20&lt;&gt;"",(proforma!D20),"")</f>
        <v/>
      </c>
      <c r="E20" s="8"/>
      <c r="F20" s="8"/>
    </row>
    <row r="21" spans="2:6" x14ac:dyDescent="0.25">
      <c r="B21" s="30" t="str">
        <f>IF(proforma!B21&lt;&gt;"",(proforma!B21),"")</f>
        <v/>
      </c>
      <c r="C21" s="30" t="str">
        <f>IF(proforma!C21&lt;&gt;"",(proforma!C21),"")</f>
        <v/>
      </c>
      <c r="D21" s="31" t="str">
        <f>IF(proforma!D21&lt;&gt;"",(proforma!D21),"")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str">
        <f>IF(proforma!B32&lt;&gt;"",(proforma!B32),"")</f>
        <v/>
      </c>
      <c r="C32" s="30" t="str">
        <f>IF(proforma!C32&lt;&gt;"",(proforma!C32),"")</f>
        <v/>
      </c>
      <c r="D32" s="31" t="str">
        <f>IF(proforma!D32&lt;&gt;"",(proforma!D32),"")</f>
        <v/>
      </c>
      <c r="E32" s="8"/>
      <c r="F32" s="8"/>
    </row>
    <row r="33" spans="2:6" x14ac:dyDescent="0.25">
      <c r="B33" s="30" t="str">
        <f>IF(proforma!B33&lt;&gt;"",(proforma!B33),"")</f>
        <v/>
      </c>
      <c r="C33" s="30" t="str">
        <f>IF(proforma!C33&lt;&gt;"",(proforma!C33),"")</f>
        <v/>
      </c>
      <c r="D33" s="31" t="str">
        <f>IF(proforma!D33&lt;&gt;"",(proforma!D33),"")</f>
        <v/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proforma!B35</f>
        <v>Descuento %</v>
      </c>
      <c r="C35" s="68"/>
      <c r="D35" s="70"/>
      <c r="E35" s="71"/>
      <c r="F35" s="69"/>
    </row>
    <row r="36" spans="2:6" ht="18.75" x14ac:dyDescent="0.3">
      <c r="B36" s="45" t="str">
        <f>IF(proforma!B36&lt;&gt;"",(proforma!B36),"")</f>
        <v>TOTAL BASE IMPONIBLE PINTURAS</v>
      </c>
      <c r="C36" s="45"/>
      <c r="D36" s="45" t="str">
        <f>IF(proforma!D36&lt;&gt;"",(proforma!D36),"")</f>
        <v/>
      </c>
      <c r="E36" s="72"/>
      <c r="F36" s="72"/>
    </row>
    <row r="37" spans="2:6" ht="18.75" x14ac:dyDescent="0.3">
      <c r="B37" s="13" t="str">
        <f>IF(proforma!B37&lt;&gt;"",(proforma!B37),"")</f>
        <v>Portes Península</v>
      </c>
      <c r="C37" s="13"/>
      <c r="D37" s="13">
        <f>IF(proforma!D37&lt;&gt;"",(proforma!D37),"")</f>
        <v>1</v>
      </c>
      <c r="E37" s="35"/>
      <c r="F37" s="35"/>
    </row>
    <row r="38" spans="2:6" ht="18.75" x14ac:dyDescent="0.3">
      <c r="B38" s="13" t="str">
        <f>IF(proforma!B38&lt;&gt;"",(proforma!B38),"")</f>
        <v>MANO DE OBRA</v>
      </c>
      <c r="C38" s="13"/>
      <c r="D38" s="13" t="str">
        <f>IF(proforma!D38&lt;&gt;"",(proforma!D38),"")</f>
        <v/>
      </c>
      <c r="E38" s="35"/>
      <c r="F38" s="35"/>
    </row>
    <row r="39" spans="2:6" ht="18.75" x14ac:dyDescent="0.3">
      <c r="B39" s="68" t="str">
        <f>IF(proforma!B39&lt;&gt;"",(proforma!B39),"")</f>
        <v>Otros Varios</v>
      </c>
      <c r="C39" s="68"/>
      <c r="D39" s="68" t="str">
        <f>IF(proforma!D39&lt;&gt;"",(proforma!D39),"")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IF(proforma!D40&lt;&gt;"",(proforma!D40),"")</f>
        <v/>
      </c>
      <c r="E40" s="72"/>
      <c r="F40" s="72"/>
    </row>
    <row r="41" spans="2:6" ht="18.75" x14ac:dyDescent="0.3">
      <c r="B41" s="13" t="str">
        <f>IF(proforma!B41&lt;&gt;"",(proforma!B41),"")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proforma!C47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proforma!C48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proforma!C49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IF(proforma!C50&lt;&gt;"",(proforma!C50),"")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defaultColWidth="11.42578125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proforma!E6</f>
        <v xml:space="preserve">Fecha: 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proforma!E5</f>
        <v>Nº: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IF(proforma!C9&lt;&gt;"",(proforma!C9),"")</f>
        <v/>
      </c>
      <c r="D9" s="83" t="s">
        <v>17</v>
      </c>
      <c r="E9" s="84" t="str">
        <f>IF(proforma!E9&lt;&gt;"",(proforma!E9),"")</f>
        <v/>
      </c>
      <c r="F9" s="85"/>
    </row>
    <row r="10" spans="1:6" ht="18.75" x14ac:dyDescent="0.3">
      <c r="A10" s="76"/>
      <c r="B10" s="83" t="s">
        <v>12</v>
      </c>
      <c r="C10" s="83" t="str">
        <f>IF(proforma!C10&lt;&gt;"",(proforma!C10),"")</f>
        <v/>
      </c>
      <c r="D10" s="83" t="s">
        <v>18</v>
      </c>
      <c r="E10" s="84" t="str">
        <f>IF(proforma!E10&lt;&gt;"",(proforma!E10),"")</f>
        <v/>
      </c>
      <c r="F10" s="85"/>
    </row>
    <row r="11" spans="1:6" ht="18.75" x14ac:dyDescent="0.3">
      <c r="A11" s="76"/>
      <c r="B11" s="83" t="s">
        <v>14</v>
      </c>
      <c r="C11" s="83" t="str">
        <f>IF(proforma!C11&lt;&gt;"",(proforma!C11),"")</f>
        <v/>
      </c>
      <c r="D11" s="83" t="s">
        <v>19</v>
      </c>
      <c r="E11" s="84" t="str">
        <f>IF(proforma!E11&lt;&gt;"",(proforma!E11),"")</f>
        <v/>
      </c>
      <c r="F11" s="85"/>
    </row>
    <row r="12" spans="1:6" ht="18.75" x14ac:dyDescent="0.3">
      <c r="A12" s="76"/>
      <c r="B12" s="83" t="s">
        <v>15</v>
      </c>
      <c r="C12" s="83" t="str">
        <f>IF(proforma!C12&lt;&gt;"",(proforma!C12),"")</f>
        <v/>
      </c>
      <c r="D12" s="83" t="s">
        <v>20</v>
      </c>
      <c r="E12" s="84" t="str">
        <f>IF(proforma!E12&lt;&gt;"",(proforma!E12),"")</f>
        <v/>
      </c>
      <c r="F12" s="85"/>
    </row>
    <row r="13" spans="1:6" ht="18.75" x14ac:dyDescent="0.3">
      <c r="A13" s="76"/>
      <c r="B13" s="83" t="s">
        <v>16</v>
      </c>
      <c r="C13" s="83" t="str">
        <f>IF(proforma!C13&lt;&gt;"",(proforma!C13),"")</f>
        <v/>
      </c>
      <c r="D13" s="83" t="s">
        <v>21</v>
      </c>
      <c r="E13" s="84" t="str">
        <f>IF(proforma!E13&lt;&gt;"",(proforma!E13),"")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IF(proforma!E14&lt;&gt;"",(proforma!E14),"")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IF(proforma!B19&lt;&gt;"",(proforma!B19),"")</f>
        <v/>
      </c>
      <c r="C19" s="98" t="str">
        <f>IF(proforma!C19&lt;&gt;"",(proforma!C19),"")</f>
        <v/>
      </c>
      <c r="D19" s="99" t="str">
        <f>IF(proforma!D19&lt;&gt;"",(proforma!D19),"")</f>
        <v/>
      </c>
      <c r="E19" s="100" t="str">
        <f>IF(proforma!E19&lt;&gt;"",(proforma!E19),"")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IF(proforma!B20&lt;&gt;"",(proforma!B20),"")</f>
        <v/>
      </c>
      <c r="C20" s="98" t="str">
        <f>IF(proforma!C20&lt;&gt;"",(proforma!C20),"")</f>
        <v/>
      </c>
      <c r="D20" s="99" t="str">
        <f>IF(proforma!D20&lt;&gt;"",(proforma!D20),"")</f>
        <v/>
      </c>
      <c r="E20" s="100" t="str">
        <f>IF(proforma!E20&lt;&gt;"",(proforma!E20),"")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IF(proforma!B21&lt;&gt;"",(proforma!B21),"")</f>
        <v/>
      </c>
      <c r="C21" s="98" t="str">
        <f>IF(proforma!C21&lt;&gt;"",(proforma!C21),"")</f>
        <v/>
      </c>
      <c r="D21" s="99" t="str">
        <f>IF(proforma!D21&lt;&gt;"",(proforma!D21),"")</f>
        <v/>
      </c>
      <c r="E21" s="100" t="str">
        <f>IF(proforma!E21&lt;&gt;"",(proforma!E21),"")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str">
        <f>IF(proforma!B32&lt;&gt;"",(proforma!B32),"")</f>
        <v/>
      </c>
      <c r="C32" s="98" t="str">
        <f>IF(proforma!C32&lt;&gt;"",(proforma!C32),"")</f>
        <v/>
      </c>
      <c r="D32" s="99" t="str">
        <f>IF(proforma!D32&lt;&gt;"",(proforma!D32),"")</f>
        <v/>
      </c>
      <c r="E32" s="100" t="str">
        <f>IF(proforma!E32&lt;&gt;"",(proforma!E32),"")</f>
        <v/>
      </c>
      <c r="F32" s="100" t="str">
        <f t="shared" si="0"/>
        <v/>
      </c>
    </row>
    <row r="33" spans="1:6" x14ac:dyDescent="0.25">
      <c r="A33" s="76"/>
      <c r="B33" s="98" t="str">
        <f>IF(proforma!B33&lt;&gt;"",(proforma!B33),"")</f>
        <v/>
      </c>
      <c r="C33" s="98" t="str">
        <f>IF(proforma!C33&lt;&gt;"",(proforma!C33),"")</f>
        <v/>
      </c>
      <c r="D33" s="99" t="str">
        <f>IF(proforma!D33&lt;&gt;"",(proforma!D33),"")</f>
        <v/>
      </c>
      <c r="E33" s="100" t="str">
        <f>IF(proforma!E33&lt;&gt;"",(proforma!E33),"")</f>
        <v/>
      </c>
      <c r="F33" s="100" t="str">
        <f t="shared" si="0"/>
        <v/>
      </c>
    </row>
    <row r="34" spans="1:6" ht="18.75" x14ac:dyDescent="0.3">
      <c r="A34" s="76"/>
      <c r="B34" s="101" t="s">
        <v>4</v>
      </c>
      <c r="C34" s="101"/>
      <c r="D34" s="102"/>
      <c r="E34" s="103"/>
      <c r="F34" s="104">
        <f>SUM(F18:F33)</f>
        <v>0</v>
      </c>
    </row>
    <row r="35" spans="1:6" ht="18.75" x14ac:dyDescent="0.3">
      <c r="A35" s="76"/>
      <c r="B35" s="105" t="str">
        <f>proforma!B35</f>
        <v>Descuento %</v>
      </c>
      <c r="C35" s="105"/>
      <c r="D35" s="106">
        <f>proforma!D35</f>
        <v>50</v>
      </c>
      <c r="E35" s="107"/>
      <c r="F35" s="108">
        <f>proforma!F35</f>
        <v>0</v>
      </c>
    </row>
    <row r="36" spans="1:6" ht="18.75" x14ac:dyDescent="0.3">
      <c r="A36" s="76"/>
      <c r="B36" s="109" t="str">
        <f>IF(proforma!B36&lt;&gt;"",(proforma!B36),"")</f>
        <v>TOTAL BASE IMPONIBLE PINTURAS</v>
      </c>
      <c r="C36" s="109"/>
      <c r="D36" s="109" t="str">
        <f>IF(proforma!D36&lt;&gt;"",(proforma!D36),"")</f>
        <v/>
      </c>
      <c r="E36" s="110"/>
      <c r="F36" s="110">
        <f>SUM(F34:F35)</f>
        <v>0</v>
      </c>
    </row>
    <row r="37" spans="1:6" ht="18.75" x14ac:dyDescent="0.3">
      <c r="A37" s="76"/>
      <c r="B37" s="111" t="str">
        <f>IF(proforma!B37&lt;&gt;"",(proforma!B37),"")</f>
        <v>Portes Península</v>
      </c>
      <c r="C37" s="111"/>
      <c r="D37" s="111">
        <f>IF(proforma!D37&lt;&gt;"",(proforma!D37),"")</f>
        <v>1</v>
      </c>
      <c r="E37" s="112"/>
      <c r="F37" s="112">
        <f>proforma!F37</f>
        <v>17</v>
      </c>
    </row>
    <row r="38" spans="1:6" ht="18.75" x14ac:dyDescent="0.3">
      <c r="A38" s="76"/>
      <c r="B38" s="111" t="str">
        <f>IF(proforma!B38&lt;&gt;"",(proforma!B38),"")</f>
        <v>MANO DE OBRA</v>
      </c>
      <c r="C38" s="111"/>
      <c r="D38" s="111" t="str">
        <f>IF(proforma!D38&lt;&gt;"",(proforma!D38),"")</f>
        <v/>
      </c>
      <c r="E38" s="112" t="str">
        <f>IF(proforma!E38&lt;&gt;"",(proforma!E38),"")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IF(proforma!B39&lt;&gt;"",(proforma!B39),"")</f>
        <v>Otros Varios</v>
      </c>
      <c r="C39" s="105"/>
      <c r="D39" s="105" t="str">
        <f>IF(proforma!D39&lt;&gt;"",(proforma!D39),"")</f>
        <v/>
      </c>
      <c r="E39" s="108" t="str">
        <f>IF(proforma!E39&lt;&gt;"",(proforma!E39),"")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IF(proforma!B40&lt;&gt;"",(proforma!B40),"")</f>
        <v>TOTAL BASE IMPONIBLE</v>
      </c>
      <c r="C40" s="109"/>
      <c r="D40" s="109" t="str">
        <f>IF(proforma!D40&lt;&gt;"",(proforma!D40),"")</f>
        <v/>
      </c>
      <c r="E40" s="110"/>
      <c r="F40" s="110">
        <f>SUM(F36:F39)</f>
        <v>17</v>
      </c>
    </row>
    <row r="41" spans="1:6" ht="18.75" x14ac:dyDescent="0.3">
      <c r="A41" s="76"/>
      <c r="B41" s="111" t="str">
        <f>IF(proforma!B41&lt;&gt;"",(proforma!B41),"")</f>
        <v>21% IVA</v>
      </c>
      <c r="C41" s="111"/>
      <c r="D41" s="111"/>
      <c r="E41" s="112"/>
      <c r="F41" s="112">
        <f>IF(proforma!F41&lt;&gt;"",(proforma!F41),"")</f>
        <v>3.57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>
        <f>SUM(F40:F41)</f>
        <v>20.57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proforma!C47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proforma!C48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proforma!C49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IF(proforma!C50&lt;&gt;"",(proforma!C50),"")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defaultColWidth="11.42578125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 xml:space="preserve">Fecha: 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IF(proforma!E11&lt;&gt;"",(proforma!E11),"")</f>
        <v/>
      </c>
    </row>
    <row r="24" spans="1:5" ht="18.75" x14ac:dyDescent="0.3">
      <c r="A24" s="76"/>
      <c r="B24" s="83" t="s">
        <v>15</v>
      </c>
      <c r="C24" s="83" t="str">
        <f>pedido!K12</f>
        <v/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defaultRowHeight="15" x14ac:dyDescent="0.25"/>
  <cols>
    <col min="1" max="5" width="11.42578125" customWidth="1"/>
    <col min="6" max="6" width="31.42578125" customWidth="1"/>
    <col min="7" max="7" width="30.42578125" customWidth="1"/>
    <col min="8" max="256" width="11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 xml:space="preserve">Fecha: 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  <col min="6" max="256" width="11.425781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/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 xml:space="preserve">Fecha: 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Ramon</cp:lastModifiedBy>
  <cp:lastPrinted>2019-03-26T17:35:27Z</cp:lastPrinted>
  <dcterms:created xsi:type="dcterms:W3CDTF">2015-02-17T17:31:20Z</dcterms:created>
  <dcterms:modified xsi:type="dcterms:W3CDTF">2020-11-29T00:54:06Z</dcterms:modified>
</cp:coreProperties>
</file>