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760" yWindow="32760" windowWidth="21765" windowHeight="11160"/>
  </bookViews>
  <sheets>
    <sheet name="proforma" sheetId="1" r:id="rId1"/>
    <sheet name="pedido" sheetId="11" r:id="rId2"/>
    <sheet name="albaran" sheetId="5" r:id="rId3"/>
    <sheet name="factura" sheetId="4" r:id="rId4"/>
    <sheet name="Hoja Entrega Transporte" sheetId="9" r:id="rId5"/>
    <sheet name="Carta de Portes" sheetId="7" r:id="rId6"/>
    <sheet name="etiquetas envio" sheetId="2" r:id="rId7"/>
  </sheets>
  <calcPr calcId="144525"/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8" i="1"/>
  <c r="C9" i="2" l="1"/>
  <c r="C13" i="2"/>
  <c r="G9" i="7"/>
  <c r="E5" i="9"/>
  <c r="C13" i="9"/>
  <c r="C11" i="2"/>
  <c r="C14" i="9"/>
  <c r="C15" i="9"/>
  <c r="E13" i="2"/>
  <c r="C16" i="9"/>
  <c r="C17" i="9"/>
  <c r="E23" i="9"/>
  <c r="G11" i="7" s="1"/>
  <c r="E6" i="4"/>
  <c r="E6" i="9"/>
  <c r="F7" i="4"/>
  <c r="C9" i="4"/>
  <c r="E9" i="4"/>
  <c r="C10" i="4"/>
  <c r="E10" i="4"/>
  <c r="C11" i="4"/>
  <c r="E11" i="4"/>
  <c r="C12" i="4"/>
  <c r="E12" i="4"/>
  <c r="C13" i="4"/>
  <c r="E13" i="4"/>
  <c r="E14" i="4"/>
  <c r="F18" i="4"/>
  <c r="B19" i="4"/>
  <c r="C19" i="4"/>
  <c r="D19" i="4"/>
  <c r="F19" i="4" s="1"/>
  <c r="E19" i="4"/>
  <c r="B20" i="4"/>
  <c r="C20" i="4"/>
  <c r="D20" i="4"/>
  <c r="F20" i="4" s="1"/>
  <c r="E20" i="4"/>
  <c r="B21" i="4"/>
  <c r="C21" i="4"/>
  <c r="D21" i="4"/>
  <c r="F21" i="4" s="1"/>
  <c r="E21" i="4"/>
  <c r="B22" i="4"/>
  <c r="C22" i="4"/>
  <c r="D22" i="4"/>
  <c r="F22" i="4"/>
  <c r="E22" i="4"/>
  <c r="B23" i="4"/>
  <c r="C23" i="4"/>
  <c r="D23" i="4"/>
  <c r="F23" i="4"/>
  <c r="E23" i="4"/>
  <c r="B24" i="4"/>
  <c r="C24" i="4"/>
  <c r="D24" i="4"/>
  <c r="F24" i="4" s="1"/>
  <c r="E24" i="4"/>
  <c r="B25" i="4"/>
  <c r="C25" i="4"/>
  <c r="D25" i="4"/>
  <c r="F25" i="4" s="1"/>
  <c r="E25" i="4"/>
  <c r="B26" i="4"/>
  <c r="C26" i="4"/>
  <c r="D26" i="4"/>
  <c r="F26" i="4" s="1"/>
  <c r="E26" i="4"/>
  <c r="B27" i="4"/>
  <c r="C27" i="4"/>
  <c r="D27" i="4"/>
  <c r="F27" i="4" s="1"/>
  <c r="E27" i="4"/>
  <c r="B28" i="4"/>
  <c r="C28" i="4"/>
  <c r="D28" i="4"/>
  <c r="F28" i="4" s="1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F32" i="4"/>
  <c r="E32" i="4"/>
  <c r="B33" i="4"/>
  <c r="C33" i="4"/>
  <c r="D33" i="4"/>
  <c r="F33" i="4" s="1"/>
  <c r="E33" i="4"/>
  <c r="B35" i="4"/>
  <c r="D35" i="4"/>
  <c r="B36" i="4"/>
  <c r="D36" i="4"/>
  <c r="B37" i="4"/>
  <c r="D37" i="4"/>
  <c r="B38" i="4"/>
  <c r="D38" i="4"/>
  <c r="F38" i="4"/>
  <c r="E38" i="4"/>
  <c r="B39" i="4"/>
  <c r="D39" i="4"/>
  <c r="F39" i="4"/>
  <c r="E39" i="4"/>
  <c r="B40" i="4"/>
  <c r="D40" i="4"/>
  <c r="B41" i="4"/>
  <c r="C47" i="4"/>
  <c r="C48" i="4"/>
  <c r="C49" i="4"/>
  <c r="C50" i="4"/>
  <c r="E5" i="5"/>
  <c r="E6" i="5"/>
  <c r="C9" i="5"/>
  <c r="E9" i="5"/>
  <c r="C10" i="5"/>
  <c r="E10" i="5"/>
  <c r="C11" i="5"/>
  <c r="E11" i="5"/>
  <c r="C12" i="5"/>
  <c r="E12" i="5"/>
  <c r="C13" i="5"/>
  <c r="E13" i="5"/>
  <c r="E14" i="5"/>
  <c r="F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5" i="5"/>
  <c r="B36" i="5"/>
  <c r="D36" i="5"/>
  <c r="B37" i="5"/>
  <c r="D37" i="5"/>
  <c r="B38" i="5"/>
  <c r="D38" i="5"/>
  <c r="B39" i="5"/>
  <c r="D39" i="5"/>
  <c r="D40" i="5"/>
  <c r="B41" i="5"/>
  <c r="C47" i="5"/>
  <c r="C48" i="5"/>
  <c r="C49" i="5"/>
  <c r="C50" i="5"/>
  <c r="E5" i="11"/>
  <c r="E6" i="11"/>
  <c r="C9" i="11"/>
  <c r="E9" i="11"/>
  <c r="K9" i="11"/>
  <c r="C3" i="2"/>
  <c r="M9" i="11"/>
  <c r="E3" i="2" s="1"/>
  <c r="C10" i="11"/>
  <c r="E10" i="11"/>
  <c r="K10" i="11"/>
  <c r="C4" i="2" s="1"/>
  <c r="M10" i="11"/>
  <c r="E22" i="9"/>
  <c r="C11" i="11"/>
  <c r="E11" i="11"/>
  <c r="K11" i="11"/>
  <c r="C5" i="2"/>
  <c r="M11" i="11"/>
  <c r="E5" i="2" s="1"/>
  <c r="C12" i="11"/>
  <c r="E12" i="11"/>
  <c r="K12" i="11"/>
  <c r="C24" i="9" s="1"/>
  <c r="M12" i="11"/>
  <c r="E6" i="2" s="1"/>
  <c r="E24" i="9"/>
  <c r="C13" i="11"/>
  <c r="E13" i="11"/>
  <c r="K13" i="11"/>
  <c r="C25" i="9"/>
  <c r="M13" i="11"/>
  <c r="E7" i="2" s="1"/>
  <c r="E14" i="11"/>
  <c r="F18" i="11"/>
  <c r="B19" i="11"/>
  <c r="C19" i="11"/>
  <c r="D19" i="11"/>
  <c r="F19" i="11"/>
  <c r="E19" i="11"/>
  <c r="B20" i="11"/>
  <c r="C20" i="11"/>
  <c r="D20" i="11"/>
  <c r="E20" i="11"/>
  <c r="B21" i="11"/>
  <c r="C21" i="11"/>
  <c r="D21" i="11"/>
  <c r="F21" i="11"/>
  <c r="E21" i="11"/>
  <c r="B22" i="11"/>
  <c r="C22" i="11"/>
  <c r="D22" i="11"/>
  <c r="F22" i="11" s="1"/>
  <c r="E22" i="11"/>
  <c r="B23" i="11"/>
  <c r="C23" i="11"/>
  <c r="D23" i="11"/>
  <c r="F23" i="11" s="1"/>
  <c r="E23" i="11"/>
  <c r="B24" i="11"/>
  <c r="C24" i="11"/>
  <c r="D24" i="11"/>
  <c r="F24" i="11" s="1"/>
  <c r="E24" i="11"/>
  <c r="B25" i="11"/>
  <c r="C25" i="11"/>
  <c r="D25" i="11"/>
  <c r="E25" i="11"/>
  <c r="B26" i="11"/>
  <c r="C26" i="11"/>
  <c r="D26" i="11"/>
  <c r="F26" i="11"/>
  <c r="E26" i="11"/>
  <c r="B27" i="11"/>
  <c r="C27" i="11"/>
  <c r="D27" i="11"/>
  <c r="F27" i="11" s="1"/>
  <c r="E27" i="11"/>
  <c r="B28" i="11"/>
  <c r="C28" i="11"/>
  <c r="D28" i="11"/>
  <c r="F28" i="11" s="1"/>
  <c r="E28" i="11"/>
  <c r="B29" i="11"/>
  <c r="C29" i="11"/>
  <c r="D29" i="11"/>
  <c r="F29" i="11" s="1"/>
  <c r="E29" i="11"/>
  <c r="B30" i="11"/>
  <c r="C30" i="11"/>
  <c r="D30" i="11"/>
  <c r="E30" i="11"/>
  <c r="B31" i="11"/>
  <c r="C31" i="11"/>
  <c r="D31" i="11"/>
  <c r="F31" i="11" s="1"/>
  <c r="E31" i="11"/>
  <c r="B32" i="11"/>
  <c r="C32" i="11"/>
  <c r="D32" i="11"/>
  <c r="F32" i="11" s="1"/>
  <c r="E32" i="11"/>
  <c r="B33" i="11"/>
  <c r="C33" i="11"/>
  <c r="D33" i="11"/>
  <c r="F33" i="11"/>
  <c r="E33" i="11"/>
  <c r="B35" i="11"/>
  <c r="D35" i="11"/>
  <c r="B36" i="11"/>
  <c r="D36" i="11"/>
  <c r="B37" i="11"/>
  <c r="D37" i="11"/>
  <c r="B38" i="11"/>
  <c r="D38" i="11"/>
  <c r="E38" i="11"/>
  <c r="B39" i="11"/>
  <c r="D39" i="11"/>
  <c r="E39" i="11"/>
  <c r="B40" i="11"/>
  <c r="D40" i="11"/>
  <c r="B41" i="11"/>
  <c r="D41" i="11"/>
  <c r="C47" i="11"/>
  <c r="C48" i="11"/>
  <c r="C49" i="11"/>
  <c r="C50" i="11"/>
  <c r="F17" i="1"/>
  <c r="F44" i="1" s="1"/>
  <c r="F47" i="1"/>
  <c r="F37" i="4"/>
  <c r="F48" i="1"/>
  <c r="F38" i="11"/>
  <c r="F49" i="1"/>
  <c r="F39" i="11"/>
  <c r="D9" i="2"/>
  <c r="G10" i="7"/>
  <c r="F37" i="11"/>
  <c r="E21" i="9"/>
  <c r="F30" i="4"/>
  <c r="F29" i="4"/>
  <c r="F30" i="11"/>
  <c r="F20" i="11"/>
  <c r="F25" i="11"/>
  <c r="C7" i="2"/>
  <c r="F31" i="4"/>
  <c r="E4" i="2"/>
  <c r="C23" i="9"/>
  <c r="F11" i="7" s="1"/>
  <c r="C21" i="9"/>
  <c r="C22" i="9" l="1"/>
  <c r="F34" i="11"/>
  <c r="F36" i="11" s="1"/>
  <c r="F40" i="11" s="1"/>
  <c r="F42" i="11" s="1"/>
  <c r="F34" i="4"/>
  <c r="F36" i="4" s="1"/>
  <c r="F40" i="4" s="1"/>
  <c r="F42" i="4" s="1"/>
  <c r="F45" i="1"/>
  <c r="F46" i="1" s="1"/>
  <c r="F50" i="1" s="1"/>
  <c r="E25" i="9"/>
  <c r="C6" i="2"/>
  <c r="F51" i="1" l="1"/>
  <c r="F52" i="1"/>
  <c r="F35" i="4"/>
  <c r="F35" i="11"/>
  <c r="F41" i="4" l="1"/>
  <c r="F41" i="11"/>
</calcChain>
</file>

<file path=xl/sharedStrings.xml><?xml version="1.0" encoding="utf-8"?>
<sst xmlns="http://schemas.openxmlformats.org/spreadsheetml/2006/main" count="252" uniqueCount="119">
  <si>
    <t>DENOMINACION</t>
  </si>
  <si>
    <t>Cant.Unit</t>
  </si>
  <si>
    <t>Precio €/U</t>
  </si>
  <si>
    <t>Total €</t>
  </si>
  <si>
    <t>SUB TOTAL BASE IMPONIBLE</t>
  </si>
  <si>
    <t>Portes Península</t>
  </si>
  <si>
    <t>TOTAL BASE IMPONIBLE</t>
  </si>
  <si>
    <t>21% IVA</t>
  </si>
  <si>
    <t>TOTAL FACTURA:</t>
  </si>
  <si>
    <t>Nº:</t>
  </si>
  <si>
    <t>FACTURA PROFORMA:</t>
  </si>
  <si>
    <t>Datos del Cliente:</t>
  </si>
  <si>
    <t>Dirección:</t>
  </si>
  <si>
    <t>Nombre:</t>
  </si>
  <si>
    <t>Ciudad:</t>
  </si>
  <si>
    <t>Pais:</t>
  </si>
  <si>
    <t>Contacto:</t>
  </si>
  <si>
    <t>C.I.F:</t>
  </si>
  <si>
    <t>C.P.:</t>
  </si>
  <si>
    <t>Provincia:</t>
  </si>
  <si>
    <t xml:space="preserve">Telf: </t>
  </si>
  <si>
    <t>e -mail:</t>
  </si>
  <si>
    <t>Detalle de Conceptos:</t>
  </si>
  <si>
    <t>Condiciones de Pago:</t>
  </si>
  <si>
    <t>Forma de Pago:</t>
  </si>
  <si>
    <t>Transferencia</t>
  </si>
  <si>
    <t>Banco/NºCta:</t>
  </si>
  <si>
    <t>Forma de Envio:</t>
  </si>
  <si>
    <t>Vencimiento:</t>
  </si>
  <si>
    <t>portes pagados</t>
  </si>
  <si>
    <t>tek-Lacke Chemie,S.L.</t>
  </si>
  <si>
    <t>C/Irlanda, 22   - Polígono Industrial Campo Alto</t>
  </si>
  <si>
    <t>T.:+34-965394732</t>
  </si>
  <si>
    <t>O3600 ELDA (ALICANTE) – ESPAÑA</t>
  </si>
  <si>
    <t>F.:+34 965399149</t>
  </si>
  <si>
    <t>C.I.F.: B54690540</t>
  </si>
  <si>
    <t>FACTURA:</t>
  </si>
  <si>
    <t>Descuento %</t>
  </si>
  <si>
    <t>ALBARAN ENTREGA:</t>
  </si>
  <si>
    <t>Nº DE BULTOS:</t>
  </si>
  <si>
    <t>BULTOS Nº:</t>
  </si>
  <si>
    <t>PESO BRUTO(Kg):</t>
  </si>
  <si>
    <t>PESO NETO(Kg):</t>
  </si>
  <si>
    <t>MERCANCIA NO SOMETIDA A LA CLASE 3</t>
  </si>
  <si>
    <t>Según marginal 2314 apartado 2 esta mercancía no esta sometida a la clase 3</t>
  </si>
  <si>
    <t>Mercancía clasificada como no peligrosa para el transporte por carretera</t>
  </si>
  <si>
    <t>Direccion de Envio:</t>
  </si>
  <si>
    <t>Hoja de Entrega al Transportista:</t>
  </si>
  <si>
    <t>Factura:</t>
  </si>
  <si>
    <t>Entregamos al transportista :</t>
  </si>
  <si>
    <t>la siguiente mercancia que abajo detallamos:</t>
  </si>
  <si>
    <t>Datos del Envio:</t>
  </si>
  <si>
    <t>Total de Bultos:</t>
  </si>
  <si>
    <t>Peso Bruto(Kg)</t>
  </si>
  <si>
    <t>Cubicaje (m3):</t>
  </si>
  <si>
    <t>Portes:</t>
  </si>
  <si>
    <t>Observaciones:</t>
  </si>
  <si>
    <t>de:</t>
  </si>
  <si>
    <t>Tek-Lacke Chemie,S.L., como propietario remitente de la mercancia CERTIFICA:</t>
  </si>
  <si>
    <t>*  Que los porductos del presente envio se ajustan estrictamente a los datos aquí reseñados.</t>
  </si>
  <si>
    <t>* Que las mercancías se encuentran en perfecto estado en el momento de su carga.</t>
  </si>
  <si>
    <t>Conformidad Transportista:</t>
  </si>
  <si>
    <t>Tek-Lacke Chemie,S.L.</t>
  </si>
  <si>
    <t>Un gerente</t>
  </si>
  <si>
    <t>Carta de Porte</t>
  </si>
  <si>
    <t>Carta de Portes correspondiente a nuestra factura:</t>
  </si>
  <si>
    <t>Destino:</t>
  </si>
  <si>
    <t>Matriucla del Vehiculo:</t>
  </si>
  <si>
    <t>Tek Lacke Chemie,S.L. certifica que estas mercancías se admiten al transporte por carretera y que su estado,</t>
  </si>
  <si>
    <t>acondicionamiento y etiquetaje, están de acuerdo con las disposiciones del ADR/RD 2115/1998</t>
  </si>
  <si>
    <t xml:space="preserve">1.- Que el vehículo cargado cumple con las condiciones que establece el Reglamento </t>
  </si>
  <si>
    <t>Nacional para el Transporte de Mercancías Peligrosas por Carretera./</t>
  </si>
  <si>
    <t>2.- Haberse realizado correctamente la carga y estiba de las mercancías.</t>
  </si>
  <si>
    <t>La naturaleza y peligro de las mercancías a transportar.</t>
  </si>
  <si>
    <t>Clasificación</t>
  </si>
  <si>
    <t>UN 1263</t>
  </si>
  <si>
    <t>El Abajo firmante declara:</t>
  </si>
  <si>
    <t>4.- Conocer las disposiciones generales y especiales sobre vehículos; carga, descarga</t>
  </si>
  <si>
    <t xml:space="preserve">, manipulación y circulación de las mercancías que establece el citado Reglamento. </t>
  </si>
  <si>
    <t xml:space="preserve">Las medidas a adoptar en caso de accidente, incendio o rotura de envases, </t>
  </si>
  <si>
    <t>todas las cuales conozco.</t>
  </si>
  <si>
    <t>Nombre del Transportista:</t>
  </si>
  <si>
    <t>Relación de mercancías transportadas y clasificadas según ADR</t>
  </si>
  <si>
    <t>Mercancias</t>
  </si>
  <si>
    <t>NºOnu</t>
  </si>
  <si>
    <t>Pinturas</t>
  </si>
  <si>
    <t>seguna marginal 2314 apartado 2 esta mercancia no está sometida a la clase 3</t>
  </si>
  <si>
    <t>Mercancia clasificada como no èligrosa para el transporte por carretera</t>
  </si>
  <si>
    <t>Firma del Transportista:</t>
  </si>
  <si>
    <t>Nombre</t>
  </si>
  <si>
    <t>DNI:</t>
  </si>
  <si>
    <t>Firma del Expedidor:</t>
  </si>
  <si>
    <t>3.- Haber recibido de TEK LACKE CHEMIE,S:L., las hojas de instrucciones escritas respecto a:</t>
  </si>
  <si>
    <t>Peso Neto(kg):</t>
  </si>
  <si>
    <t>PESO NETO Kg:</t>
  </si>
  <si>
    <t>PESO BRUTO Kg:</t>
  </si>
  <si>
    <t>PEDIDO:</t>
  </si>
  <si>
    <t xml:space="preserve">CUBICAJE(m3): </t>
  </si>
  <si>
    <t>RELLENAR ENCIMA SI LA DIRECCION DE ENVIO ES DIFERENTE A LA DIRECCION DEL CLIENTE</t>
  </si>
  <si>
    <t>Rellenar para etiquetado y Hoja de transportista</t>
  </si>
  <si>
    <t>Portes</t>
  </si>
  <si>
    <t>Según Proforma</t>
  </si>
  <si>
    <t>MANO DE OBRA</t>
  </si>
  <si>
    <t>Otros Varios</t>
  </si>
  <si>
    <t>TOTAL BASE IMPONIBLE PINTURAS</t>
  </si>
  <si>
    <t>MULTISERVICIOS-ASM</t>
  </si>
  <si>
    <t>ELDA(ALICANTE)</t>
  </si>
  <si>
    <t>PAGADOS</t>
  </si>
  <si>
    <t>e-mail: info@teklacke.com</t>
  </si>
  <si>
    <t>Banco La Caixa/ES21  2100  0727  8202  0028  9372</t>
  </si>
  <si>
    <t>Especial</t>
  </si>
  <si>
    <t>Descripcción:</t>
  </si>
  <si>
    <t>350 m2,</t>
  </si>
  <si>
    <t>AZUL</t>
  </si>
  <si>
    <t>Portes  190 kgs brutos</t>
  </si>
  <si>
    <t>LAVADEROS</t>
  </si>
  <si>
    <t>Nº: 07082126NN 350 M2</t>
  </si>
  <si>
    <t>Fecha: 08/07/2021</t>
  </si>
  <si>
    <t>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</si>
</sst>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  <font>
      <b/>
      <sz val="12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theme="3" tint="-0.499984740745262"/>
      <name val="Calibri"/>
      <family val="2"/>
      <scheme val="minor"/>
    </font>
    <font>
      <b/>
      <sz val="20"/>
      <color theme="3" tint="-0.499984740745262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2"/>
      <color theme="3" tint="-0.499984740745262"/>
      <name val="Calibri"/>
      <family val="2"/>
      <scheme val="minor"/>
    </font>
    <font>
      <b/>
      <sz val="12"/>
      <color theme="3" tint="-0.499984740745262"/>
      <name val="Calibri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Calibri"/>
      <family val="2"/>
      <scheme val="minor"/>
    </font>
    <font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8"/>
      <color theme="3" tint="-0.499984740745262"/>
      <name val="Calibri"/>
      <family val="2"/>
    </font>
    <font>
      <b/>
      <sz val="14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16"/>
      <color theme="3" tint="-0.499984740745262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26"/>
      <color theme="3" tint="-0.499984740745262"/>
      <name val="Calibri"/>
      <family val="2"/>
      <scheme val="minor"/>
    </font>
    <font>
      <sz val="18"/>
      <color theme="3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22222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6">
    <xf numFmtId="0" fontId="0" fillId="0" borderId="0" xfId="0"/>
    <xf numFmtId="0" fontId="6" fillId="0" borderId="1" xfId="0" applyFont="1" applyFill="1" applyBorder="1"/>
    <xf numFmtId="0" fontId="7" fillId="0" borderId="0" xfId="0" applyFont="1" applyFill="1" applyBorder="1"/>
    <xf numFmtId="0" fontId="1" fillId="2" borderId="2" xfId="0" applyFont="1" applyFill="1" applyBorder="1"/>
    <xf numFmtId="4" fontId="1" fillId="2" borderId="2" xfId="0" applyNumberFormat="1" applyFont="1" applyFill="1" applyBorder="1"/>
    <xf numFmtId="2" fontId="1" fillId="2" borderId="2" xfId="0" applyNumberFormat="1" applyFont="1" applyFill="1" applyBorder="1"/>
    <xf numFmtId="4" fontId="8" fillId="2" borderId="2" xfId="0" applyNumberFormat="1" applyFont="1" applyFill="1" applyBorder="1" applyAlignment="1">
      <alignment horizontal="right"/>
    </xf>
    <xf numFmtId="0" fontId="9" fillId="0" borderId="0" xfId="0" applyFont="1" applyFill="1" applyBorder="1"/>
    <xf numFmtId="4" fontId="8" fillId="0" borderId="0" xfId="0" applyNumberFormat="1" applyFont="1" applyFill="1" applyBorder="1" applyAlignment="1">
      <alignment horizontal="right"/>
    </xf>
    <xf numFmtId="0" fontId="10" fillId="0" borderId="1" xfId="0" applyFont="1" applyFill="1" applyBorder="1"/>
    <xf numFmtId="0" fontId="11" fillId="0" borderId="0" xfId="0" applyFont="1" applyFill="1" applyBorder="1"/>
    <xf numFmtId="4" fontId="9" fillId="0" borderId="0" xfId="0" applyNumberFormat="1" applyFont="1" applyFill="1" applyBorder="1"/>
    <xf numFmtId="0" fontId="0" fillId="0" borderId="0" xfId="0" applyFont="1" applyFill="1" applyBorder="1"/>
    <xf numFmtId="0" fontId="6" fillId="0" borderId="0" xfId="0" applyFont="1" applyFill="1" applyBorder="1"/>
    <xf numFmtId="0" fontId="10" fillId="0" borderId="0" xfId="0" applyFont="1" applyFill="1" applyBorder="1"/>
    <xf numFmtId="4" fontId="9" fillId="0" borderId="1" xfId="0" applyNumberFormat="1" applyFont="1" applyFill="1" applyBorder="1"/>
    <xf numFmtId="0" fontId="9" fillId="0" borderId="3" xfId="0" applyFont="1" applyFill="1" applyBorder="1"/>
    <xf numFmtId="4" fontId="9" fillId="0" borderId="3" xfId="0" applyNumberFormat="1" applyFont="1" applyFill="1" applyBorder="1"/>
    <xf numFmtId="0" fontId="9" fillId="0" borderId="2" xfId="0" applyFont="1" applyFill="1" applyBorder="1"/>
    <xf numFmtId="4" fontId="9" fillId="0" borderId="2" xfId="0" applyNumberFormat="1" applyFont="1" applyFill="1" applyBorder="1"/>
    <xf numFmtId="0" fontId="8" fillId="0" borderId="2" xfId="0" applyFont="1" applyFill="1" applyBorder="1"/>
    <xf numFmtId="4" fontId="8" fillId="0" borderId="2" xfId="0" applyNumberFormat="1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7" fillId="0" borderId="1" xfId="0" applyFont="1" applyFill="1" applyBorder="1"/>
    <xf numFmtId="4" fontId="7" fillId="0" borderId="1" xfId="0" applyNumberFormat="1" applyFont="1" applyFill="1" applyBorder="1"/>
    <xf numFmtId="0" fontId="7" fillId="0" borderId="3" xfId="0" applyFont="1" applyFill="1" applyBorder="1"/>
    <xf numFmtId="4" fontId="7" fillId="0" borderId="3" xfId="0" applyNumberFormat="1" applyFont="1" applyFill="1" applyBorder="1"/>
    <xf numFmtId="0" fontId="10" fillId="0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2" fillId="0" borderId="0" xfId="0" applyFont="1" applyBorder="1"/>
    <xf numFmtId="3" fontId="3" fillId="0" borderId="0" xfId="0" applyNumberFormat="1" applyFont="1" applyFill="1" applyBorder="1"/>
    <xf numFmtId="2" fontId="6" fillId="0" borderId="1" xfId="0" applyNumberFormat="1" applyFont="1" applyFill="1" applyBorder="1"/>
    <xf numFmtId="4" fontId="6" fillId="0" borderId="1" xfId="0" applyNumberFormat="1" applyFont="1" applyFill="1" applyBorder="1" applyAlignment="1"/>
    <xf numFmtId="4" fontId="6" fillId="0" borderId="1" xfId="0" applyNumberFormat="1" applyFont="1" applyFill="1" applyBorder="1"/>
    <xf numFmtId="4" fontId="6" fillId="0" borderId="0" xfId="0" applyNumberFormat="1" applyFont="1" applyFill="1" applyBorder="1"/>
    <xf numFmtId="0" fontId="6" fillId="0" borderId="0" xfId="0" applyFont="1"/>
    <xf numFmtId="0" fontId="0" fillId="0" borderId="0" xfId="0" applyFont="1"/>
    <xf numFmtId="4" fontId="0" fillId="0" borderId="0" xfId="0" applyNumberFormat="1" applyFont="1" applyFill="1" applyBorder="1"/>
    <xf numFmtId="0" fontId="0" fillId="0" borderId="0" xfId="0" applyFont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" fontId="9" fillId="0" borderId="3" xfId="0" applyNumberFormat="1" applyFont="1" applyFill="1" applyBorder="1"/>
    <xf numFmtId="14" fontId="9" fillId="0" borderId="3" xfId="0" applyNumberFormat="1" applyFont="1" applyFill="1" applyBorder="1"/>
    <xf numFmtId="0" fontId="6" fillId="3" borderId="0" xfId="0" applyFont="1" applyFill="1" applyBorder="1"/>
    <xf numFmtId="0" fontId="6" fillId="0" borderId="2" xfId="0" applyFont="1" applyFill="1" applyBorder="1"/>
    <xf numFmtId="4" fontId="6" fillId="0" borderId="2" xfId="0" applyNumberFormat="1" applyFont="1" applyFill="1" applyBorder="1"/>
    <xf numFmtId="0" fontId="7" fillId="0" borderId="4" xfId="0" applyFont="1" applyFill="1" applyBorder="1"/>
    <xf numFmtId="0" fontId="7" fillId="0" borderId="5" xfId="0" applyFont="1" applyFill="1" applyBorder="1"/>
    <xf numFmtId="4" fontId="7" fillId="0" borderId="4" xfId="0" applyNumberFormat="1" applyFont="1" applyFill="1" applyBorder="1"/>
    <xf numFmtId="0" fontId="7" fillId="0" borderId="6" xfId="0" applyFont="1" applyFill="1" applyBorder="1"/>
    <xf numFmtId="0" fontId="7" fillId="0" borderId="2" xfId="0" applyFont="1" applyFill="1" applyBorder="1"/>
    <xf numFmtId="0" fontId="7" fillId="0" borderId="2" xfId="0" applyNumberFormat="1" applyFont="1" applyFill="1" applyBorder="1" applyAlignment="1">
      <alignment horizontal="right"/>
    </xf>
    <xf numFmtId="4" fontId="7" fillId="0" borderId="7" xfId="0" applyNumberFormat="1" applyFont="1" applyFill="1" applyBorder="1"/>
    <xf numFmtId="0" fontId="9" fillId="0" borderId="8" xfId="0" applyFont="1" applyFill="1" applyBorder="1"/>
    <xf numFmtId="0" fontId="7" fillId="0" borderId="8" xfId="0" applyFont="1" applyFill="1" applyBorder="1"/>
    <xf numFmtId="0" fontId="9" fillId="2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12" fillId="0" borderId="9" xfId="0" applyFont="1" applyFill="1" applyBorder="1"/>
    <xf numFmtId="0" fontId="10" fillId="0" borderId="10" xfId="0" applyFont="1" applyFill="1" applyBorder="1"/>
    <xf numFmtId="4" fontId="9" fillId="0" borderId="10" xfId="0" applyNumberFormat="1" applyFont="1" applyFill="1" applyBorder="1"/>
    <xf numFmtId="0" fontId="9" fillId="2" borderId="11" xfId="0" applyFont="1" applyFill="1" applyBorder="1"/>
    <xf numFmtId="0" fontId="9" fillId="2" borderId="12" xfId="0" applyFont="1" applyFill="1" applyBorder="1"/>
    <xf numFmtId="0" fontId="9" fillId="2" borderId="13" xfId="0" applyFont="1" applyFill="1" applyBorder="1"/>
    <xf numFmtId="0" fontId="9" fillId="0" borderId="8" xfId="0" applyFont="1" applyFill="1" applyBorder="1" applyAlignment="1">
      <alignment horizontal="right"/>
    </xf>
    <xf numFmtId="0" fontId="14" fillId="0" borderId="0" xfId="0" applyFont="1"/>
    <xf numFmtId="0" fontId="6" fillId="0" borderId="3" xfId="0" applyFont="1" applyFill="1" applyBorder="1"/>
    <xf numFmtId="4" fontId="6" fillId="0" borderId="3" xfId="0" applyNumberFormat="1" applyFont="1" applyFill="1" applyBorder="1"/>
    <xf numFmtId="2" fontId="6" fillId="0" borderId="3" xfId="0" applyNumberFormat="1" applyFont="1" applyFill="1" applyBorder="1"/>
    <xf numFmtId="4" fontId="6" fillId="0" borderId="3" xfId="0" applyNumberFormat="1" applyFont="1" applyFill="1" applyBorder="1" applyAlignment="1"/>
    <xf numFmtId="4" fontId="6" fillId="3" borderId="0" xfId="0" applyNumberFormat="1" applyFont="1" applyFill="1" applyBorder="1"/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Alignment="1">
      <alignment horizontal="right"/>
    </xf>
    <xf numFmtId="0" fontId="15" fillId="0" borderId="0" xfId="0" applyFont="1" applyFill="1" applyBorder="1"/>
    <xf numFmtId="0" fontId="16" fillId="0" borderId="0" xfId="0" applyFont="1" applyFill="1" applyBorder="1"/>
    <xf numFmtId="4" fontId="15" fillId="0" borderId="0" xfId="0" applyNumberFormat="1" applyFont="1" applyFill="1" applyBorder="1"/>
    <xf numFmtId="0" fontId="17" fillId="0" borderId="0" xfId="0" applyFont="1" applyFill="1" applyBorder="1"/>
    <xf numFmtId="4" fontId="17" fillId="0" borderId="0" xfId="0" applyNumberFormat="1" applyFont="1" applyFill="1" applyBorder="1"/>
    <xf numFmtId="4" fontId="18" fillId="0" borderId="0" xfId="0" applyNumberFormat="1" applyFont="1" applyFill="1" applyBorder="1"/>
    <xf numFmtId="0" fontId="19" fillId="0" borderId="0" xfId="0" applyFont="1" applyFill="1" applyBorder="1"/>
    <xf numFmtId="0" fontId="20" fillId="0" borderId="1" xfId="0" applyFont="1" applyFill="1" applyBorder="1"/>
    <xf numFmtId="0" fontId="20" fillId="0" borderId="1" xfId="0" applyNumberFormat="1" applyFont="1" applyFill="1" applyBorder="1" applyAlignment="1">
      <alignment horizontal="right"/>
    </xf>
    <xf numFmtId="4" fontId="20" fillId="0" borderId="1" xfId="0" applyNumberFormat="1" applyFont="1" applyFill="1" applyBorder="1"/>
    <xf numFmtId="0" fontId="20" fillId="0" borderId="3" xfId="0" applyFont="1" applyFill="1" applyBorder="1"/>
    <xf numFmtId="0" fontId="20" fillId="0" borderId="0" xfId="0" applyNumberFormat="1" applyFont="1" applyFill="1" applyBorder="1" applyAlignment="1">
      <alignment horizontal="right"/>
    </xf>
    <xf numFmtId="4" fontId="20" fillId="0" borderId="3" xfId="0" applyNumberFormat="1" applyFont="1" applyFill="1" applyBorder="1"/>
    <xf numFmtId="4" fontId="15" fillId="0" borderId="1" xfId="0" applyNumberFormat="1" applyFont="1" applyFill="1" applyBorder="1"/>
    <xf numFmtId="0" fontId="20" fillId="0" borderId="0" xfId="0" applyFont="1" applyFill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center"/>
    </xf>
    <xf numFmtId="0" fontId="21" fillId="2" borderId="2" xfId="0" applyFont="1" applyFill="1" applyBorder="1"/>
    <xf numFmtId="4" fontId="21" fillId="2" borderId="2" xfId="0" applyNumberFormat="1" applyFont="1" applyFill="1" applyBorder="1"/>
    <xf numFmtId="2" fontId="21" fillId="2" borderId="2" xfId="0" applyNumberFormat="1" applyFont="1" applyFill="1" applyBorder="1"/>
    <xf numFmtId="4" fontId="22" fillId="2" borderId="2" xfId="0" applyNumberFormat="1" applyFont="1" applyFill="1" applyBorder="1" applyAlignment="1">
      <alignment horizontal="right"/>
    </xf>
    <xf numFmtId="0" fontId="23" fillId="0" borderId="0" xfId="0" applyFont="1" applyBorder="1"/>
    <xf numFmtId="3" fontId="24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right"/>
    </xf>
    <xf numFmtId="0" fontId="25" fillId="0" borderId="1" xfId="0" applyFont="1" applyFill="1" applyBorder="1"/>
    <xf numFmtId="2" fontId="25" fillId="0" borderId="1" xfId="0" applyNumberFormat="1" applyFont="1" applyFill="1" applyBorder="1"/>
    <xf numFmtId="4" fontId="25" fillId="0" borderId="1" xfId="0" applyNumberFormat="1" applyFont="1" applyFill="1" applyBorder="1" applyAlignment="1"/>
    <xf numFmtId="4" fontId="25" fillId="0" borderId="1" xfId="0" applyNumberFormat="1" applyFont="1" applyFill="1" applyBorder="1"/>
    <xf numFmtId="0" fontId="25" fillId="0" borderId="3" xfId="0" applyFont="1" applyFill="1" applyBorder="1"/>
    <xf numFmtId="2" fontId="25" fillId="0" borderId="3" xfId="0" applyNumberFormat="1" applyFont="1" applyFill="1" applyBorder="1"/>
    <xf numFmtId="4" fontId="25" fillId="0" borderId="3" xfId="0" applyNumberFormat="1" applyFont="1" applyFill="1" applyBorder="1" applyAlignment="1"/>
    <xf numFmtId="4" fontId="25" fillId="0" borderId="3" xfId="0" applyNumberFormat="1" applyFont="1" applyFill="1" applyBorder="1"/>
    <xf numFmtId="0" fontId="25" fillId="3" borderId="0" xfId="0" applyFont="1" applyFill="1" applyBorder="1"/>
    <xf numFmtId="4" fontId="25" fillId="3" borderId="0" xfId="0" applyNumberFormat="1" applyFont="1" applyFill="1" applyBorder="1"/>
    <xf numFmtId="0" fontId="25" fillId="0" borderId="0" xfId="0" applyFont="1" applyFill="1" applyBorder="1"/>
    <xf numFmtId="4" fontId="25" fillId="0" borderId="0" xfId="0" applyNumberFormat="1" applyFont="1" applyFill="1" applyBorder="1"/>
    <xf numFmtId="0" fontId="26" fillId="0" borderId="0" xfId="0" applyFont="1" applyFill="1" applyBorder="1"/>
    <xf numFmtId="0" fontId="25" fillId="3" borderId="1" xfId="0" applyFont="1" applyFill="1" applyBorder="1"/>
    <xf numFmtId="4" fontId="25" fillId="3" borderId="1" xfId="0" applyNumberFormat="1" applyFont="1" applyFill="1" applyBorder="1"/>
    <xf numFmtId="0" fontId="15" fillId="0" borderId="2" xfId="0" applyFont="1" applyFill="1" applyBorder="1"/>
    <xf numFmtId="4" fontId="15" fillId="0" borderId="2" xfId="0" applyNumberFormat="1" applyFont="1" applyFill="1" applyBorder="1"/>
    <xf numFmtId="0" fontId="22" fillId="0" borderId="2" xfId="0" applyFont="1" applyFill="1" applyBorder="1"/>
    <xf numFmtId="4" fontId="22" fillId="0" borderId="2" xfId="0" applyNumberFormat="1" applyFont="1" applyFill="1" applyBorder="1"/>
    <xf numFmtId="0" fontId="15" fillId="0" borderId="3" xfId="0" applyFont="1" applyFill="1" applyBorder="1"/>
    <xf numFmtId="14" fontId="15" fillId="0" borderId="3" xfId="0" applyNumberFormat="1" applyFont="1" applyFill="1" applyBorder="1"/>
    <xf numFmtId="4" fontId="15" fillId="0" borderId="3" xfId="0" applyNumberFormat="1" applyFont="1" applyFill="1" applyBorder="1"/>
    <xf numFmtId="0" fontId="25" fillId="0" borderId="0" xfId="0" applyFont="1"/>
    <xf numFmtId="0" fontId="27" fillId="0" borderId="0" xfId="0" applyFont="1"/>
    <xf numFmtId="0" fontId="27" fillId="0" borderId="0" xfId="0" applyFont="1" applyFill="1" applyBorder="1"/>
    <xf numFmtId="4" fontId="27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28" fillId="0" borderId="0" xfId="0" applyFont="1" applyFill="1" applyBorder="1"/>
    <xf numFmtId="0" fontId="29" fillId="0" borderId="0" xfId="0" applyFont="1" applyFill="1" applyBorder="1"/>
    <xf numFmtId="0" fontId="22" fillId="0" borderId="0" xfId="0" applyFont="1" applyFill="1" applyBorder="1"/>
    <xf numFmtId="0" fontId="25" fillId="0" borderId="2" xfId="0" applyFont="1" applyFill="1" applyBorder="1" applyAlignment="1">
      <alignment horizontal="right"/>
    </xf>
    <xf numFmtId="0" fontId="25" fillId="0" borderId="2" xfId="0" applyFont="1" applyFill="1" applyBorder="1"/>
    <xf numFmtId="4" fontId="25" fillId="0" borderId="2" xfId="0" applyNumberFormat="1" applyFont="1" applyFill="1" applyBorder="1"/>
    <xf numFmtId="0" fontId="25" fillId="0" borderId="0" xfId="0" applyFont="1" applyFill="1" applyBorder="1" applyAlignment="1">
      <alignment horizontal="right"/>
    </xf>
    <xf numFmtId="0" fontId="30" fillId="3" borderId="2" xfId="0" applyFont="1" applyFill="1" applyBorder="1"/>
    <xf numFmtId="0" fontId="23" fillId="3" borderId="2" xfId="0" applyFont="1" applyFill="1" applyBorder="1"/>
    <xf numFmtId="3" fontId="24" fillId="3" borderId="2" xfId="0" applyNumberFormat="1" applyFont="1" applyFill="1" applyBorder="1"/>
    <xf numFmtId="4" fontId="22" fillId="3" borderId="2" xfId="0" applyNumberFormat="1" applyFont="1" applyFill="1" applyBorder="1" applyAlignment="1">
      <alignment horizontal="right"/>
    </xf>
    <xf numFmtId="0" fontId="30" fillId="0" borderId="0" xfId="0" applyFont="1" applyFill="1" applyBorder="1"/>
    <xf numFmtId="0" fontId="23" fillId="0" borderId="0" xfId="0" applyFont="1" applyFill="1" applyBorder="1"/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23" fillId="0" borderId="1" xfId="0" applyFont="1" applyBorder="1"/>
    <xf numFmtId="3" fontId="24" fillId="0" borderId="1" xfId="0" applyNumberFormat="1" applyFont="1" applyFill="1" applyBorder="1"/>
    <xf numFmtId="4" fontId="22" fillId="0" borderId="1" xfId="0" applyNumberFormat="1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3" fontId="32" fillId="0" borderId="0" xfId="0" applyNumberFormat="1" applyFont="1" applyFill="1" applyBorder="1"/>
    <xf numFmtId="4" fontId="27" fillId="0" borderId="0" xfId="0" applyNumberFormat="1" applyFont="1" applyFill="1" applyBorder="1" applyAlignment="1">
      <alignment horizontal="left"/>
    </xf>
    <xf numFmtId="0" fontId="26" fillId="3" borderId="5" xfId="0" applyFont="1" applyFill="1" applyBorder="1"/>
    <xf numFmtId="0" fontId="27" fillId="3" borderId="1" xfId="0" applyFont="1" applyFill="1" applyBorder="1"/>
    <xf numFmtId="0" fontId="20" fillId="3" borderId="1" xfId="0" applyFont="1" applyFill="1" applyBorder="1"/>
    <xf numFmtId="0" fontId="26" fillId="0" borderId="8" xfId="0" applyFont="1" applyBorder="1"/>
    <xf numFmtId="0" fontId="27" fillId="3" borderId="14" xfId="0" applyFont="1" applyFill="1" applyBorder="1"/>
    <xf numFmtId="0" fontId="27" fillId="3" borderId="3" xfId="0" applyFont="1" applyFill="1" applyBorder="1"/>
    <xf numFmtId="0" fontId="20" fillId="3" borderId="3" xfId="0" applyFont="1" applyFill="1" applyBorder="1"/>
    <xf numFmtId="0" fontId="20" fillId="3" borderId="5" xfId="0" applyFont="1" applyFill="1" applyBorder="1"/>
    <xf numFmtId="0" fontId="27" fillId="3" borderId="4" xfId="0" applyFont="1" applyFill="1" applyBorder="1"/>
    <xf numFmtId="0" fontId="20" fillId="0" borderId="4" xfId="0" applyFont="1" applyFill="1" applyBorder="1"/>
    <xf numFmtId="0" fontId="20" fillId="3" borderId="6" xfId="0" applyFont="1" applyFill="1" applyBorder="1"/>
    <xf numFmtId="0" fontId="27" fillId="3" borderId="2" xfId="0" applyFont="1" applyFill="1" applyBorder="1"/>
    <xf numFmtId="0" fontId="27" fillId="3" borderId="7" xfId="0" applyFont="1" applyFill="1" applyBorder="1"/>
    <xf numFmtId="0" fontId="20" fillId="0" borderId="2" xfId="0" applyFont="1" applyBorder="1"/>
    <xf numFmtId="0" fontId="20" fillId="0" borderId="7" xfId="0" applyFont="1" applyBorder="1"/>
    <xf numFmtId="0" fontId="20" fillId="0" borderId="0" xfId="0" applyFont="1"/>
    <xf numFmtId="0" fontId="33" fillId="0" borderId="0" xfId="0" applyFont="1"/>
    <xf numFmtId="0" fontId="26" fillId="0" borderId="0" xfId="0" applyFont="1"/>
    <xf numFmtId="0" fontId="25" fillId="0" borderId="6" xfId="0" applyFont="1" applyBorder="1"/>
    <xf numFmtId="0" fontId="22" fillId="0" borderId="7" xfId="0" applyFont="1" applyBorder="1"/>
    <xf numFmtId="0" fontId="22" fillId="0" borderId="6" xfId="0" applyFont="1" applyBorder="1"/>
    <xf numFmtId="0" fontId="22" fillId="0" borderId="2" xfId="0" applyFont="1" applyBorder="1"/>
    <xf numFmtId="0" fontId="22" fillId="0" borderId="9" xfId="0" applyFont="1" applyBorder="1"/>
    <xf numFmtId="0" fontId="22" fillId="0" borderId="10" xfId="0" applyFont="1" applyBorder="1"/>
    <xf numFmtId="0" fontId="34" fillId="0" borderId="9" xfId="0" applyFont="1" applyBorder="1"/>
    <xf numFmtId="0" fontId="34" fillId="0" borderId="0" xfId="0" applyFont="1" applyBorder="1"/>
    <xf numFmtId="0" fontId="34" fillId="0" borderId="10" xfId="0" applyFont="1" applyBorder="1"/>
    <xf numFmtId="0" fontId="22" fillId="0" borderId="14" xfId="0" applyFont="1" applyBorder="1"/>
    <xf numFmtId="0" fontId="22" fillId="0" borderId="15" xfId="0" applyFont="1" applyBorder="1"/>
    <xf numFmtId="0" fontId="34" fillId="0" borderId="14" xfId="0" applyFont="1" applyBorder="1"/>
    <xf numFmtId="0" fontId="34" fillId="0" borderId="3" xfId="0" applyFont="1" applyBorder="1"/>
    <xf numFmtId="0" fontId="34" fillId="0" borderId="15" xfId="0" applyFont="1" applyBorder="1"/>
    <xf numFmtId="0" fontId="35" fillId="0" borderId="0" xfId="0" applyFont="1" applyFill="1" applyBorder="1"/>
    <xf numFmtId="0" fontId="36" fillId="0" borderId="1" xfId="0" applyNumberFormat="1" applyFont="1" applyFill="1" applyBorder="1"/>
    <xf numFmtId="0" fontId="26" fillId="0" borderId="1" xfId="0" applyNumberFormat="1" applyFont="1" applyFill="1" applyBorder="1"/>
    <xf numFmtId="0" fontId="26" fillId="0" borderId="1" xfId="0" applyNumberFormat="1" applyFont="1" applyFill="1" applyBorder="1" applyAlignment="1">
      <alignment horizontal="right"/>
    </xf>
    <xf numFmtId="0" fontId="36" fillId="0" borderId="0" xfId="0" applyFont="1"/>
    <xf numFmtId="0" fontId="36" fillId="0" borderId="0" xfId="0" applyNumberFormat="1" applyFont="1" applyFill="1" applyBorder="1"/>
    <xf numFmtId="0" fontId="36" fillId="0" borderId="0" xfId="0" applyFont="1" applyAlignment="1">
      <alignment horizontal="right"/>
    </xf>
    <xf numFmtId="0" fontId="4" fillId="4" borderId="5" xfId="0" applyFont="1" applyFill="1" applyBorder="1"/>
    <xf numFmtId="0" fontId="4" fillId="4" borderId="1" xfId="0" applyFont="1" applyFill="1" applyBorder="1"/>
    <xf numFmtId="0" fontId="37" fillId="4" borderId="1" xfId="0" applyFont="1" applyFill="1" applyBorder="1"/>
    <xf numFmtId="0" fontId="4" fillId="4" borderId="4" xfId="0" applyFont="1" applyFill="1" applyBorder="1"/>
    <xf numFmtId="0" fontId="38" fillId="4" borderId="0" xfId="0" applyFont="1" applyFill="1"/>
    <xf numFmtId="0" fontId="4" fillId="4" borderId="0" xfId="0" applyFont="1" applyFill="1"/>
    <xf numFmtId="0" fontId="39" fillId="4" borderId="6" xfId="0" applyFont="1" applyFill="1" applyBorder="1"/>
    <xf numFmtId="0" fontId="4" fillId="4" borderId="2" xfId="0" applyFont="1" applyFill="1" applyBorder="1"/>
    <xf numFmtId="0" fontId="4" fillId="4" borderId="7" xfId="0" applyFont="1" applyFill="1" applyBorder="1"/>
    <xf numFmtId="0" fontId="40" fillId="0" borderId="0" xfId="0" applyFont="1" applyFill="1" applyBorder="1"/>
    <xf numFmtId="0" fontId="41" fillId="0" borderId="3" xfId="0" applyFont="1" applyFill="1" applyBorder="1"/>
    <xf numFmtId="0" fontId="41" fillId="0" borderId="0" xfId="0" applyFont="1" applyFill="1" applyBorder="1"/>
    <xf numFmtId="0" fontId="41" fillId="3" borderId="16" xfId="0" applyFont="1" applyFill="1" applyBorder="1"/>
    <xf numFmtId="0" fontId="42" fillId="0" borderId="0" xfId="0" applyFont="1"/>
    <xf numFmtId="0" fontId="8" fillId="0" borderId="0" xfId="0" applyFont="1" applyFill="1" applyBorder="1"/>
    <xf numFmtId="4" fontId="43" fillId="5" borderId="0" xfId="0" applyNumberFormat="1" applyFont="1" applyFill="1" applyBorder="1"/>
    <xf numFmtId="4" fontId="44" fillId="6" borderId="0" xfId="0" applyNumberFormat="1" applyFont="1" applyFill="1" applyBorder="1"/>
    <xf numFmtId="0" fontId="43" fillId="7" borderId="0" xfId="0" applyFont="1" applyFill="1" applyBorder="1" applyAlignment="1">
      <alignment horizontal="center"/>
    </xf>
    <xf numFmtId="4" fontId="43" fillId="8" borderId="0" xfId="0" applyNumberFormat="1" applyFont="1" applyFill="1" applyBorder="1"/>
    <xf numFmtId="0" fontId="44" fillId="6" borderId="0" xfId="0" applyFont="1" applyFill="1" applyBorder="1" applyAlignment="1">
      <alignment horizontal="center" vertical="top"/>
    </xf>
    <xf numFmtId="0" fontId="9" fillId="0" borderId="0" xfId="0" applyFont="1"/>
    <xf numFmtId="4" fontId="9" fillId="0" borderId="0" xfId="0" applyNumberFormat="1" applyFont="1"/>
    <xf numFmtId="0" fontId="2" fillId="0" borderId="0" xfId="0" applyFont="1"/>
    <xf numFmtId="3" fontId="3" fillId="0" borderId="0" xfId="0" applyNumberFormat="1" applyFont="1"/>
    <xf numFmtId="4" fontId="8" fillId="0" borderId="0" xfId="0" applyNumberFormat="1" applyFont="1" applyAlignment="1">
      <alignment horizontal="right"/>
    </xf>
    <xf numFmtId="49" fontId="7" fillId="0" borderId="1" xfId="0" applyNumberFormat="1" applyFont="1" applyFill="1" applyBorder="1" applyAlignment="1">
      <alignment horizontal="right"/>
    </xf>
    <xf numFmtId="0" fontId="7" fillId="0" borderId="2" xfId="0" applyFont="1" applyFill="1" applyBorder="1" applyAlignment="1">
      <alignment horizontal="left"/>
    </xf>
    <xf numFmtId="4" fontId="7" fillId="0" borderId="2" xfId="0" applyNumberFormat="1" applyFont="1" applyFill="1" applyBorder="1"/>
    <xf numFmtId="0" fontId="7" fillId="0" borderId="0" xfId="0" applyFont="1" applyFill="1" applyBorder="1" applyAlignment="1">
      <alignment horizontal="left"/>
    </xf>
    <xf numFmtId="4" fontId="7" fillId="0" borderId="0" xfId="0" applyNumberFormat="1" applyFont="1" applyFill="1" applyBorder="1"/>
    <xf numFmtId="0" fontId="7" fillId="0" borderId="2" xfId="0" applyNumberFormat="1" applyFont="1" applyFill="1" applyBorder="1"/>
    <xf numFmtId="0" fontId="5" fillId="0" borderId="2" xfId="1" applyBorder="1" applyAlignment="1" applyProtection="1"/>
    <xf numFmtId="0" fontId="7" fillId="0" borderId="0" xfId="0" applyNumberFormat="1" applyFont="1" applyFill="1" applyBorder="1"/>
    <xf numFmtId="0" fontId="44" fillId="0" borderId="0" xfId="0" applyFont="1" applyFill="1" applyBorder="1"/>
    <xf numFmtId="0" fontId="2" fillId="0" borderId="0" xfId="0" applyFont="1" applyFill="1" applyBorder="1"/>
    <xf numFmtId="0" fontId="44" fillId="0" borderId="0" xfId="0" applyFont="1" applyFill="1"/>
    <xf numFmtId="0" fontId="44" fillId="0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76200</xdr:rowOff>
    </xdr:from>
    <xdr:to>
      <xdr:col>2</xdr:col>
      <xdr:colOff>1762125</xdr:colOff>
      <xdr:row>3</xdr:row>
      <xdr:rowOff>28575</xdr:rowOff>
    </xdr:to>
    <xdr:pic>
      <xdr:nvPicPr>
        <xdr:cNvPr id="1301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4861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741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332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4348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1527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76200</xdr:rowOff>
    </xdr:from>
    <xdr:to>
      <xdr:col>2</xdr:col>
      <xdr:colOff>1762125</xdr:colOff>
      <xdr:row>4</xdr:row>
      <xdr:rowOff>28575</xdr:rowOff>
    </xdr:to>
    <xdr:pic>
      <xdr:nvPicPr>
        <xdr:cNvPr id="5874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76225"/>
          <a:ext cx="37719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9525</xdr:rowOff>
    </xdr:from>
    <xdr:to>
      <xdr:col>4</xdr:col>
      <xdr:colOff>676275</xdr:colOff>
      <xdr:row>47</xdr:row>
      <xdr:rowOff>190500</xdr:rowOff>
    </xdr:to>
    <xdr:pic>
      <xdr:nvPicPr>
        <xdr:cNvPr id="5875" name="3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10391775"/>
          <a:ext cx="13620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433071</xdr:colOff>
      <xdr:row>46</xdr:row>
      <xdr:rowOff>1906</xdr:rowOff>
    </xdr:from>
    <xdr:to>
      <xdr:col>4</xdr:col>
      <xdr:colOff>478790</xdr:colOff>
      <xdr:row>46</xdr:row>
      <xdr:rowOff>47625</xdr:rowOff>
    </xdr:to>
    <xdr:sp macro="" textlink="">
      <xdr:nvSpPr>
        <xdr:cNvPr id="5" name="4 CuadroTexto"/>
        <xdr:cNvSpPr txBox="1"/>
      </xdr:nvSpPr>
      <xdr:spPr>
        <a:xfrm>
          <a:off x="5850256" y="10784206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E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47625</xdr:rowOff>
    </xdr:from>
    <xdr:to>
      <xdr:col>5</xdr:col>
      <xdr:colOff>0</xdr:colOff>
      <xdr:row>5</xdr:row>
      <xdr:rowOff>28575</xdr:rowOff>
    </xdr:to>
    <xdr:pic>
      <xdr:nvPicPr>
        <xdr:cNvPr id="6647" name="4 Imagen" descr="teclack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38125"/>
          <a:ext cx="37242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733425</xdr:colOff>
      <xdr:row>35</xdr:row>
      <xdr:rowOff>38100</xdr:rowOff>
    </xdr:from>
    <xdr:to>
      <xdr:col>5</xdr:col>
      <xdr:colOff>1924050</xdr:colOff>
      <xdr:row>39</xdr:row>
      <xdr:rowOff>66675</xdr:rowOff>
    </xdr:to>
    <xdr:pic>
      <xdr:nvPicPr>
        <xdr:cNvPr id="6648" name="2 Imagen" descr="firma JNV tekLackedef2014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8601075"/>
          <a:ext cx="1952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16</xdr:row>
      <xdr:rowOff>9525</xdr:rowOff>
    </xdr:from>
    <xdr:to>
      <xdr:col>4</xdr:col>
      <xdr:colOff>1381125</xdr:colOff>
      <xdr:row>21</xdr:row>
      <xdr:rowOff>104775</xdr:rowOff>
    </xdr:to>
    <xdr:pic>
      <xdr:nvPicPr>
        <xdr:cNvPr id="2300" name="2 Imagen" descr="ANAGRAMA fondo negro  TEKLACKE 2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448175"/>
          <a:ext cx="75342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65"/>
  <sheetViews>
    <sheetView tabSelected="1" topLeftCell="B24" zoomScaleNormal="100" workbookViewId="0">
      <selection activeCell="J36" sqref="J36"/>
    </sheetView>
  </sheetViews>
  <sheetFormatPr baseColWidth="10" defaultRowHeight="15.75" x14ac:dyDescent="0.25"/>
  <cols>
    <col min="1" max="1" width="3.140625" style="7" customWidth="1"/>
    <col min="2" max="2" width="25.85546875" style="7" customWidth="1"/>
    <col min="3" max="3" width="47" style="7" customWidth="1"/>
    <col min="4" max="4" width="10.85546875" style="7" customWidth="1"/>
    <col min="5" max="5" width="23.5703125" style="11" customWidth="1"/>
    <col min="6" max="6" width="19.5703125" style="11" customWidth="1"/>
    <col min="7" max="7" width="6.85546875" style="7" customWidth="1"/>
    <col min="8" max="16384" width="11.42578125" style="7"/>
  </cols>
  <sheetData>
    <row r="3" spans="2:10" ht="26.25" x14ac:dyDescent="0.4">
      <c r="E3" s="23" t="s">
        <v>10</v>
      </c>
    </row>
    <row r="4" spans="2:10" ht="21" x14ac:dyDescent="0.35">
      <c r="E4" s="14" t="s">
        <v>116</v>
      </c>
    </row>
    <row r="5" spans="2:10" ht="21" x14ac:dyDescent="0.35">
      <c r="C5" s="206" t="s">
        <v>115</v>
      </c>
      <c r="E5" s="14" t="s">
        <v>117</v>
      </c>
    </row>
    <row r="6" spans="2:10" ht="18.75" x14ac:dyDescent="0.3">
      <c r="C6" s="208"/>
      <c r="E6" s="204"/>
    </row>
    <row r="7" spans="2:10" ht="23.25" x14ac:dyDescent="0.35">
      <c r="B7" s="22" t="s">
        <v>11</v>
      </c>
      <c r="C7" s="14"/>
      <c r="E7" s="207" t="s">
        <v>113</v>
      </c>
      <c r="F7" s="205"/>
    </row>
    <row r="8" spans="2:10" ht="18.75" x14ac:dyDescent="0.3">
      <c r="B8" s="40" t="s">
        <v>13</v>
      </c>
      <c r="C8" s="40"/>
      <c r="D8" s="40" t="s">
        <v>17</v>
      </c>
      <c r="E8" s="41"/>
      <c r="F8" s="25"/>
      <c r="J8" s="67"/>
    </row>
    <row r="9" spans="2:10" ht="18.75" x14ac:dyDescent="0.3">
      <c r="B9" s="40" t="s">
        <v>12</v>
      </c>
      <c r="C9" s="40"/>
      <c r="D9" s="40" t="s">
        <v>18</v>
      </c>
      <c r="E9" s="214"/>
      <c r="F9" s="25"/>
      <c r="J9" s="67"/>
    </row>
    <row r="10" spans="2:10" ht="18.75" x14ac:dyDescent="0.3">
      <c r="B10" s="40" t="s">
        <v>14</v>
      </c>
      <c r="C10" s="219"/>
      <c r="D10" s="219" t="s">
        <v>19</v>
      </c>
      <c r="E10" s="53"/>
      <c r="F10" s="216"/>
      <c r="I10"/>
      <c r="J10" s="67"/>
    </row>
    <row r="11" spans="2:10" ht="18.75" x14ac:dyDescent="0.3">
      <c r="B11" s="40" t="s">
        <v>15</v>
      </c>
      <c r="C11" s="221" t="s">
        <v>118</v>
      </c>
      <c r="D11" s="221" t="s">
        <v>20</v>
      </c>
      <c r="E11" s="202"/>
      <c r="F11" s="218"/>
      <c r="I11"/>
      <c r="J11" s="67"/>
    </row>
    <row r="12" spans="2:10" ht="18.75" x14ac:dyDescent="0.3">
      <c r="B12" s="40" t="s">
        <v>16</v>
      </c>
      <c r="C12" s="219"/>
      <c r="D12" s="219" t="s">
        <v>21</v>
      </c>
      <c r="E12" s="220"/>
      <c r="F12" s="216"/>
      <c r="I12"/>
    </row>
    <row r="13" spans="2:10" ht="18.75" x14ac:dyDescent="0.3">
      <c r="B13" s="219" t="s">
        <v>111</v>
      </c>
      <c r="C13" s="215"/>
      <c r="D13" s="217"/>
      <c r="E13" s="218"/>
      <c r="F13" s="218"/>
      <c r="I13"/>
    </row>
    <row r="14" spans="2:10" ht="23.25" x14ac:dyDescent="0.35">
      <c r="B14" s="22" t="s">
        <v>22</v>
      </c>
    </row>
    <row r="15" spans="2:10" x14ac:dyDescent="0.25">
      <c r="B15" s="7" t="s">
        <v>112</v>
      </c>
    </row>
    <row r="16" spans="2:10" s="2" customFormat="1" ht="21" x14ac:dyDescent="0.35">
      <c r="B16" s="9" t="s">
        <v>0</v>
      </c>
      <c r="C16" s="9"/>
      <c r="D16" s="28" t="s">
        <v>1</v>
      </c>
      <c r="E16" s="29" t="s">
        <v>2</v>
      </c>
      <c r="F16" s="29" t="s">
        <v>3</v>
      </c>
    </row>
    <row r="17" spans="2:8" x14ac:dyDescent="0.25">
      <c r="B17" s="3"/>
      <c r="C17" s="3"/>
      <c r="D17" s="4"/>
      <c r="E17" s="5"/>
      <c r="F17" s="6" t="str">
        <f>IF(D17&lt;&gt;"",D17*E17,"")</f>
        <v/>
      </c>
    </row>
    <row r="18" spans="2:8" x14ac:dyDescent="0.25">
      <c r="B18" s="222"/>
      <c r="C18" s="203"/>
      <c r="F18" s="8" t="str">
        <f>IF(D18&lt;&gt;"",D18*E18,"")</f>
        <v/>
      </c>
    </row>
    <row r="19" spans="2:8" x14ac:dyDescent="0.25">
      <c r="B19" s="223"/>
      <c r="C19" s="223"/>
      <c r="D19" s="31"/>
      <c r="E19" s="8"/>
      <c r="F19" s="8" t="str">
        <f t="shared" ref="F19:F43" si="0">IF(D19&lt;&gt;"",D19*E19,"")</f>
        <v/>
      </c>
    </row>
    <row r="20" spans="2:8" x14ac:dyDescent="0.25">
      <c r="C20" s="223"/>
      <c r="D20" s="31"/>
      <c r="E20" s="8"/>
      <c r="F20" s="8" t="str">
        <f t="shared" si="0"/>
        <v/>
      </c>
    </row>
    <row r="21" spans="2:8" x14ac:dyDescent="0.25">
      <c r="C21" s="223"/>
      <c r="D21" s="31"/>
      <c r="E21" s="8"/>
      <c r="F21" s="8" t="str">
        <f t="shared" si="0"/>
        <v/>
      </c>
    </row>
    <row r="22" spans="2:8" x14ac:dyDescent="0.25">
      <c r="B22" s="223"/>
      <c r="C22" s="203"/>
      <c r="F22" s="8" t="str">
        <f t="shared" si="0"/>
        <v/>
      </c>
    </row>
    <row r="23" spans="2:8" x14ac:dyDescent="0.25">
      <c r="B23" s="223"/>
      <c r="C23" s="223"/>
      <c r="D23" s="31"/>
      <c r="E23" s="8"/>
      <c r="F23" s="8" t="str">
        <f t="shared" si="0"/>
        <v/>
      </c>
    </row>
    <row r="24" spans="2:8" x14ac:dyDescent="0.25">
      <c r="B24" s="222"/>
      <c r="C24" s="203"/>
      <c r="F24" s="8" t="str">
        <f t="shared" si="0"/>
        <v/>
      </c>
    </row>
    <row r="25" spans="2:8" x14ac:dyDescent="0.25">
      <c r="B25" s="223"/>
      <c r="C25" s="223"/>
      <c r="D25" s="31"/>
      <c r="E25" s="8"/>
      <c r="F25" s="8" t="str">
        <f t="shared" si="0"/>
        <v/>
      </c>
    </row>
    <row r="26" spans="2:8" x14ac:dyDescent="0.25">
      <c r="C26" s="203"/>
      <c r="F26" s="8" t="str">
        <f t="shared" si="0"/>
        <v/>
      </c>
      <c r="H26" s="198"/>
    </row>
    <row r="27" spans="2:8" x14ac:dyDescent="0.25">
      <c r="B27" s="223"/>
      <c r="C27" s="223"/>
      <c r="D27" s="31"/>
      <c r="E27" s="8"/>
      <c r="F27" s="8" t="str">
        <f t="shared" si="0"/>
        <v/>
      </c>
    </row>
    <row r="28" spans="2:8" x14ac:dyDescent="0.25">
      <c r="B28" s="224"/>
      <c r="C28" s="225"/>
      <c r="D28" s="209"/>
      <c r="E28" s="210"/>
      <c r="F28" s="8" t="str">
        <f t="shared" si="0"/>
        <v/>
      </c>
    </row>
    <row r="29" spans="2:8" x14ac:dyDescent="0.25">
      <c r="B29" s="211"/>
      <c r="C29" s="211"/>
      <c r="D29" s="212"/>
      <c r="E29" s="213"/>
      <c r="F29" s="8" t="str">
        <f t="shared" si="0"/>
        <v/>
      </c>
    </row>
    <row r="30" spans="2:8" x14ac:dyDescent="0.25">
      <c r="B30" s="211"/>
      <c r="C30" s="211"/>
      <c r="D30" s="212"/>
      <c r="E30" s="213"/>
      <c r="F30" s="8" t="str">
        <f t="shared" si="0"/>
        <v/>
      </c>
    </row>
    <row r="31" spans="2:8" x14ac:dyDescent="0.25">
      <c r="B31" s="30"/>
      <c r="C31" s="30"/>
      <c r="D31" s="31"/>
      <c r="E31" s="8"/>
      <c r="F31" s="8" t="str">
        <f t="shared" si="0"/>
        <v/>
      </c>
    </row>
    <row r="32" spans="2:8" x14ac:dyDescent="0.25">
      <c r="B32" s="30"/>
      <c r="C32" s="30"/>
      <c r="D32" s="31"/>
      <c r="E32" s="8"/>
      <c r="F32" s="8" t="str">
        <f t="shared" si="0"/>
        <v/>
      </c>
    </row>
    <row r="33" spans="2:6" x14ac:dyDescent="0.25">
      <c r="B33" s="30"/>
      <c r="C33" s="30"/>
      <c r="D33" s="31"/>
      <c r="E33" s="8"/>
      <c r="F33" s="8" t="str">
        <f t="shared" si="0"/>
        <v/>
      </c>
    </row>
    <row r="34" spans="2:6" x14ac:dyDescent="0.25">
      <c r="B34" s="30"/>
      <c r="C34" s="30"/>
      <c r="D34" s="31"/>
      <c r="E34" s="8"/>
      <c r="F34" s="8" t="str">
        <f t="shared" si="0"/>
        <v/>
      </c>
    </row>
    <row r="35" spans="2:6" x14ac:dyDescent="0.25">
      <c r="B35" s="30"/>
      <c r="C35" s="30"/>
      <c r="D35" s="31"/>
      <c r="E35" s="8"/>
      <c r="F35" s="8" t="str">
        <f t="shared" si="0"/>
        <v/>
      </c>
    </row>
    <row r="36" spans="2:6" x14ac:dyDescent="0.25">
      <c r="B36" s="30"/>
      <c r="C36" s="30"/>
      <c r="D36" s="31"/>
      <c r="E36" s="8"/>
      <c r="F36" s="8" t="str">
        <f t="shared" si="0"/>
        <v/>
      </c>
    </row>
    <row r="37" spans="2:6" x14ac:dyDescent="0.25">
      <c r="B37" s="30"/>
      <c r="C37" s="30"/>
      <c r="D37" s="31"/>
      <c r="E37" s="8"/>
      <c r="F37" s="8" t="str">
        <f t="shared" si="0"/>
        <v/>
      </c>
    </row>
    <row r="38" spans="2:6" x14ac:dyDescent="0.25">
      <c r="B38" s="30"/>
      <c r="C38" s="30"/>
      <c r="D38" s="31"/>
      <c r="E38" s="8"/>
      <c r="F38" s="8" t="str">
        <f t="shared" si="0"/>
        <v/>
      </c>
    </row>
    <row r="39" spans="2:6" x14ac:dyDescent="0.25">
      <c r="B39" s="30"/>
      <c r="C39" s="30"/>
      <c r="D39" s="31"/>
      <c r="E39" s="8"/>
      <c r="F39" s="8" t="str">
        <f t="shared" si="0"/>
        <v/>
      </c>
    </row>
    <row r="40" spans="2:6" x14ac:dyDescent="0.25">
      <c r="B40" s="30"/>
      <c r="C40" s="30"/>
      <c r="D40" s="31"/>
      <c r="E40" s="8"/>
      <c r="F40" s="8" t="str">
        <f t="shared" si="0"/>
        <v/>
      </c>
    </row>
    <row r="41" spans="2:6" x14ac:dyDescent="0.25">
      <c r="B41" s="30"/>
      <c r="C41" s="30"/>
      <c r="D41" s="31"/>
      <c r="E41" s="8"/>
      <c r="F41" s="8" t="str">
        <f t="shared" si="0"/>
        <v/>
      </c>
    </row>
    <row r="42" spans="2:6" x14ac:dyDescent="0.25">
      <c r="B42" s="30"/>
      <c r="C42" s="30"/>
      <c r="D42" s="31"/>
      <c r="E42" s="8"/>
      <c r="F42" s="8" t="str">
        <f t="shared" si="0"/>
        <v/>
      </c>
    </row>
    <row r="43" spans="2:6" x14ac:dyDescent="0.25">
      <c r="B43" s="30"/>
      <c r="C43" s="30"/>
      <c r="D43" s="31"/>
      <c r="E43" s="8"/>
      <c r="F43" s="8" t="str">
        <f t="shared" si="0"/>
        <v/>
      </c>
    </row>
    <row r="44" spans="2:6" ht="19.5" thickBot="1" x14ac:dyDescent="0.35">
      <c r="B44" s="1" t="s">
        <v>4</v>
      </c>
      <c r="C44" s="1"/>
      <c r="D44" s="32"/>
      <c r="E44" s="33"/>
      <c r="F44" s="34">
        <f>SUM(F17:F43)</f>
        <v>0</v>
      </c>
    </row>
    <row r="45" spans="2:6" ht="19.5" thickBot="1" x14ac:dyDescent="0.35">
      <c r="B45" s="68" t="s">
        <v>37</v>
      </c>
      <c r="C45" s="199" t="s">
        <v>110</v>
      </c>
      <c r="D45" s="201">
        <v>50</v>
      </c>
      <c r="E45" s="69"/>
      <c r="F45" s="69">
        <f>F44*(D45/100)*(-1)</f>
        <v>0</v>
      </c>
    </row>
    <row r="46" spans="2:6" ht="18.75" x14ac:dyDescent="0.3">
      <c r="B46" s="45" t="s">
        <v>104</v>
      </c>
      <c r="C46" s="45"/>
      <c r="D46" s="45"/>
      <c r="E46" s="72"/>
      <c r="F46" s="72">
        <f>SUM(F44:F45)</f>
        <v>0</v>
      </c>
    </row>
    <row r="47" spans="2:6" ht="18.75" x14ac:dyDescent="0.3">
      <c r="B47" s="13" t="s">
        <v>5</v>
      </c>
      <c r="C47" s="200" t="s">
        <v>114</v>
      </c>
      <c r="D47" s="13">
        <v>190</v>
      </c>
      <c r="E47" s="35">
        <v>0.33</v>
      </c>
      <c r="F47" s="35">
        <f>D47*E47</f>
        <v>62.7</v>
      </c>
    </row>
    <row r="48" spans="2:6" ht="18.75" x14ac:dyDescent="0.3">
      <c r="B48" s="13" t="s">
        <v>102</v>
      </c>
      <c r="C48" s="13"/>
      <c r="D48" s="13"/>
      <c r="E48" s="35"/>
      <c r="F48" s="35" t="str">
        <f>IF(D48&lt;&gt;"",(D48*E48),"")</f>
        <v/>
      </c>
    </row>
    <row r="49" spans="2:6" ht="18.75" x14ac:dyDescent="0.3">
      <c r="B49" s="68" t="s">
        <v>103</v>
      </c>
      <c r="C49" s="68"/>
      <c r="D49" s="68"/>
      <c r="E49" s="69"/>
      <c r="F49" s="69" t="str">
        <f>IF(D49&lt;&gt;"",(D49*E49),"")</f>
        <v/>
      </c>
    </row>
    <row r="50" spans="2:6" ht="18.75" x14ac:dyDescent="0.3">
      <c r="B50" s="45" t="s">
        <v>6</v>
      </c>
      <c r="C50" s="45"/>
      <c r="D50" s="45"/>
      <c r="E50" s="72"/>
      <c r="F50" s="72">
        <f>SUM(F46:F49)</f>
        <v>62.7</v>
      </c>
    </row>
    <row r="51" spans="2:6" ht="18.75" x14ac:dyDescent="0.3">
      <c r="B51" s="13" t="s">
        <v>7</v>
      </c>
      <c r="C51" s="13"/>
      <c r="D51" s="13"/>
      <c r="E51" s="35"/>
      <c r="F51" s="35">
        <f>F50*0.21</f>
        <v>13.167</v>
      </c>
    </row>
    <row r="52" spans="2:6" s="10" customFormat="1" ht="21" x14ac:dyDescent="0.35">
      <c r="B52" s="46" t="s">
        <v>8</v>
      </c>
      <c r="C52" s="46"/>
      <c r="D52" s="46"/>
      <c r="E52" s="47"/>
      <c r="F52" s="47">
        <f>SUM(F50:F51)</f>
        <v>75.867000000000004</v>
      </c>
    </row>
    <row r="53" spans="2:6" ht="12" customHeight="1" x14ac:dyDescent="0.25"/>
    <row r="54" spans="2:6" ht="12" customHeight="1" x14ac:dyDescent="0.25"/>
    <row r="55" spans="2:6" ht="23.25" x14ac:dyDescent="0.35">
      <c r="B55" s="22" t="s">
        <v>23</v>
      </c>
    </row>
    <row r="56" spans="2:6" ht="12" customHeight="1" x14ac:dyDescent="0.25"/>
    <row r="57" spans="2:6" x14ac:dyDescent="0.25">
      <c r="B57" s="18" t="s">
        <v>24</v>
      </c>
      <c r="C57" s="18" t="s">
        <v>25</v>
      </c>
      <c r="D57" s="18"/>
      <c r="E57" s="19"/>
      <c r="F57" s="19"/>
    </row>
    <row r="58" spans="2:6" x14ac:dyDescent="0.25">
      <c r="B58" s="18" t="s">
        <v>26</v>
      </c>
      <c r="C58" s="20" t="s">
        <v>109</v>
      </c>
      <c r="D58" s="20"/>
      <c r="E58" s="21"/>
      <c r="F58" s="19"/>
    </row>
    <row r="59" spans="2:6" x14ac:dyDescent="0.25">
      <c r="B59" s="18" t="s">
        <v>27</v>
      </c>
      <c r="C59" s="18" t="s">
        <v>29</v>
      </c>
      <c r="D59" s="18"/>
      <c r="E59" s="19"/>
      <c r="F59" s="19"/>
    </row>
    <row r="60" spans="2:6" x14ac:dyDescent="0.25">
      <c r="B60" s="16" t="s">
        <v>28</v>
      </c>
      <c r="C60" s="43"/>
      <c r="D60" s="16"/>
      <c r="E60" s="17"/>
      <c r="F60" s="17"/>
    </row>
    <row r="61" spans="2:6" ht="12" customHeight="1" x14ac:dyDescent="0.25"/>
    <row r="62" spans="2:6" ht="18.75" x14ac:dyDescent="0.3">
      <c r="B62" s="36" t="s">
        <v>30</v>
      </c>
      <c r="C62"/>
      <c r="D62"/>
    </row>
    <row r="63" spans="2:6" ht="12" customHeight="1" x14ac:dyDescent="0.25">
      <c r="B63" s="37" t="s">
        <v>31</v>
      </c>
      <c r="C63" s="37"/>
      <c r="D63" s="12"/>
      <c r="E63" s="38"/>
      <c r="F63" s="39" t="s">
        <v>32</v>
      </c>
    </row>
    <row r="64" spans="2:6" ht="12.75" customHeight="1" x14ac:dyDescent="0.25">
      <c r="B64" s="37" t="s">
        <v>33</v>
      </c>
      <c r="C64" s="37"/>
      <c r="D64" s="12"/>
      <c r="E64" s="38"/>
      <c r="F64" s="39" t="s">
        <v>34</v>
      </c>
    </row>
    <row r="65" spans="2:6" ht="13.5" customHeight="1" x14ac:dyDescent="0.25">
      <c r="B65" t="s">
        <v>35</v>
      </c>
      <c r="C65" s="37"/>
      <c r="D65" s="12"/>
      <c r="E65" s="38"/>
      <c r="F65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56"/>
  <sheetViews>
    <sheetView workbookViewId="0">
      <selection activeCell="K9" sqref="K9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9" width="11.42578125" style="7"/>
    <col min="10" max="10" width="18.42578125" style="7" customWidth="1"/>
    <col min="11" max="11" width="31.5703125" style="7" customWidth="1"/>
    <col min="12" max="12" width="12.5703125" style="7" customWidth="1"/>
    <col min="13" max="13" width="20.42578125" style="7" customWidth="1"/>
    <col min="14" max="16384" width="11.42578125" style="7"/>
  </cols>
  <sheetData>
    <row r="4" spans="2:14" ht="26.25" x14ac:dyDescent="0.4">
      <c r="E4" s="23" t="s">
        <v>96</v>
      </c>
    </row>
    <row r="5" spans="2:14" ht="21" x14ac:dyDescent="0.35">
      <c r="E5" s="14" t="str">
        <f>proforma!E4</f>
        <v>Nº: 07082126NN 350 M2</v>
      </c>
    </row>
    <row r="6" spans="2:14" ht="21.75" thickBot="1" x14ac:dyDescent="0.4">
      <c r="E6" s="14" t="str">
        <f>proforma!E5</f>
        <v>Fecha: 08/07/2021</v>
      </c>
    </row>
    <row r="7" spans="2:14" ht="16.5" thickBot="1" x14ac:dyDescent="0.3">
      <c r="J7" s="63" t="s">
        <v>98</v>
      </c>
      <c r="K7" s="64"/>
      <c r="L7" s="64"/>
      <c r="M7" s="64"/>
      <c r="N7" s="65"/>
    </row>
    <row r="8" spans="2:14" ht="23.25" x14ac:dyDescent="0.35">
      <c r="B8" s="22" t="s">
        <v>11</v>
      </c>
      <c r="C8" s="14"/>
      <c r="J8" s="60" t="s">
        <v>51</v>
      </c>
      <c r="K8" s="61"/>
      <c r="M8" s="11"/>
      <c r="N8" s="62"/>
    </row>
    <row r="9" spans="2:14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  <c r="J9" s="49" t="s">
        <v>13</v>
      </c>
      <c r="K9" s="48" t="str">
        <f>IF(proforma!C8&lt;&gt;"",(proforma!C8),"")</f>
        <v/>
      </c>
      <c r="L9" s="24" t="s">
        <v>17</v>
      </c>
      <c r="M9" s="41" t="str">
        <f>IF(proforma!E8&lt;&gt;"",(proforma!E8),"")</f>
        <v/>
      </c>
      <c r="N9" s="50"/>
    </row>
    <row r="10" spans="2:14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  <c r="J10" s="49" t="s">
        <v>12</v>
      </c>
      <c r="K10" s="48" t="str">
        <f>IF(proforma!C9&lt;&gt;"",(proforma!C9),"")</f>
        <v/>
      </c>
      <c r="L10" s="24" t="s">
        <v>18</v>
      </c>
      <c r="M10" s="41" t="str">
        <f>IF(proforma!E9&lt;&gt;"",(proforma!E9),"")</f>
        <v/>
      </c>
      <c r="N10" s="50"/>
    </row>
    <row r="11" spans="2:14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  <c r="J11" s="49" t="s">
        <v>14</v>
      </c>
      <c r="K11" s="48" t="str">
        <f>IF(proforma!C10&lt;&gt;"",(proforma!C10),"")</f>
        <v/>
      </c>
      <c r="L11" s="24" t="s">
        <v>19</v>
      </c>
      <c r="M11" s="41" t="str">
        <f>IF(proforma!E10&lt;&gt;"",(proforma!E10),"")</f>
        <v/>
      </c>
      <c r="N11" s="50"/>
    </row>
    <row r="12" spans="2:14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  <c r="J12" s="49" t="s">
        <v>15</v>
      </c>
      <c r="K12" s="48" t="str">
        <f>IF(proforma!C11&lt;&gt;"",(proforma!C11),"")</f>
        <v>España</v>
      </c>
      <c r="L12" s="24" t="s">
        <v>20</v>
      </c>
      <c r="M12" s="41" t="str">
        <f>IF(proforma!E11&lt;&gt;"",(proforma!E11),"")</f>
        <v/>
      </c>
      <c r="N12" s="50"/>
    </row>
    <row r="13" spans="2:14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  <c r="J13" s="51" t="s">
        <v>16</v>
      </c>
      <c r="K13" s="48" t="str">
        <f>IF(proforma!C12&lt;&gt;"",(proforma!C12),"")</f>
        <v/>
      </c>
      <c r="L13" s="52" t="s">
        <v>21</v>
      </c>
      <c r="M13" s="53" t="str">
        <f>IF(proforma!E12&lt;&gt;"",(proforma!E12),"")</f>
        <v/>
      </c>
      <c r="N13" s="54"/>
    </row>
    <row r="14" spans="2:14" ht="18.75" x14ac:dyDescent="0.3">
      <c r="B14" s="26"/>
      <c r="C14" s="26"/>
      <c r="D14" s="26"/>
      <c r="E14" s="42" t="str">
        <f>IF(proforma!E13&lt;&gt;"",(proforma!E13),"")</f>
        <v/>
      </c>
      <c r="F14" s="27"/>
      <c r="J14" s="58" t="s">
        <v>99</v>
      </c>
      <c r="K14" s="59"/>
      <c r="L14" s="57"/>
      <c r="M14" s="57"/>
      <c r="N14" s="57"/>
    </row>
    <row r="15" spans="2:14" ht="23.25" x14ac:dyDescent="0.35">
      <c r="B15" s="22" t="s">
        <v>22</v>
      </c>
      <c r="E15" s="15"/>
      <c r="J15" s="55" t="s">
        <v>94</v>
      </c>
      <c r="K15" s="55"/>
    </row>
    <row r="16" spans="2:14" x14ac:dyDescent="0.25">
      <c r="J16" s="55" t="s">
        <v>95</v>
      </c>
      <c r="K16" s="55"/>
    </row>
    <row r="17" spans="2:11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  <c r="J17" s="55" t="s">
        <v>39</v>
      </c>
      <c r="K17" s="56"/>
    </row>
    <row r="18" spans="2:11" x14ac:dyDescent="0.25">
      <c r="B18" s="3"/>
      <c r="C18" s="3"/>
      <c r="D18" s="4"/>
      <c r="E18" s="5"/>
      <c r="F18" s="6" t="str">
        <f>IF(D18&lt;&gt;"",D18*E18,"")</f>
        <v/>
      </c>
      <c r="J18" s="55" t="s">
        <v>97</v>
      </c>
      <c r="K18" s="55"/>
    </row>
    <row r="19" spans="2:11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 t="str">
        <f>IF(proforma!E18&lt;&gt;"",(proforma!E18),"")</f>
        <v/>
      </c>
      <c r="F19" s="8" t="str">
        <f>IF(D19&lt;&gt;"",D19*E19,"")</f>
        <v/>
      </c>
      <c r="J19" s="55" t="s">
        <v>100</v>
      </c>
      <c r="K19" s="66" t="s">
        <v>107</v>
      </c>
    </row>
    <row r="20" spans="2:11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 t="str">
        <f>IF(proforma!E19&lt;&gt;"",(proforma!E19),"")</f>
        <v/>
      </c>
      <c r="F20" s="8" t="str">
        <f t="shared" ref="F20:F33" si="0">IF(D20&lt;&gt;"",D20*E20,"")</f>
        <v/>
      </c>
    </row>
    <row r="21" spans="2:11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 t="str">
        <f>IF(proforma!E20&lt;&gt;"",(proforma!E20),"")</f>
        <v/>
      </c>
      <c r="F21" s="8" t="str">
        <f t="shared" si="0"/>
        <v/>
      </c>
    </row>
    <row r="22" spans="2:11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 t="str">
        <f>IF(proforma!E22&lt;&gt;"",(proforma!E22),"")</f>
        <v/>
      </c>
      <c r="F22" s="8" t="str">
        <f t="shared" si="0"/>
        <v/>
      </c>
    </row>
    <row r="23" spans="2:11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 t="str">
        <f>IF(proforma!E23&lt;&gt;"",(proforma!E23),"")</f>
        <v/>
      </c>
      <c r="F23" s="8" t="str">
        <f t="shared" si="0"/>
        <v/>
      </c>
    </row>
    <row r="24" spans="2:11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 t="str">
        <f>IF(proforma!E24&lt;&gt;"",(proforma!E24),"")</f>
        <v/>
      </c>
      <c r="F24" s="8" t="str">
        <f t="shared" si="0"/>
        <v/>
      </c>
    </row>
    <row r="25" spans="2:11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 t="str">
        <f>IF(proforma!E25&lt;&gt;"",(proforma!E25),"")</f>
        <v/>
      </c>
      <c r="F25" s="8" t="str">
        <f t="shared" si="0"/>
        <v/>
      </c>
    </row>
    <row r="26" spans="2:11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 t="str">
        <f>IF(proforma!E26&lt;&gt;"",(proforma!E26),"")</f>
        <v/>
      </c>
      <c r="F26" s="8" t="str">
        <f t="shared" si="0"/>
        <v/>
      </c>
    </row>
    <row r="27" spans="2:11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 t="str">
        <f>IF(proforma!E27&lt;&gt;"",(proforma!E27),"")</f>
        <v/>
      </c>
      <c r="F27" s="8" t="str">
        <f t="shared" si="0"/>
        <v/>
      </c>
    </row>
    <row r="28" spans="2:11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 t="str">
        <f>IF(proforma!E28&lt;&gt;"",(proforma!E28),"")</f>
        <v/>
      </c>
      <c r="F28" s="8" t="str">
        <f t="shared" si="0"/>
        <v/>
      </c>
    </row>
    <row r="29" spans="2:11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 t="str">
        <f>IF(proforma!E29&lt;&gt;"",(proforma!E29),"")</f>
        <v/>
      </c>
      <c r="F29" s="8" t="str">
        <f t="shared" si="0"/>
        <v/>
      </c>
    </row>
    <row r="30" spans="2:11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 t="str">
        <f>IF(proforma!E30&lt;&gt;"",(proforma!E30),"")</f>
        <v/>
      </c>
      <c r="F30" s="8" t="str">
        <f t="shared" si="0"/>
        <v/>
      </c>
    </row>
    <row r="31" spans="2:11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 t="str">
        <f>IF(proforma!E31&lt;&gt;"",(proforma!E31),"")</f>
        <v/>
      </c>
      <c r="F31" s="8" t="str">
        <f t="shared" si="0"/>
        <v/>
      </c>
    </row>
    <row r="32" spans="2:11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 t="e">
        <f>IF(proforma!#REF!&lt;&gt;"",(proforma!#REF!),"")</f>
        <v>#REF!</v>
      </c>
      <c r="F32" s="8" t="e">
        <f t="shared" si="0"/>
        <v>#REF!</v>
      </c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 t="e">
        <f>IF(proforma!#REF!&lt;&gt;"",(proforma!#REF!),"")</f>
        <v>#REF!</v>
      </c>
      <c r="F33" s="8" t="e">
        <f t="shared" si="0"/>
        <v>#REF!</v>
      </c>
    </row>
    <row r="34" spans="2:6" ht="18.75" x14ac:dyDescent="0.3">
      <c r="B34" s="1" t="s">
        <v>4</v>
      </c>
      <c r="C34" s="1"/>
      <c r="D34" s="32"/>
      <c r="E34" s="33"/>
      <c r="F34" s="34" t="e">
        <f>SUM(F18:F33)</f>
        <v>#REF!</v>
      </c>
    </row>
    <row r="35" spans="2:6" ht="18.75" x14ac:dyDescent="0.3">
      <c r="B35" s="68" t="str">
        <f>proforma!B45</f>
        <v>Descuento %</v>
      </c>
      <c r="C35" s="68"/>
      <c r="D35" s="70">
        <f>proforma!D45</f>
        <v>50</v>
      </c>
      <c r="E35" s="71"/>
      <c r="F35" s="69">
        <f>proforma!F45</f>
        <v>0</v>
      </c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 t="e">
        <f>SUM(F34:F35)</f>
        <v>#REF!</v>
      </c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>
        <f>proforma!F47</f>
        <v>62.7</v>
      </c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 t="str">
        <f>IF(proforma!E48&lt;&gt;"",(proforma!E48),"")</f>
        <v/>
      </c>
      <c r="F38" s="35" t="str">
        <f>proforma!F48</f>
        <v/>
      </c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 t="str">
        <f>IF(proforma!E49&lt;&gt;"",(proforma!E49),"")</f>
        <v/>
      </c>
      <c r="F39" s="69" t="str">
        <f>proforma!F49</f>
        <v/>
      </c>
    </row>
    <row r="40" spans="2:6" ht="18.75" x14ac:dyDescent="0.3">
      <c r="B40" s="45" t="str">
        <f>IF(proforma!B50&lt;&gt;"",(proforma!B50),"")</f>
        <v>TOTAL BASE IMPONIBLE</v>
      </c>
      <c r="C40" s="45"/>
      <c r="D40" s="45" t="str">
        <f>IF(proforma!D50&lt;&gt;"",(proforma!D50),"")</f>
        <v/>
      </c>
      <c r="E40" s="72"/>
      <c r="F40" s="72" t="e">
        <f>SUM(F36:F39)</f>
        <v>#REF!</v>
      </c>
    </row>
    <row r="41" spans="2:6" ht="18.75" x14ac:dyDescent="0.3">
      <c r="B41" s="13" t="str">
        <f>IF(proforma!B51&lt;&gt;"",(proforma!B51),"")</f>
        <v>21% IVA</v>
      </c>
      <c r="C41" s="13"/>
      <c r="D41" s="13" t="str">
        <f>IF(proforma!D51&lt;&gt;"",(proforma!D51),"")</f>
        <v/>
      </c>
      <c r="E41" s="35"/>
      <c r="F41" s="35">
        <f>IF(proforma!F51&lt;&gt;"",(proforma!F51),"")</f>
        <v>13.167</v>
      </c>
    </row>
    <row r="42" spans="2:6" s="10" customFormat="1" ht="21" x14ac:dyDescent="0.35">
      <c r="B42" s="73" t="s">
        <v>8</v>
      </c>
      <c r="C42" s="73"/>
      <c r="D42" s="73"/>
      <c r="E42" s="74"/>
      <c r="F42" s="74" t="e">
        <f>SUM(F40:F41)</f>
        <v>#REF!</v>
      </c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6"/>
  <sheetViews>
    <sheetView topLeftCell="A4" workbookViewId="0">
      <selection activeCell="I11" sqref="I11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2:6" ht="26.25" x14ac:dyDescent="0.4">
      <c r="E4" s="23" t="s">
        <v>38</v>
      </c>
    </row>
    <row r="5" spans="2:6" ht="21" x14ac:dyDescent="0.35">
      <c r="E5" s="14" t="str">
        <f>proforma!E4</f>
        <v>Nº: 07082126NN 350 M2</v>
      </c>
    </row>
    <row r="6" spans="2:6" ht="21" x14ac:dyDescent="0.35">
      <c r="E6" s="14" t="str">
        <f>proforma!E5</f>
        <v>Fecha: 08/07/2021</v>
      </c>
    </row>
    <row r="8" spans="2:6" ht="23.25" x14ac:dyDescent="0.35">
      <c r="B8" s="22" t="s">
        <v>11</v>
      </c>
      <c r="C8" s="14"/>
    </row>
    <row r="9" spans="2:6" ht="18.75" x14ac:dyDescent="0.3">
      <c r="B9" s="24" t="s">
        <v>13</v>
      </c>
      <c r="C9" s="24" t="str">
        <f>IF(proforma!C8&lt;&gt;"",(proforma!C8),"")</f>
        <v/>
      </c>
      <c r="D9" s="24" t="s">
        <v>17</v>
      </c>
      <c r="E9" s="41" t="str">
        <f>IF(proforma!E8&lt;&gt;"",(proforma!E8),"")</f>
        <v/>
      </c>
      <c r="F9" s="25"/>
    </row>
    <row r="10" spans="2:6" ht="18.75" x14ac:dyDescent="0.3">
      <c r="B10" s="24" t="s">
        <v>12</v>
      </c>
      <c r="C10" s="24" t="str">
        <f>IF(proforma!C9&lt;&gt;"",(proforma!C9),"")</f>
        <v/>
      </c>
      <c r="D10" s="24" t="s">
        <v>18</v>
      </c>
      <c r="E10" s="41" t="str">
        <f>IF(proforma!E9&lt;&gt;"",(proforma!E9),"")</f>
        <v/>
      </c>
      <c r="F10" s="25"/>
    </row>
    <row r="11" spans="2:6" ht="18.75" x14ac:dyDescent="0.3">
      <c r="B11" s="24" t="s">
        <v>14</v>
      </c>
      <c r="C11" s="24" t="str">
        <f>IF(proforma!C10&lt;&gt;"",(proforma!C10),"")</f>
        <v/>
      </c>
      <c r="D11" s="24" t="s">
        <v>19</v>
      </c>
      <c r="E11" s="41" t="str">
        <f>IF(proforma!E10&lt;&gt;"",(proforma!E10),"")</f>
        <v/>
      </c>
      <c r="F11" s="25"/>
    </row>
    <row r="12" spans="2:6" ht="18.75" x14ac:dyDescent="0.3">
      <c r="B12" s="24" t="s">
        <v>15</v>
      </c>
      <c r="C12" s="24" t="str">
        <f>IF(proforma!C11&lt;&gt;"",(proforma!C11),"")</f>
        <v>España</v>
      </c>
      <c r="D12" s="24" t="s">
        <v>20</v>
      </c>
      <c r="E12" s="41" t="str">
        <f>IF(proforma!E11&lt;&gt;"",(proforma!E11),"")</f>
        <v/>
      </c>
      <c r="F12" s="25"/>
    </row>
    <row r="13" spans="2:6" ht="18.75" x14ac:dyDescent="0.3">
      <c r="B13" s="24" t="s">
        <v>16</v>
      </c>
      <c r="C13" s="24" t="str">
        <f>IF(proforma!C12&lt;&gt;"",(proforma!C12),"")</f>
        <v/>
      </c>
      <c r="D13" s="24" t="s">
        <v>21</v>
      </c>
      <c r="E13" s="41" t="str">
        <f>IF(proforma!E12&lt;&gt;"",(proforma!E12),"")</f>
        <v/>
      </c>
      <c r="F13" s="25"/>
    </row>
    <row r="14" spans="2:6" ht="18.75" x14ac:dyDescent="0.3">
      <c r="B14" s="26"/>
      <c r="C14" s="26"/>
      <c r="D14" s="26"/>
      <c r="E14" s="42" t="str">
        <f>IF(proforma!E13&lt;&gt;"",(proforma!E13),"")</f>
        <v/>
      </c>
      <c r="F14" s="27"/>
    </row>
    <row r="15" spans="2:6" ht="23.25" x14ac:dyDescent="0.35">
      <c r="B15" s="22" t="s">
        <v>22</v>
      </c>
      <c r="E15" s="15"/>
    </row>
    <row r="17" spans="2:6" s="2" customFormat="1" ht="21" x14ac:dyDescent="0.35">
      <c r="B17" s="9" t="s">
        <v>0</v>
      </c>
      <c r="C17" s="9"/>
      <c r="D17" s="28" t="s">
        <v>1</v>
      </c>
      <c r="E17" s="29" t="s">
        <v>2</v>
      </c>
      <c r="F17" s="29" t="s">
        <v>3</v>
      </c>
    </row>
    <row r="18" spans="2:6" x14ac:dyDescent="0.25">
      <c r="B18" s="3"/>
      <c r="C18" s="3"/>
      <c r="D18" s="4"/>
      <c r="E18" s="5"/>
      <c r="F18" s="6" t="str">
        <f>IF(D18&lt;&gt;"",D18*E18,"")</f>
        <v/>
      </c>
    </row>
    <row r="19" spans="2:6" x14ac:dyDescent="0.25">
      <c r="B19" s="30" t="str">
        <f>IF(proforma!B18&lt;&gt;"",(proforma!B18),"")</f>
        <v/>
      </c>
      <c r="C19" s="30" t="str">
        <f>IF(proforma!C18&lt;&gt;"",(proforma!C18),"")</f>
        <v/>
      </c>
      <c r="D19" s="31" t="str">
        <f>IF(proforma!D18&lt;&gt;"",(proforma!D18),"")</f>
        <v/>
      </c>
      <c r="E19" s="8"/>
      <c r="F19" s="8"/>
    </row>
    <row r="20" spans="2:6" x14ac:dyDescent="0.25">
      <c r="B20" s="30" t="str">
        <f>IF(proforma!B19&lt;&gt;"",(proforma!B19),"")</f>
        <v/>
      </c>
      <c r="C20" s="30" t="str">
        <f>IF(proforma!C19&lt;&gt;"",(proforma!C19),"")</f>
        <v/>
      </c>
      <c r="D20" s="31" t="str">
        <f>IF(proforma!D19&lt;&gt;"",(proforma!D19),"")</f>
        <v/>
      </c>
      <c r="E20" s="8"/>
      <c r="F20" s="8"/>
    </row>
    <row r="21" spans="2:6" x14ac:dyDescent="0.25">
      <c r="B21" s="30" t="str">
        <f>IF(proforma!B20&lt;&gt;"",(proforma!B20),"")</f>
        <v/>
      </c>
      <c r="C21" s="30" t="str">
        <f>IF(proforma!C20&lt;&gt;"",(proforma!C20),"")</f>
        <v/>
      </c>
      <c r="D21" s="31" t="str">
        <f>IF(proforma!D20&lt;&gt;"",(proforma!D20),"")</f>
        <v/>
      </c>
      <c r="E21" s="8"/>
      <c r="F21" s="8"/>
    </row>
    <row r="22" spans="2:6" x14ac:dyDescent="0.25">
      <c r="B22" s="30" t="str">
        <f>IF(proforma!B22&lt;&gt;"",(proforma!B22),"")</f>
        <v/>
      </c>
      <c r="C22" s="30" t="str">
        <f>IF(proforma!C22&lt;&gt;"",(proforma!C22),"")</f>
        <v/>
      </c>
      <c r="D22" s="31" t="str">
        <f>IF(proforma!D22&lt;&gt;"",(proforma!D22),"")</f>
        <v/>
      </c>
      <c r="E22" s="8"/>
      <c r="F22" s="8"/>
    </row>
    <row r="23" spans="2:6" x14ac:dyDescent="0.25">
      <c r="B23" s="30" t="str">
        <f>IF(proforma!B23&lt;&gt;"",(proforma!B23),"")</f>
        <v/>
      </c>
      <c r="C23" s="30" t="str">
        <f>IF(proforma!C23&lt;&gt;"",(proforma!C23),"")</f>
        <v/>
      </c>
      <c r="D23" s="31" t="str">
        <f>IF(proforma!D23&lt;&gt;"",(proforma!D23),"")</f>
        <v/>
      </c>
      <c r="E23" s="8"/>
      <c r="F23" s="8"/>
    </row>
    <row r="24" spans="2:6" x14ac:dyDescent="0.25">
      <c r="B24" s="30" t="str">
        <f>IF(proforma!B24&lt;&gt;"",(proforma!B24),"")</f>
        <v/>
      </c>
      <c r="C24" s="30" t="str">
        <f>IF(proforma!C24&lt;&gt;"",(proforma!C24),"")</f>
        <v/>
      </c>
      <c r="D24" s="31" t="str">
        <f>IF(proforma!D24&lt;&gt;"",(proforma!D24),"")</f>
        <v/>
      </c>
      <c r="E24" s="8"/>
      <c r="F24" s="8"/>
    </row>
    <row r="25" spans="2:6" x14ac:dyDescent="0.25">
      <c r="B25" s="30" t="str">
        <f>IF(proforma!B25&lt;&gt;"",(proforma!B25),"")</f>
        <v/>
      </c>
      <c r="C25" s="30" t="str">
        <f>IF(proforma!C25&lt;&gt;"",(proforma!C25),"")</f>
        <v/>
      </c>
      <c r="D25" s="31" t="str">
        <f>IF(proforma!D25&lt;&gt;"",(proforma!D25),"")</f>
        <v/>
      </c>
      <c r="E25" s="8"/>
      <c r="F25" s="8"/>
    </row>
    <row r="26" spans="2:6" x14ac:dyDescent="0.25">
      <c r="B26" s="30" t="str">
        <f>IF(proforma!B26&lt;&gt;"",(proforma!B26),"")</f>
        <v/>
      </c>
      <c r="C26" s="30" t="str">
        <f>IF(proforma!C26&lt;&gt;"",(proforma!C26),"")</f>
        <v/>
      </c>
      <c r="D26" s="31" t="str">
        <f>IF(proforma!D26&lt;&gt;"",(proforma!D26),"")</f>
        <v/>
      </c>
      <c r="E26" s="8"/>
      <c r="F26" s="8"/>
    </row>
    <row r="27" spans="2:6" x14ac:dyDescent="0.25">
      <c r="B27" s="30" t="str">
        <f>IF(proforma!B27&lt;&gt;"",(proforma!B27),"")</f>
        <v/>
      </c>
      <c r="C27" s="30" t="str">
        <f>IF(proforma!C27&lt;&gt;"",(proforma!C27),"")</f>
        <v/>
      </c>
      <c r="D27" s="31" t="str">
        <f>IF(proforma!D27&lt;&gt;"",(proforma!D27),"")</f>
        <v/>
      </c>
      <c r="E27" s="8"/>
      <c r="F27" s="8"/>
    </row>
    <row r="28" spans="2:6" x14ac:dyDescent="0.25">
      <c r="B28" s="30" t="str">
        <f>IF(proforma!B28&lt;&gt;"",(proforma!B28),"")</f>
        <v/>
      </c>
      <c r="C28" s="30" t="str">
        <f>IF(proforma!C28&lt;&gt;"",(proforma!C28),"")</f>
        <v/>
      </c>
      <c r="D28" s="31" t="str">
        <f>IF(proforma!D28&lt;&gt;"",(proforma!D28),"")</f>
        <v/>
      </c>
      <c r="E28" s="8"/>
      <c r="F28" s="8"/>
    </row>
    <row r="29" spans="2:6" x14ac:dyDescent="0.25">
      <c r="B29" s="30" t="str">
        <f>IF(proforma!B29&lt;&gt;"",(proforma!B29),"")</f>
        <v/>
      </c>
      <c r="C29" s="30" t="str">
        <f>IF(proforma!C29&lt;&gt;"",(proforma!C29),"")</f>
        <v/>
      </c>
      <c r="D29" s="31" t="str">
        <f>IF(proforma!D29&lt;&gt;"",(proforma!D29),"")</f>
        <v/>
      </c>
      <c r="E29" s="8"/>
      <c r="F29" s="8"/>
    </row>
    <row r="30" spans="2:6" x14ac:dyDescent="0.25">
      <c r="B30" s="30" t="str">
        <f>IF(proforma!B30&lt;&gt;"",(proforma!B30),"")</f>
        <v/>
      </c>
      <c r="C30" s="30" t="str">
        <f>IF(proforma!C30&lt;&gt;"",(proforma!C30),"")</f>
        <v/>
      </c>
      <c r="D30" s="31" t="str">
        <f>IF(proforma!D30&lt;&gt;"",(proforma!D30),"")</f>
        <v/>
      </c>
      <c r="E30" s="8"/>
      <c r="F30" s="8"/>
    </row>
    <row r="31" spans="2:6" x14ac:dyDescent="0.25">
      <c r="B31" s="30" t="str">
        <f>IF(proforma!B31&lt;&gt;"",(proforma!B31),"")</f>
        <v/>
      </c>
      <c r="C31" s="30" t="str">
        <f>IF(proforma!C31&lt;&gt;"",(proforma!C31),"")</f>
        <v/>
      </c>
      <c r="D31" s="31" t="str">
        <f>IF(proforma!D31&lt;&gt;"",(proforma!D31),"")</f>
        <v/>
      </c>
      <c r="E31" s="8"/>
      <c r="F31" s="8"/>
    </row>
    <row r="32" spans="2:6" x14ac:dyDescent="0.25">
      <c r="B32" s="30" t="e">
        <f>IF(proforma!#REF!&lt;&gt;"",(proforma!#REF!),"")</f>
        <v>#REF!</v>
      </c>
      <c r="C32" s="30" t="e">
        <f>IF(proforma!#REF!&lt;&gt;"",(proforma!#REF!),"")</f>
        <v>#REF!</v>
      </c>
      <c r="D32" s="31" t="e">
        <f>IF(proforma!#REF!&lt;&gt;"",(proforma!#REF!),"")</f>
        <v>#REF!</v>
      </c>
      <c r="E32" s="8"/>
      <c r="F32" s="8"/>
    </row>
    <row r="33" spans="2:6" x14ac:dyDescent="0.25">
      <c r="B33" s="30" t="e">
        <f>IF(proforma!#REF!&lt;&gt;"",(proforma!#REF!),"")</f>
        <v>#REF!</v>
      </c>
      <c r="C33" s="30" t="e">
        <f>IF(proforma!#REF!&lt;&gt;"",(proforma!#REF!),"")</f>
        <v>#REF!</v>
      </c>
      <c r="D33" s="31" t="e">
        <f>IF(proforma!#REF!&lt;&gt;"",(proforma!#REF!),"")</f>
        <v>#REF!</v>
      </c>
      <c r="E33" s="8"/>
      <c r="F33" s="8"/>
    </row>
    <row r="34" spans="2:6" ht="18.75" x14ac:dyDescent="0.3">
      <c r="B34" s="1" t="s">
        <v>4</v>
      </c>
      <c r="C34" s="1"/>
      <c r="D34" s="32"/>
      <c r="E34" s="33"/>
      <c r="F34" s="34"/>
    </row>
    <row r="35" spans="2:6" ht="18.75" x14ac:dyDescent="0.3">
      <c r="B35" s="68" t="str">
        <f>proforma!B45</f>
        <v>Descuento %</v>
      </c>
      <c r="C35" s="68"/>
      <c r="D35" s="70"/>
      <c r="E35" s="71"/>
      <c r="F35" s="69"/>
    </row>
    <row r="36" spans="2:6" ht="18.75" x14ac:dyDescent="0.3">
      <c r="B36" s="45" t="str">
        <f>IF(proforma!B46&lt;&gt;"",(proforma!B46),"")</f>
        <v>TOTAL BASE IMPONIBLE PINTURAS</v>
      </c>
      <c r="C36" s="45"/>
      <c r="D36" s="45" t="str">
        <f>IF(proforma!D46&lt;&gt;"",(proforma!D46),"")</f>
        <v/>
      </c>
      <c r="E36" s="72"/>
      <c r="F36" s="72"/>
    </row>
    <row r="37" spans="2:6" ht="18.75" x14ac:dyDescent="0.3">
      <c r="B37" s="13" t="str">
        <f>IF(proforma!B47&lt;&gt;"",(proforma!B47),"")</f>
        <v>Portes Península</v>
      </c>
      <c r="C37" s="13"/>
      <c r="D37" s="13">
        <f>IF(proforma!D47&lt;&gt;"",(proforma!D47),"")</f>
        <v>190</v>
      </c>
      <c r="E37" s="35"/>
      <c r="F37" s="35"/>
    </row>
    <row r="38" spans="2:6" ht="18.75" x14ac:dyDescent="0.3">
      <c r="B38" s="13" t="str">
        <f>IF(proforma!B48&lt;&gt;"",(proforma!B48),"")</f>
        <v>MANO DE OBRA</v>
      </c>
      <c r="C38" s="13"/>
      <c r="D38" s="13" t="str">
        <f>IF(proforma!D48&lt;&gt;"",(proforma!D48),"")</f>
        <v/>
      </c>
      <c r="E38" s="35"/>
      <c r="F38" s="35"/>
    </row>
    <row r="39" spans="2:6" ht="18.75" x14ac:dyDescent="0.3">
      <c r="B39" s="68" t="str">
        <f>IF(proforma!B49&lt;&gt;"",(proforma!B49),"")</f>
        <v>Otros Varios</v>
      </c>
      <c r="C39" s="68"/>
      <c r="D39" s="68" t="str">
        <f>IF(proforma!D49&lt;&gt;"",(proforma!D49),"")</f>
        <v/>
      </c>
      <c r="E39" s="69"/>
      <c r="F39" s="69"/>
    </row>
    <row r="40" spans="2:6" ht="18.75" x14ac:dyDescent="0.3">
      <c r="B40" s="45" t="s">
        <v>6</v>
      </c>
      <c r="C40" s="45"/>
      <c r="D40" s="45" t="str">
        <f>IF(proforma!D50&lt;&gt;"",(proforma!D50),"")</f>
        <v/>
      </c>
      <c r="E40" s="72"/>
      <c r="F40" s="72"/>
    </row>
    <row r="41" spans="2:6" ht="18.75" x14ac:dyDescent="0.3">
      <c r="B41" s="13" t="str">
        <f>IF(proforma!B51&lt;&gt;"",(proforma!B51),"")</f>
        <v>21% IVA</v>
      </c>
      <c r="C41" s="13"/>
      <c r="D41" s="13"/>
      <c r="E41" s="35"/>
      <c r="F41" s="35"/>
    </row>
    <row r="42" spans="2:6" s="10" customFormat="1" ht="21" x14ac:dyDescent="0.35">
      <c r="B42" s="73" t="s">
        <v>8</v>
      </c>
      <c r="C42" s="73"/>
      <c r="D42" s="73"/>
      <c r="E42" s="74"/>
      <c r="F42" s="74"/>
    </row>
    <row r="43" spans="2:6" ht="12" customHeight="1" x14ac:dyDescent="0.25"/>
    <row r="44" spans="2:6" ht="12" customHeight="1" x14ac:dyDescent="0.25"/>
    <row r="45" spans="2:6" ht="23.25" x14ac:dyDescent="0.35">
      <c r="B45" s="22" t="s">
        <v>23</v>
      </c>
    </row>
    <row r="46" spans="2:6" ht="12" customHeight="1" x14ac:dyDescent="0.25"/>
    <row r="47" spans="2:6" x14ac:dyDescent="0.25">
      <c r="B47" s="18" t="s">
        <v>24</v>
      </c>
      <c r="C47" s="18" t="str">
        <f>proforma!C57</f>
        <v>Transferencia</v>
      </c>
      <c r="D47" s="18"/>
      <c r="E47" s="19"/>
      <c r="F47" s="19"/>
    </row>
    <row r="48" spans="2:6" x14ac:dyDescent="0.25">
      <c r="B48" s="18" t="s">
        <v>26</v>
      </c>
      <c r="C48" s="20" t="str">
        <f>proforma!C58</f>
        <v>Banco La Caixa/ES21  2100  0727  8202  0028  9372</v>
      </c>
      <c r="D48" s="20"/>
      <c r="E48" s="21"/>
      <c r="F48" s="19"/>
    </row>
    <row r="49" spans="2:6" x14ac:dyDescent="0.25">
      <c r="B49" s="18" t="s">
        <v>27</v>
      </c>
      <c r="C49" s="18" t="str">
        <f>proforma!C59</f>
        <v>portes pagados</v>
      </c>
      <c r="D49" s="18"/>
      <c r="E49" s="19"/>
      <c r="F49" s="19"/>
    </row>
    <row r="50" spans="2:6" x14ac:dyDescent="0.25">
      <c r="B50" s="16" t="s">
        <v>28</v>
      </c>
      <c r="C50" s="44" t="str">
        <f>IF(proforma!C60&lt;&gt;"",(proforma!C60),"")</f>
        <v/>
      </c>
      <c r="D50" s="16"/>
      <c r="E50" s="17"/>
      <c r="F50" s="17"/>
    </row>
    <row r="51" spans="2:6" ht="12" customHeight="1" x14ac:dyDescent="0.25"/>
    <row r="52" spans="2:6" ht="12" customHeight="1" x14ac:dyDescent="0.25"/>
    <row r="53" spans="2:6" ht="18.75" x14ac:dyDescent="0.3">
      <c r="B53" s="36" t="s">
        <v>30</v>
      </c>
      <c r="C53"/>
      <c r="D53"/>
    </row>
    <row r="54" spans="2:6" ht="12" customHeight="1" x14ac:dyDescent="0.25">
      <c r="B54" s="37" t="s">
        <v>31</v>
      </c>
      <c r="C54" s="37"/>
      <c r="D54" s="12"/>
      <c r="E54" s="38"/>
      <c r="F54" s="39" t="s">
        <v>32</v>
      </c>
    </row>
    <row r="55" spans="2:6" ht="12.75" customHeight="1" x14ac:dyDescent="0.25">
      <c r="B55" s="37" t="s">
        <v>33</v>
      </c>
      <c r="C55" s="37"/>
      <c r="D55" s="12"/>
      <c r="E55" s="38"/>
      <c r="F55" s="39" t="s">
        <v>34</v>
      </c>
    </row>
    <row r="56" spans="2:6" ht="13.5" customHeight="1" x14ac:dyDescent="0.25">
      <c r="B56" s="37" t="s">
        <v>35</v>
      </c>
      <c r="C56" s="37"/>
      <c r="D56" s="12"/>
      <c r="E56" s="38"/>
      <c r="F56" s="75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5"/>
  <sheetViews>
    <sheetView workbookViewId="0">
      <selection activeCell="E62" sqref="E62"/>
    </sheetView>
  </sheetViews>
  <sheetFormatPr baseColWidth="10" defaultRowHeight="15.75" x14ac:dyDescent="0.25"/>
  <cols>
    <col min="1" max="1" width="3.140625" style="7" customWidth="1"/>
    <col min="2" max="2" width="20.85546875" style="7" customWidth="1"/>
    <col min="3" max="3" width="37.140625" style="7" customWidth="1"/>
    <col min="4" max="4" width="10.85546875" style="7" customWidth="1"/>
    <col min="5" max="5" width="23.5703125" style="11" customWidth="1"/>
    <col min="6" max="6" width="13" style="11" customWidth="1"/>
    <col min="7" max="7" width="6.85546875" style="7" customWidth="1"/>
    <col min="8" max="16384" width="11.42578125" style="7"/>
  </cols>
  <sheetData>
    <row r="4" spans="1:6" ht="26.25" x14ac:dyDescent="0.4">
      <c r="A4" s="76"/>
      <c r="B4" s="76"/>
      <c r="C4" s="76"/>
      <c r="D4" s="76"/>
      <c r="E4" s="77" t="s">
        <v>36</v>
      </c>
      <c r="F4" s="78"/>
    </row>
    <row r="5" spans="1:6" ht="21" x14ac:dyDescent="0.35">
      <c r="A5" s="76"/>
      <c r="B5" s="76"/>
      <c r="C5" s="76"/>
      <c r="D5" s="76"/>
      <c r="E5" s="79" t="s">
        <v>9</v>
      </c>
      <c r="F5" s="78"/>
    </row>
    <row r="6" spans="1:6" ht="21" x14ac:dyDescent="0.35">
      <c r="A6" s="76"/>
      <c r="B6" s="76"/>
      <c r="C6" s="76"/>
      <c r="D6" s="76"/>
      <c r="E6" s="79" t="str">
        <f>proforma!E5</f>
        <v>Fecha: 08/07/2021</v>
      </c>
      <c r="F6" s="78"/>
    </row>
    <row r="7" spans="1:6" ht="21" x14ac:dyDescent="0.35">
      <c r="A7" s="76"/>
      <c r="B7" s="76"/>
      <c r="C7" s="76"/>
      <c r="D7" s="76"/>
      <c r="E7" s="80" t="s">
        <v>101</v>
      </c>
      <c r="F7" s="81" t="str">
        <f>proforma!E4</f>
        <v>Nº: 07082126NN 350 M2</v>
      </c>
    </row>
    <row r="8" spans="1:6" ht="23.25" x14ac:dyDescent="0.35">
      <c r="A8" s="76"/>
      <c r="B8" s="82" t="s">
        <v>11</v>
      </c>
      <c r="C8" s="79"/>
      <c r="D8" s="76"/>
      <c r="E8" s="78"/>
      <c r="F8" s="78"/>
    </row>
    <row r="9" spans="1:6" ht="18.75" x14ac:dyDescent="0.3">
      <c r="A9" s="76"/>
      <c r="B9" s="83" t="s">
        <v>13</v>
      </c>
      <c r="C9" s="83" t="str">
        <f>IF(proforma!C8&lt;&gt;"",(proforma!C8),"")</f>
        <v/>
      </c>
      <c r="D9" s="83" t="s">
        <v>17</v>
      </c>
      <c r="E9" s="84" t="str">
        <f>IF(proforma!E8&lt;&gt;"",(proforma!E8),"")</f>
        <v/>
      </c>
      <c r="F9" s="85"/>
    </row>
    <row r="10" spans="1:6" ht="18.75" x14ac:dyDescent="0.3">
      <c r="A10" s="76"/>
      <c r="B10" s="83" t="s">
        <v>12</v>
      </c>
      <c r="C10" s="83" t="str">
        <f>IF(proforma!C9&lt;&gt;"",(proforma!C9),"")</f>
        <v/>
      </c>
      <c r="D10" s="83" t="s">
        <v>18</v>
      </c>
      <c r="E10" s="84" t="str">
        <f>IF(proforma!E9&lt;&gt;"",(proforma!E9),"")</f>
        <v/>
      </c>
      <c r="F10" s="85"/>
    </row>
    <row r="11" spans="1:6" ht="18.75" x14ac:dyDescent="0.3">
      <c r="A11" s="76"/>
      <c r="B11" s="83" t="s">
        <v>14</v>
      </c>
      <c r="C11" s="83" t="str">
        <f>IF(proforma!C10&lt;&gt;"",(proforma!C10),"")</f>
        <v/>
      </c>
      <c r="D11" s="83" t="s">
        <v>19</v>
      </c>
      <c r="E11" s="84" t="str">
        <f>IF(proforma!E10&lt;&gt;"",(proforma!E10),"")</f>
        <v/>
      </c>
      <c r="F11" s="85"/>
    </row>
    <row r="12" spans="1:6" ht="18.75" x14ac:dyDescent="0.3">
      <c r="A12" s="76"/>
      <c r="B12" s="83" t="s">
        <v>15</v>
      </c>
      <c r="C12" s="83" t="str">
        <f>IF(proforma!C11&lt;&gt;"",(proforma!C11),"")</f>
        <v>España</v>
      </c>
      <c r="D12" s="83" t="s">
        <v>20</v>
      </c>
      <c r="E12" s="84" t="str">
        <f>IF(proforma!E11&lt;&gt;"",(proforma!E11),"")</f>
        <v/>
      </c>
      <c r="F12" s="85"/>
    </row>
    <row r="13" spans="1:6" ht="18.75" x14ac:dyDescent="0.3">
      <c r="A13" s="76"/>
      <c r="B13" s="83" t="s">
        <v>16</v>
      </c>
      <c r="C13" s="83" t="str">
        <f>IF(proforma!C12&lt;&gt;"",(proforma!C12),"")</f>
        <v/>
      </c>
      <c r="D13" s="83" t="s">
        <v>21</v>
      </c>
      <c r="E13" s="84" t="str">
        <f>IF(proforma!E12&lt;&gt;"",(proforma!E12),"")</f>
        <v/>
      </c>
      <c r="F13" s="85"/>
    </row>
    <row r="14" spans="1:6" ht="18.75" x14ac:dyDescent="0.3">
      <c r="A14" s="76"/>
      <c r="B14" s="86"/>
      <c r="C14" s="86"/>
      <c r="D14" s="86"/>
      <c r="E14" s="87" t="str">
        <f>IF(proforma!E13&lt;&gt;"",(proforma!E13),"")</f>
        <v/>
      </c>
      <c r="F14" s="88"/>
    </row>
    <row r="15" spans="1:6" ht="23.25" x14ac:dyDescent="0.35">
      <c r="A15" s="76"/>
      <c r="B15" s="82" t="s">
        <v>22</v>
      </c>
      <c r="C15" s="76"/>
      <c r="D15" s="76"/>
      <c r="E15" s="89"/>
      <c r="F15" s="78"/>
    </row>
    <row r="16" spans="1:6" x14ac:dyDescent="0.25">
      <c r="A16" s="76"/>
      <c r="B16" s="76"/>
      <c r="C16" s="76"/>
      <c r="D16" s="76"/>
      <c r="E16" s="78"/>
      <c r="F16" s="78"/>
    </row>
    <row r="17" spans="1:6" s="2" customFormat="1" ht="21" x14ac:dyDescent="0.35">
      <c r="A17" s="90"/>
      <c r="B17" s="91" t="s">
        <v>0</v>
      </c>
      <c r="C17" s="91"/>
      <c r="D17" s="92" t="s">
        <v>1</v>
      </c>
      <c r="E17" s="93" t="s">
        <v>2</v>
      </c>
      <c r="F17" s="93" t="s">
        <v>3</v>
      </c>
    </row>
    <row r="18" spans="1:6" x14ac:dyDescent="0.25">
      <c r="A18" s="76"/>
      <c r="B18" s="94"/>
      <c r="C18" s="94"/>
      <c r="D18" s="95"/>
      <c r="E18" s="96"/>
      <c r="F18" s="97" t="str">
        <f>IF(D18&lt;&gt;"",D18*E18,"")</f>
        <v/>
      </c>
    </row>
    <row r="19" spans="1:6" x14ac:dyDescent="0.25">
      <c r="A19" s="76"/>
      <c r="B19" s="98" t="str">
        <f>IF(proforma!B18&lt;&gt;"",(proforma!B18),"")</f>
        <v/>
      </c>
      <c r="C19" s="98" t="str">
        <f>IF(proforma!C18&lt;&gt;"",(proforma!C18),"")</f>
        <v/>
      </c>
      <c r="D19" s="99" t="str">
        <f>IF(proforma!D18&lt;&gt;"",(proforma!D18),"")</f>
        <v/>
      </c>
      <c r="E19" s="100" t="str">
        <f>IF(proforma!E18&lt;&gt;"",(proforma!E18),"")</f>
        <v/>
      </c>
      <c r="F19" s="100" t="str">
        <f>IF(D19&lt;&gt;"",D19*E19,"")</f>
        <v/>
      </c>
    </row>
    <row r="20" spans="1:6" x14ac:dyDescent="0.25">
      <c r="A20" s="76"/>
      <c r="B20" s="98" t="str">
        <f>IF(proforma!B19&lt;&gt;"",(proforma!B19),"")</f>
        <v/>
      </c>
      <c r="C20" s="98" t="str">
        <f>IF(proforma!C19&lt;&gt;"",(proforma!C19),"")</f>
        <v/>
      </c>
      <c r="D20" s="99" t="str">
        <f>IF(proforma!D19&lt;&gt;"",(proforma!D19),"")</f>
        <v/>
      </c>
      <c r="E20" s="100" t="str">
        <f>IF(proforma!E19&lt;&gt;"",(proforma!E19),"")</f>
        <v/>
      </c>
      <c r="F20" s="100" t="str">
        <f t="shared" ref="F20:F33" si="0">IF(D20&lt;&gt;"",D20*E20,"")</f>
        <v/>
      </c>
    </row>
    <row r="21" spans="1:6" x14ac:dyDescent="0.25">
      <c r="A21" s="76"/>
      <c r="B21" s="98" t="str">
        <f>IF(proforma!B20&lt;&gt;"",(proforma!B20),"")</f>
        <v/>
      </c>
      <c r="C21" s="98" t="str">
        <f>IF(proforma!C20&lt;&gt;"",(proforma!C20),"")</f>
        <v/>
      </c>
      <c r="D21" s="99" t="str">
        <f>IF(proforma!D20&lt;&gt;"",(proforma!D20),"")</f>
        <v/>
      </c>
      <c r="E21" s="100" t="str">
        <f>IF(proforma!E20&lt;&gt;"",(proforma!E20),"")</f>
        <v/>
      </c>
      <c r="F21" s="100" t="str">
        <f t="shared" si="0"/>
        <v/>
      </c>
    </row>
    <row r="22" spans="1:6" x14ac:dyDescent="0.25">
      <c r="A22" s="76"/>
      <c r="B22" s="98" t="str">
        <f>IF(proforma!B22&lt;&gt;"",(proforma!B22),"")</f>
        <v/>
      </c>
      <c r="C22" s="98" t="str">
        <f>IF(proforma!C22&lt;&gt;"",(proforma!C22),"")</f>
        <v/>
      </c>
      <c r="D22" s="99" t="str">
        <f>IF(proforma!D22&lt;&gt;"",(proforma!D22),"")</f>
        <v/>
      </c>
      <c r="E22" s="100" t="str">
        <f>IF(proforma!E22&lt;&gt;"",(proforma!E22),"")</f>
        <v/>
      </c>
      <c r="F22" s="100" t="str">
        <f t="shared" si="0"/>
        <v/>
      </c>
    </row>
    <row r="23" spans="1:6" x14ac:dyDescent="0.25">
      <c r="A23" s="76"/>
      <c r="B23" s="98" t="str">
        <f>IF(proforma!B23&lt;&gt;"",(proforma!B23),"")</f>
        <v/>
      </c>
      <c r="C23" s="98" t="str">
        <f>IF(proforma!C23&lt;&gt;"",(proforma!C23),"")</f>
        <v/>
      </c>
      <c r="D23" s="99" t="str">
        <f>IF(proforma!D23&lt;&gt;"",(proforma!D23),"")</f>
        <v/>
      </c>
      <c r="E23" s="100" t="str">
        <f>IF(proforma!E23&lt;&gt;"",(proforma!E23),"")</f>
        <v/>
      </c>
      <c r="F23" s="100" t="str">
        <f t="shared" si="0"/>
        <v/>
      </c>
    </row>
    <row r="24" spans="1:6" x14ac:dyDescent="0.25">
      <c r="A24" s="76"/>
      <c r="B24" s="98" t="str">
        <f>IF(proforma!B24&lt;&gt;"",(proforma!B24),"")</f>
        <v/>
      </c>
      <c r="C24" s="98" t="str">
        <f>IF(proforma!C24&lt;&gt;"",(proforma!C24),"")</f>
        <v/>
      </c>
      <c r="D24" s="99" t="str">
        <f>IF(proforma!D24&lt;&gt;"",(proforma!D24),"")</f>
        <v/>
      </c>
      <c r="E24" s="100" t="str">
        <f>IF(proforma!E24&lt;&gt;"",(proforma!E24),"")</f>
        <v/>
      </c>
      <c r="F24" s="100" t="str">
        <f t="shared" si="0"/>
        <v/>
      </c>
    </row>
    <row r="25" spans="1:6" x14ac:dyDescent="0.25">
      <c r="A25" s="76"/>
      <c r="B25" s="98" t="str">
        <f>IF(proforma!B25&lt;&gt;"",(proforma!B25),"")</f>
        <v/>
      </c>
      <c r="C25" s="98" t="str">
        <f>IF(proforma!C25&lt;&gt;"",(proforma!C25),"")</f>
        <v/>
      </c>
      <c r="D25" s="99" t="str">
        <f>IF(proforma!D25&lt;&gt;"",(proforma!D25),"")</f>
        <v/>
      </c>
      <c r="E25" s="100" t="str">
        <f>IF(proforma!E25&lt;&gt;"",(proforma!E25),"")</f>
        <v/>
      </c>
      <c r="F25" s="100" t="str">
        <f t="shared" si="0"/>
        <v/>
      </c>
    </row>
    <row r="26" spans="1:6" x14ac:dyDescent="0.25">
      <c r="A26" s="76"/>
      <c r="B26" s="98" t="str">
        <f>IF(proforma!B26&lt;&gt;"",(proforma!B26),"")</f>
        <v/>
      </c>
      <c r="C26" s="98" t="str">
        <f>IF(proforma!C26&lt;&gt;"",(proforma!C26),"")</f>
        <v/>
      </c>
      <c r="D26" s="99" t="str">
        <f>IF(proforma!D26&lt;&gt;"",(proforma!D26),"")</f>
        <v/>
      </c>
      <c r="E26" s="100" t="str">
        <f>IF(proforma!E26&lt;&gt;"",(proforma!E26),"")</f>
        <v/>
      </c>
      <c r="F26" s="100" t="str">
        <f t="shared" si="0"/>
        <v/>
      </c>
    </row>
    <row r="27" spans="1:6" x14ac:dyDescent="0.25">
      <c r="A27" s="76"/>
      <c r="B27" s="98" t="str">
        <f>IF(proforma!B27&lt;&gt;"",(proforma!B27),"")</f>
        <v/>
      </c>
      <c r="C27" s="98" t="str">
        <f>IF(proforma!C27&lt;&gt;"",(proforma!C27),"")</f>
        <v/>
      </c>
      <c r="D27" s="99" t="str">
        <f>IF(proforma!D27&lt;&gt;"",(proforma!D27),"")</f>
        <v/>
      </c>
      <c r="E27" s="100" t="str">
        <f>IF(proforma!E27&lt;&gt;"",(proforma!E27),"")</f>
        <v/>
      </c>
      <c r="F27" s="100" t="str">
        <f t="shared" si="0"/>
        <v/>
      </c>
    </row>
    <row r="28" spans="1:6" x14ac:dyDescent="0.25">
      <c r="A28" s="76"/>
      <c r="B28" s="98" t="str">
        <f>IF(proforma!B28&lt;&gt;"",(proforma!B28),"")</f>
        <v/>
      </c>
      <c r="C28" s="98" t="str">
        <f>IF(proforma!C28&lt;&gt;"",(proforma!C28),"")</f>
        <v/>
      </c>
      <c r="D28" s="99" t="str">
        <f>IF(proforma!D28&lt;&gt;"",(proforma!D28),"")</f>
        <v/>
      </c>
      <c r="E28" s="100" t="str">
        <f>IF(proforma!E28&lt;&gt;"",(proforma!E28),"")</f>
        <v/>
      </c>
      <c r="F28" s="100" t="str">
        <f t="shared" si="0"/>
        <v/>
      </c>
    </row>
    <row r="29" spans="1:6" x14ac:dyDescent="0.25">
      <c r="A29" s="76"/>
      <c r="B29" s="98" t="str">
        <f>IF(proforma!B29&lt;&gt;"",(proforma!B29),"")</f>
        <v/>
      </c>
      <c r="C29" s="98" t="str">
        <f>IF(proforma!C29&lt;&gt;"",(proforma!C29),"")</f>
        <v/>
      </c>
      <c r="D29" s="99" t="str">
        <f>IF(proforma!D29&lt;&gt;"",(proforma!D29),"")</f>
        <v/>
      </c>
      <c r="E29" s="100" t="str">
        <f>IF(proforma!E29&lt;&gt;"",(proforma!E29),"")</f>
        <v/>
      </c>
      <c r="F29" s="100" t="str">
        <f t="shared" si="0"/>
        <v/>
      </c>
    </row>
    <row r="30" spans="1:6" x14ac:dyDescent="0.25">
      <c r="A30" s="76"/>
      <c r="B30" s="98" t="str">
        <f>IF(proforma!B30&lt;&gt;"",(proforma!B30),"")</f>
        <v/>
      </c>
      <c r="C30" s="98" t="str">
        <f>IF(proforma!C30&lt;&gt;"",(proforma!C30),"")</f>
        <v/>
      </c>
      <c r="D30" s="99" t="str">
        <f>IF(proforma!D30&lt;&gt;"",(proforma!D30),"")</f>
        <v/>
      </c>
      <c r="E30" s="100" t="str">
        <f>IF(proforma!E30&lt;&gt;"",(proforma!E30),"")</f>
        <v/>
      </c>
      <c r="F30" s="100" t="str">
        <f t="shared" si="0"/>
        <v/>
      </c>
    </row>
    <row r="31" spans="1:6" x14ac:dyDescent="0.25">
      <c r="A31" s="76"/>
      <c r="B31" s="98" t="str">
        <f>IF(proforma!B31&lt;&gt;"",(proforma!B31),"")</f>
        <v/>
      </c>
      <c r="C31" s="98" t="str">
        <f>IF(proforma!C31&lt;&gt;"",(proforma!C31),"")</f>
        <v/>
      </c>
      <c r="D31" s="99" t="str">
        <f>IF(proforma!D31&lt;&gt;"",(proforma!D31),"")</f>
        <v/>
      </c>
      <c r="E31" s="100" t="str">
        <f>IF(proforma!E31&lt;&gt;"",(proforma!E31),"")</f>
        <v/>
      </c>
      <c r="F31" s="100" t="str">
        <f t="shared" si="0"/>
        <v/>
      </c>
    </row>
    <row r="32" spans="1:6" x14ac:dyDescent="0.25">
      <c r="A32" s="76"/>
      <c r="B32" s="98" t="e">
        <f>IF(proforma!#REF!&lt;&gt;"",(proforma!#REF!),"")</f>
        <v>#REF!</v>
      </c>
      <c r="C32" s="98" t="e">
        <f>IF(proforma!#REF!&lt;&gt;"",(proforma!#REF!),"")</f>
        <v>#REF!</v>
      </c>
      <c r="D32" s="99" t="e">
        <f>IF(proforma!#REF!&lt;&gt;"",(proforma!#REF!),"")</f>
        <v>#REF!</v>
      </c>
      <c r="E32" s="100" t="e">
        <f>IF(proforma!#REF!&lt;&gt;"",(proforma!#REF!),"")</f>
        <v>#REF!</v>
      </c>
      <c r="F32" s="100" t="e">
        <f t="shared" si="0"/>
        <v>#REF!</v>
      </c>
    </row>
    <row r="33" spans="1:6" x14ac:dyDescent="0.25">
      <c r="A33" s="76"/>
      <c r="B33" s="98" t="e">
        <f>IF(proforma!#REF!&lt;&gt;"",(proforma!#REF!),"")</f>
        <v>#REF!</v>
      </c>
      <c r="C33" s="98" t="e">
        <f>IF(proforma!#REF!&lt;&gt;"",(proforma!#REF!),"")</f>
        <v>#REF!</v>
      </c>
      <c r="D33" s="99" t="e">
        <f>IF(proforma!#REF!&lt;&gt;"",(proforma!#REF!),"")</f>
        <v>#REF!</v>
      </c>
      <c r="E33" s="100" t="e">
        <f>IF(proforma!#REF!&lt;&gt;"",(proforma!#REF!),"")</f>
        <v>#REF!</v>
      </c>
      <c r="F33" s="100" t="e">
        <f t="shared" si="0"/>
        <v>#REF!</v>
      </c>
    </row>
    <row r="34" spans="1:6" ht="18.75" x14ac:dyDescent="0.3">
      <c r="A34" s="76"/>
      <c r="B34" s="101" t="s">
        <v>4</v>
      </c>
      <c r="C34" s="101"/>
      <c r="D34" s="102"/>
      <c r="E34" s="103"/>
      <c r="F34" s="104" t="e">
        <f>SUM(F18:F33)</f>
        <v>#REF!</v>
      </c>
    </row>
    <row r="35" spans="1:6" ht="18.75" x14ac:dyDescent="0.3">
      <c r="A35" s="76"/>
      <c r="B35" s="105" t="str">
        <f>proforma!B45</f>
        <v>Descuento %</v>
      </c>
      <c r="C35" s="105"/>
      <c r="D35" s="106">
        <f>proforma!D45</f>
        <v>50</v>
      </c>
      <c r="E35" s="107"/>
      <c r="F35" s="108">
        <f>proforma!F45</f>
        <v>0</v>
      </c>
    </row>
    <row r="36" spans="1:6" ht="18.75" x14ac:dyDescent="0.3">
      <c r="A36" s="76"/>
      <c r="B36" s="109" t="str">
        <f>IF(proforma!B46&lt;&gt;"",(proforma!B46),"")</f>
        <v>TOTAL BASE IMPONIBLE PINTURAS</v>
      </c>
      <c r="C36" s="109"/>
      <c r="D36" s="109" t="str">
        <f>IF(proforma!D46&lt;&gt;"",(proforma!D46),"")</f>
        <v/>
      </c>
      <c r="E36" s="110"/>
      <c r="F36" s="110" t="e">
        <f>SUM(F34:F35)</f>
        <v>#REF!</v>
      </c>
    </row>
    <row r="37" spans="1:6" ht="18.75" x14ac:dyDescent="0.3">
      <c r="A37" s="76"/>
      <c r="B37" s="111" t="str">
        <f>IF(proforma!B47&lt;&gt;"",(proforma!B47),"")</f>
        <v>Portes Península</v>
      </c>
      <c r="C37" s="111"/>
      <c r="D37" s="111">
        <f>IF(proforma!D47&lt;&gt;"",(proforma!D47),"")</f>
        <v>190</v>
      </c>
      <c r="E37" s="112"/>
      <c r="F37" s="112">
        <f>proforma!F47</f>
        <v>62.7</v>
      </c>
    </row>
    <row r="38" spans="1:6" ht="18.75" x14ac:dyDescent="0.3">
      <c r="A38" s="76"/>
      <c r="B38" s="111" t="str">
        <f>IF(proforma!B48&lt;&gt;"",(proforma!B48),"")</f>
        <v>MANO DE OBRA</v>
      </c>
      <c r="C38" s="111"/>
      <c r="D38" s="111" t="str">
        <f>IF(proforma!D48&lt;&gt;"",(proforma!D48),"")</f>
        <v/>
      </c>
      <c r="E38" s="112" t="str">
        <f>IF(proforma!E48&lt;&gt;"",(proforma!E48),"")</f>
        <v/>
      </c>
      <c r="F38" s="112" t="str">
        <f>IF(D38&lt;&gt;"",(D38*E38),"")</f>
        <v/>
      </c>
    </row>
    <row r="39" spans="1:6" ht="18.75" x14ac:dyDescent="0.3">
      <c r="A39" s="76"/>
      <c r="B39" s="105" t="str">
        <f>IF(proforma!B49&lt;&gt;"",(proforma!B49),"")</f>
        <v>Otros Varios</v>
      </c>
      <c r="C39" s="105"/>
      <c r="D39" s="105" t="str">
        <f>IF(proforma!D49&lt;&gt;"",(proforma!D49),"")</f>
        <v/>
      </c>
      <c r="E39" s="108" t="str">
        <f>IF(proforma!E49&lt;&gt;"",(proforma!E49),"")</f>
        <v/>
      </c>
      <c r="F39" s="108" t="str">
        <f>IF(D39&lt;&gt;"",(D39*E39),"")</f>
        <v/>
      </c>
    </row>
    <row r="40" spans="1:6" ht="18.75" x14ac:dyDescent="0.3">
      <c r="A40" s="76"/>
      <c r="B40" s="109" t="str">
        <f>IF(proforma!B50&lt;&gt;"",(proforma!B50),"")</f>
        <v>TOTAL BASE IMPONIBLE</v>
      </c>
      <c r="C40" s="109"/>
      <c r="D40" s="109" t="str">
        <f>IF(proforma!D50&lt;&gt;"",(proforma!D50),"")</f>
        <v/>
      </c>
      <c r="E40" s="110"/>
      <c r="F40" s="110" t="e">
        <f>SUM(F36:F39)</f>
        <v>#REF!</v>
      </c>
    </row>
    <row r="41" spans="1:6" ht="18.75" x14ac:dyDescent="0.3">
      <c r="A41" s="76"/>
      <c r="B41" s="111" t="str">
        <f>IF(proforma!B51&lt;&gt;"",(proforma!B51),"")</f>
        <v>21% IVA</v>
      </c>
      <c r="C41" s="111"/>
      <c r="D41" s="111"/>
      <c r="E41" s="112"/>
      <c r="F41" s="112">
        <f>IF(proforma!F51&lt;&gt;"",(proforma!F51),"")</f>
        <v>13.167</v>
      </c>
    </row>
    <row r="42" spans="1:6" s="10" customFormat="1" ht="21" x14ac:dyDescent="0.35">
      <c r="A42" s="113"/>
      <c r="B42" s="114" t="s">
        <v>8</v>
      </c>
      <c r="C42" s="114"/>
      <c r="D42" s="114"/>
      <c r="E42" s="115"/>
      <c r="F42" s="115" t="e">
        <f>SUM(F40:F41)</f>
        <v>#REF!</v>
      </c>
    </row>
    <row r="43" spans="1:6" ht="12" customHeight="1" x14ac:dyDescent="0.25">
      <c r="A43" s="76"/>
      <c r="B43" s="76"/>
      <c r="C43" s="76"/>
      <c r="D43" s="76"/>
      <c r="E43" s="78"/>
      <c r="F43" s="78"/>
    </row>
    <row r="44" spans="1:6" ht="12" customHeight="1" x14ac:dyDescent="0.25">
      <c r="A44" s="76"/>
      <c r="B44" s="76"/>
      <c r="C44" s="76"/>
      <c r="D44" s="76"/>
      <c r="E44" s="78"/>
      <c r="F44" s="78"/>
    </row>
    <row r="45" spans="1:6" ht="23.25" x14ac:dyDescent="0.35">
      <c r="A45" s="76"/>
      <c r="B45" s="82" t="s">
        <v>23</v>
      </c>
      <c r="C45" s="76"/>
      <c r="D45" s="76"/>
      <c r="E45" s="78"/>
      <c r="F45" s="78"/>
    </row>
    <row r="46" spans="1:6" ht="12" customHeight="1" x14ac:dyDescent="0.25">
      <c r="A46" s="76"/>
      <c r="B46" s="76"/>
      <c r="C46" s="76"/>
      <c r="D46" s="76"/>
      <c r="E46" s="78"/>
      <c r="F46" s="78"/>
    </row>
    <row r="47" spans="1:6" x14ac:dyDescent="0.25">
      <c r="A47" s="76"/>
      <c r="B47" s="116" t="s">
        <v>24</v>
      </c>
      <c r="C47" s="116" t="str">
        <f>proforma!C57</f>
        <v>Transferencia</v>
      </c>
      <c r="D47" s="116"/>
      <c r="E47" s="117"/>
      <c r="F47" s="117"/>
    </row>
    <row r="48" spans="1:6" x14ac:dyDescent="0.25">
      <c r="A48" s="76"/>
      <c r="B48" s="116" t="s">
        <v>26</v>
      </c>
      <c r="C48" s="118" t="str">
        <f>proforma!C58</f>
        <v>Banco La Caixa/ES21  2100  0727  8202  0028  9372</v>
      </c>
      <c r="D48" s="118"/>
      <c r="E48" s="119"/>
      <c r="F48" s="117"/>
    </row>
    <row r="49" spans="1:6" x14ac:dyDescent="0.25">
      <c r="A49" s="76"/>
      <c r="B49" s="116" t="s">
        <v>27</v>
      </c>
      <c r="C49" s="116" t="str">
        <f>proforma!C59</f>
        <v>portes pagados</v>
      </c>
      <c r="D49" s="116"/>
      <c r="E49" s="117"/>
      <c r="F49" s="117"/>
    </row>
    <row r="50" spans="1:6" x14ac:dyDescent="0.25">
      <c r="A50" s="76"/>
      <c r="B50" s="120" t="s">
        <v>28</v>
      </c>
      <c r="C50" s="121" t="str">
        <f>IF(proforma!C60&lt;&gt;"",(proforma!C60),"")</f>
        <v/>
      </c>
      <c r="D50" s="120"/>
      <c r="E50" s="122"/>
      <c r="F50" s="122"/>
    </row>
    <row r="51" spans="1:6" ht="12" customHeight="1" x14ac:dyDescent="0.25">
      <c r="A51" s="76"/>
      <c r="B51" s="76"/>
      <c r="C51" s="76"/>
      <c r="D51" s="76"/>
      <c r="E51" s="78"/>
      <c r="F51" s="78"/>
    </row>
    <row r="52" spans="1:6" ht="18.75" x14ac:dyDescent="0.3">
      <c r="A52" s="76"/>
      <c r="B52" s="123" t="s">
        <v>30</v>
      </c>
      <c r="C52" s="124"/>
      <c r="D52" s="124"/>
      <c r="E52" s="78"/>
      <c r="F52" s="78"/>
    </row>
    <row r="53" spans="1:6" ht="12" customHeight="1" x14ac:dyDescent="0.25">
      <c r="A53" s="76"/>
      <c r="B53" s="124" t="s">
        <v>31</v>
      </c>
      <c r="C53" s="124"/>
      <c r="D53" s="125"/>
      <c r="E53" s="126"/>
      <c r="F53" s="127" t="s">
        <v>32</v>
      </c>
    </row>
    <row r="54" spans="1:6" ht="12.75" customHeight="1" x14ac:dyDescent="0.25">
      <c r="A54" s="76"/>
      <c r="B54" s="124" t="s">
        <v>33</v>
      </c>
      <c r="C54" s="124"/>
      <c r="D54" s="125"/>
      <c r="E54" s="126"/>
      <c r="F54" s="127" t="s">
        <v>34</v>
      </c>
    </row>
    <row r="55" spans="1:6" ht="13.5" customHeight="1" x14ac:dyDescent="0.25">
      <c r="A55" s="76"/>
      <c r="B55" s="124" t="s">
        <v>35</v>
      </c>
      <c r="C55" s="124"/>
      <c r="D55" s="125"/>
      <c r="E55" s="126"/>
      <c r="F55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1"/>
  <sheetViews>
    <sheetView topLeftCell="A19" workbookViewId="0">
      <selection activeCell="A4" sqref="A4:E51"/>
    </sheetView>
  </sheetViews>
  <sheetFormatPr baseColWidth="10" defaultRowHeight="15.75" x14ac:dyDescent="0.25"/>
  <cols>
    <col min="1" max="1" width="3.140625" style="7" customWidth="1"/>
    <col min="2" max="2" width="30.140625" style="7" customWidth="1"/>
    <col min="3" max="3" width="37.140625" style="7" customWidth="1"/>
    <col min="4" max="4" width="10.85546875" style="7" customWidth="1"/>
    <col min="5" max="5" width="26.5703125" style="11" customWidth="1"/>
    <col min="6" max="6" width="6.85546875" style="7" customWidth="1"/>
    <col min="7" max="16384" width="11.42578125" style="7"/>
  </cols>
  <sheetData>
    <row r="4" spans="1:5" ht="31.5" x14ac:dyDescent="0.5">
      <c r="A4" s="76"/>
      <c r="B4" s="76"/>
      <c r="C4" s="76"/>
      <c r="D4" s="76"/>
      <c r="E4" s="128" t="s">
        <v>48</v>
      </c>
    </row>
    <row r="5" spans="1:5" ht="21" x14ac:dyDescent="0.35">
      <c r="A5" s="76"/>
      <c r="B5" s="76"/>
      <c r="C5" s="76"/>
      <c r="D5" s="76"/>
      <c r="E5" s="79" t="str">
        <f>factura!E5</f>
        <v>Nº:</v>
      </c>
    </row>
    <row r="6" spans="1:5" ht="28.5" x14ac:dyDescent="0.45">
      <c r="A6" s="76"/>
      <c r="B6" s="129" t="s">
        <v>47</v>
      </c>
      <c r="C6" s="76"/>
      <c r="D6" s="76"/>
      <c r="E6" s="79" t="str">
        <f>factura!E6</f>
        <v>Fecha: 08/07/2021</v>
      </c>
    </row>
    <row r="7" spans="1:5" ht="21" x14ac:dyDescent="0.35">
      <c r="A7" s="76"/>
      <c r="B7" s="76"/>
      <c r="C7" s="76"/>
      <c r="D7" s="76"/>
      <c r="E7" s="79"/>
    </row>
    <row r="8" spans="1:5" ht="21" x14ac:dyDescent="0.35">
      <c r="A8" s="76"/>
      <c r="B8" s="130" t="s">
        <v>49</v>
      </c>
      <c r="C8" s="79" t="s">
        <v>105</v>
      </c>
      <c r="D8" s="130" t="s">
        <v>57</v>
      </c>
      <c r="E8" s="79" t="s">
        <v>106</v>
      </c>
    </row>
    <row r="9" spans="1:5" x14ac:dyDescent="0.25">
      <c r="A9" s="76"/>
      <c r="B9" s="130" t="s">
        <v>50</v>
      </c>
      <c r="C9" s="76"/>
      <c r="D9" s="76"/>
      <c r="E9" s="78"/>
    </row>
    <row r="10" spans="1:5" x14ac:dyDescent="0.25">
      <c r="A10" s="76"/>
      <c r="B10" s="130"/>
      <c r="C10" s="76"/>
      <c r="D10" s="76"/>
      <c r="E10" s="78"/>
    </row>
    <row r="11" spans="1:5" ht="23.25" x14ac:dyDescent="0.35">
      <c r="A11" s="76"/>
      <c r="B11" s="82" t="s">
        <v>51</v>
      </c>
      <c r="C11" s="76"/>
      <c r="D11" s="76"/>
      <c r="E11" s="78"/>
    </row>
    <row r="12" spans="1:5" x14ac:dyDescent="0.25">
      <c r="A12" s="76"/>
      <c r="B12" s="130"/>
      <c r="C12" s="76"/>
      <c r="D12" s="76"/>
      <c r="E12" s="78"/>
    </row>
    <row r="13" spans="1:5" ht="18.75" x14ac:dyDescent="0.3">
      <c r="A13" s="76"/>
      <c r="B13" s="118" t="s">
        <v>52</v>
      </c>
      <c r="C13" s="131">
        <f>pedido!K17</f>
        <v>0</v>
      </c>
      <c r="D13" s="132"/>
      <c r="E13" s="133"/>
    </row>
    <row r="14" spans="1:5" ht="18.75" x14ac:dyDescent="0.3">
      <c r="A14" s="76"/>
      <c r="B14" s="118" t="s">
        <v>93</v>
      </c>
      <c r="C14" s="131">
        <f>pedido!K15</f>
        <v>0</v>
      </c>
      <c r="D14" s="132"/>
      <c r="E14" s="133"/>
    </row>
    <row r="15" spans="1:5" ht="18.75" x14ac:dyDescent="0.3">
      <c r="A15" s="76"/>
      <c r="B15" s="118" t="s">
        <v>53</v>
      </c>
      <c r="C15" s="131">
        <f>pedido!K16</f>
        <v>0</v>
      </c>
      <c r="D15" s="132"/>
      <c r="E15" s="133"/>
    </row>
    <row r="16" spans="1:5" ht="18.75" x14ac:dyDescent="0.3">
      <c r="A16" s="76"/>
      <c r="B16" s="130" t="s">
        <v>54</v>
      </c>
      <c r="C16" s="134">
        <f>pedido!K18</f>
        <v>0</v>
      </c>
      <c r="D16" s="111"/>
      <c r="E16" s="112"/>
    </row>
    <row r="17" spans="1:5" ht="18.75" x14ac:dyDescent="0.3">
      <c r="A17" s="76"/>
      <c r="B17" s="118" t="s">
        <v>55</v>
      </c>
      <c r="C17" s="131" t="str">
        <f>pedido!K19</f>
        <v>PAGADOS</v>
      </c>
      <c r="D17" s="132"/>
      <c r="E17" s="133"/>
    </row>
    <row r="18" spans="1:5" x14ac:dyDescent="0.25">
      <c r="A18" s="76"/>
      <c r="B18" s="130"/>
      <c r="C18" s="76"/>
      <c r="D18" s="76"/>
      <c r="E18" s="78"/>
    </row>
    <row r="19" spans="1:5" ht="23.25" x14ac:dyDescent="0.35">
      <c r="A19" s="76"/>
      <c r="B19" s="82" t="s">
        <v>46</v>
      </c>
      <c r="C19" s="79"/>
      <c r="D19" s="76"/>
      <c r="E19" s="78"/>
    </row>
    <row r="20" spans="1:5" ht="19.5" customHeight="1" x14ac:dyDescent="0.35">
      <c r="A20" s="76"/>
      <c r="B20" s="82"/>
      <c r="C20" s="79"/>
      <c r="D20" s="76"/>
      <c r="E20" s="78"/>
    </row>
    <row r="21" spans="1:5" ht="18.75" x14ac:dyDescent="0.3">
      <c r="A21" s="76"/>
      <c r="B21" s="83" t="s">
        <v>13</v>
      </c>
      <c r="C21" s="83" t="str">
        <f>pedido!K9</f>
        <v/>
      </c>
      <c r="D21" s="83" t="s">
        <v>17</v>
      </c>
      <c r="E21" s="84" t="str">
        <f>pedido!M9</f>
        <v/>
      </c>
    </row>
    <row r="22" spans="1:5" ht="18.75" x14ac:dyDescent="0.3">
      <c r="A22" s="76"/>
      <c r="B22" s="83" t="s">
        <v>12</v>
      </c>
      <c r="C22" s="83" t="str">
        <f>pedido!K10</f>
        <v/>
      </c>
      <c r="D22" s="83" t="s">
        <v>18</v>
      </c>
      <c r="E22" s="84" t="str">
        <f>pedido!M10</f>
        <v/>
      </c>
    </row>
    <row r="23" spans="1:5" ht="18.75" x14ac:dyDescent="0.3">
      <c r="A23" s="76"/>
      <c r="B23" s="83" t="s">
        <v>14</v>
      </c>
      <c r="C23" s="83" t="str">
        <f>pedido!K11</f>
        <v/>
      </c>
      <c r="D23" s="83" t="s">
        <v>19</v>
      </c>
      <c r="E23" s="84" t="str">
        <f>IF(proforma!E10&lt;&gt;"",(proforma!E10),"")</f>
        <v/>
      </c>
    </row>
    <row r="24" spans="1:5" ht="18.75" x14ac:dyDescent="0.3">
      <c r="A24" s="76"/>
      <c r="B24" s="83" t="s">
        <v>15</v>
      </c>
      <c r="C24" s="83" t="str">
        <f>pedido!K12</f>
        <v>España</v>
      </c>
      <c r="D24" s="83" t="s">
        <v>20</v>
      </c>
      <c r="E24" s="84" t="str">
        <f>pedido!M12</f>
        <v/>
      </c>
    </row>
    <row r="25" spans="1:5" ht="18.75" x14ac:dyDescent="0.3">
      <c r="A25" s="76"/>
      <c r="B25" s="83" t="s">
        <v>16</v>
      </c>
      <c r="C25" s="83" t="str">
        <f>pedido!K13</f>
        <v/>
      </c>
      <c r="D25" s="83" t="s">
        <v>21</v>
      </c>
      <c r="E25" s="84" t="str">
        <f>pedido!M13</f>
        <v/>
      </c>
    </row>
    <row r="26" spans="1:5" s="2" customFormat="1" ht="21" x14ac:dyDescent="0.35">
      <c r="A26" s="90"/>
      <c r="B26" s="91"/>
      <c r="C26" s="91"/>
      <c r="D26" s="92"/>
      <c r="E26" s="93"/>
    </row>
    <row r="27" spans="1:5" ht="23.25" x14ac:dyDescent="0.35">
      <c r="A27" s="76"/>
      <c r="B27" s="135" t="s">
        <v>56</v>
      </c>
      <c r="C27" s="136"/>
      <c r="D27" s="137"/>
      <c r="E27" s="138"/>
    </row>
    <row r="28" spans="1:5" ht="17.25" customHeight="1" x14ac:dyDescent="0.35">
      <c r="A28" s="76"/>
      <c r="B28" s="139"/>
      <c r="C28" s="140"/>
      <c r="D28" s="99"/>
      <c r="E28" s="100"/>
    </row>
    <row r="29" spans="1:5" ht="18" x14ac:dyDescent="0.25">
      <c r="A29" s="76"/>
      <c r="B29" s="141" t="s">
        <v>43</v>
      </c>
      <c r="C29" s="142"/>
      <c r="D29" s="99"/>
      <c r="E29" s="100"/>
    </row>
    <row r="30" spans="1:5" ht="18" x14ac:dyDescent="0.25">
      <c r="A30" s="76"/>
      <c r="B30" s="141" t="s">
        <v>44</v>
      </c>
      <c r="C30" s="142"/>
      <c r="D30" s="99"/>
      <c r="E30" s="100"/>
    </row>
    <row r="31" spans="1:5" ht="18" x14ac:dyDescent="0.25">
      <c r="A31" s="76"/>
      <c r="B31" s="141" t="s">
        <v>45</v>
      </c>
      <c r="C31" s="143"/>
      <c r="D31" s="99"/>
      <c r="E31" s="100"/>
    </row>
    <row r="32" spans="1:5" ht="18" x14ac:dyDescent="0.25">
      <c r="A32" s="76"/>
      <c r="B32" s="141"/>
      <c r="C32" s="143"/>
      <c r="D32" s="99"/>
      <c r="E32" s="100"/>
    </row>
    <row r="33" spans="1:5" ht="18" x14ac:dyDescent="0.25">
      <c r="A33" s="76"/>
      <c r="B33" s="141"/>
      <c r="C33" s="143"/>
      <c r="D33" s="99"/>
      <c r="E33" s="100"/>
    </row>
    <row r="34" spans="1:5" ht="18" x14ac:dyDescent="0.25">
      <c r="A34" s="76"/>
      <c r="B34" s="141"/>
      <c r="C34" s="143"/>
      <c r="D34" s="99"/>
      <c r="E34" s="100"/>
    </row>
    <row r="35" spans="1:5" ht="18" x14ac:dyDescent="0.25">
      <c r="A35" s="76"/>
      <c r="B35" s="141"/>
      <c r="C35" s="143"/>
      <c r="D35" s="99"/>
      <c r="E35" s="100"/>
    </row>
    <row r="36" spans="1:5" ht="18" x14ac:dyDescent="0.25">
      <c r="A36" s="76"/>
      <c r="B36" s="141"/>
      <c r="C36" s="143"/>
      <c r="D36" s="99"/>
      <c r="E36" s="100"/>
    </row>
    <row r="37" spans="1:5" ht="18" x14ac:dyDescent="0.25">
      <c r="A37" s="76"/>
      <c r="B37" s="141"/>
      <c r="C37" s="143"/>
      <c r="D37" s="99"/>
      <c r="E37" s="100"/>
    </row>
    <row r="38" spans="1:5" x14ac:dyDescent="0.25">
      <c r="A38" s="76"/>
      <c r="B38" s="144"/>
      <c r="C38" s="144"/>
      <c r="D38" s="145"/>
      <c r="E38" s="146"/>
    </row>
    <row r="39" spans="1:5" x14ac:dyDescent="0.25">
      <c r="A39" s="76"/>
      <c r="B39" s="98" t="s">
        <v>58</v>
      </c>
      <c r="C39" s="98"/>
      <c r="D39" s="99"/>
      <c r="E39" s="100"/>
    </row>
    <row r="40" spans="1:5" x14ac:dyDescent="0.25">
      <c r="A40" s="76"/>
      <c r="B40" s="147" t="s">
        <v>59</v>
      </c>
      <c r="C40" s="98"/>
      <c r="D40" s="99"/>
      <c r="E40" s="100"/>
    </row>
    <row r="41" spans="1:5" x14ac:dyDescent="0.25">
      <c r="A41" s="76"/>
      <c r="B41" s="98" t="s">
        <v>60</v>
      </c>
      <c r="C41" s="98"/>
      <c r="D41" s="99"/>
      <c r="E41" s="100"/>
    </row>
    <row r="42" spans="1:5" x14ac:dyDescent="0.25">
      <c r="A42" s="76"/>
      <c r="B42" s="98"/>
      <c r="C42" s="98"/>
      <c r="D42" s="99"/>
      <c r="E42" s="100"/>
    </row>
    <row r="43" spans="1:5" x14ac:dyDescent="0.25">
      <c r="A43" s="76"/>
      <c r="B43" s="98" t="s">
        <v>61</v>
      </c>
      <c r="C43" s="98"/>
      <c r="D43" s="99" t="s">
        <v>62</v>
      </c>
      <c r="E43" s="100"/>
    </row>
    <row r="44" spans="1:5" ht="12.75" customHeight="1" x14ac:dyDescent="0.25">
      <c r="A44" s="76"/>
      <c r="B44" s="98"/>
      <c r="C44" s="98"/>
      <c r="D44" s="148" t="s">
        <v>63</v>
      </c>
      <c r="E44" s="100"/>
    </row>
    <row r="45" spans="1:5" x14ac:dyDescent="0.25">
      <c r="A45" s="76"/>
      <c r="B45" s="98"/>
      <c r="C45" s="98"/>
      <c r="D45" s="99"/>
      <c r="E45" s="100"/>
    </row>
    <row r="46" spans="1:5" x14ac:dyDescent="0.25">
      <c r="A46" s="76"/>
      <c r="B46" s="98"/>
      <c r="C46" s="98"/>
      <c r="D46" s="99"/>
      <c r="E46" s="100"/>
    </row>
    <row r="47" spans="1:5" x14ac:dyDescent="0.25">
      <c r="A47" s="76"/>
      <c r="B47" s="98"/>
      <c r="C47" s="130"/>
      <c r="D47" s="99"/>
      <c r="E47" s="100"/>
    </row>
    <row r="48" spans="1:5" ht="18.75" x14ac:dyDescent="0.3">
      <c r="A48" s="76"/>
      <c r="B48" s="123" t="s">
        <v>30</v>
      </c>
      <c r="C48" s="124"/>
      <c r="D48" s="124"/>
      <c r="E48" s="149"/>
    </row>
    <row r="49" spans="1:5" ht="12" customHeight="1" x14ac:dyDescent="0.25">
      <c r="A49" s="76"/>
      <c r="B49" s="124" t="s">
        <v>31</v>
      </c>
      <c r="C49" s="124"/>
      <c r="D49" s="125"/>
      <c r="E49" s="127" t="s">
        <v>32</v>
      </c>
    </row>
    <row r="50" spans="1:5" ht="12.75" customHeight="1" x14ac:dyDescent="0.25">
      <c r="A50" s="76"/>
      <c r="B50" s="124" t="s">
        <v>33</v>
      </c>
      <c r="C50" s="124"/>
      <c r="D50" s="125"/>
      <c r="E50" s="127" t="s">
        <v>34</v>
      </c>
    </row>
    <row r="51" spans="1:5" ht="13.5" customHeight="1" x14ac:dyDescent="0.25">
      <c r="A51" s="76"/>
      <c r="B51" s="124" t="s">
        <v>35</v>
      </c>
      <c r="C51" s="124"/>
      <c r="D51" s="125"/>
      <c r="E51" s="127" t="s">
        <v>108</v>
      </c>
    </row>
  </sheetData>
  <pageMargins left="0.70866141732283472" right="0.70866141732283472" top="0.74803149606299213" bottom="0.74803149606299213" header="0.31496062992125984" footer="0.31496062992125984"/>
  <pageSetup paperSize="9" scale="80" orientation="portrait" horizont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H65"/>
  <sheetViews>
    <sheetView workbookViewId="0">
      <selection activeCell="G11" sqref="G11"/>
    </sheetView>
  </sheetViews>
  <sheetFormatPr baseColWidth="10" defaultRowHeight="15" x14ac:dyDescent="0.25"/>
  <cols>
    <col min="6" max="6" width="31.42578125" customWidth="1"/>
    <col min="7" max="7" width="30.42578125" customWidth="1"/>
  </cols>
  <sheetData>
    <row r="7" spans="1:7" x14ac:dyDescent="0.25">
      <c r="A7" s="124"/>
      <c r="B7" s="124"/>
      <c r="C7" s="124"/>
      <c r="D7" s="124"/>
      <c r="E7" s="124"/>
      <c r="F7" s="124"/>
      <c r="G7" s="124"/>
    </row>
    <row r="8" spans="1:7" ht="36" x14ac:dyDescent="0.55000000000000004">
      <c r="A8" s="189"/>
      <c r="B8" s="190"/>
      <c r="C8" s="191"/>
      <c r="D8" s="191"/>
      <c r="E8" s="191" t="s">
        <v>64</v>
      </c>
      <c r="F8" s="190"/>
      <c r="G8" s="192"/>
    </row>
    <row r="9" spans="1:7" ht="21" x14ac:dyDescent="0.35">
      <c r="A9" s="150" t="s">
        <v>65</v>
      </c>
      <c r="B9" s="151"/>
      <c r="C9" s="151"/>
      <c r="D9" s="151"/>
      <c r="E9" s="151"/>
      <c r="F9" s="152"/>
      <c r="G9" s="153" t="str">
        <f>factura!E5</f>
        <v>Nº:</v>
      </c>
    </row>
    <row r="10" spans="1:7" ht="21" x14ac:dyDescent="0.35">
      <c r="A10" s="154"/>
      <c r="B10" s="155"/>
      <c r="C10" s="155"/>
      <c r="D10" s="155"/>
      <c r="E10" s="155"/>
      <c r="F10" s="156"/>
      <c r="G10" s="153" t="str">
        <f>factura!E6</f>
        <v>Fecha: 08/07/2021</v>
      </c>
    </row>
    <row r="11" spans="1:7" ht="18.75" x14ac:dyDescent="0.3">
      <c r="A11" s="157" t="s">
        <v>66</v>
      </c>
      <c r="B11" s="151"/>
      <c r="C11" s="151"/>
      <c r="D11" s="158"/>
      <c r="E11" s="83"/>
      <c r="F11" s="83" t="str">
        <f>'Hoja Entrega Transporte'!C23</f>
        <v/>
      </c>
      <c r="G11" s="159" t="str">
        <f>'Hoja Entrega Transporte'!E23</f>
        <v/>
      </c>
    </row>
    <row r="12" spans="1:7" ht="18.75" x14ac:dyDescent="0.3">
      <c r="A12" s="160" t="s">
        <v>81</v>
      </c>
      <c r="B12" s="161"/>
      <c r="C12" s="161"/>
      <c r="D12" s="162"/>
      <c r="E12" s="163"/>
      <c r="F12" s="163"/>
      <c r="G12" s="164"/>
    </row>
    <row r="13" spans="1:7" ht="18.75" x14ac:dyDescent="0.3">
      <c r="A13" s="160" t="s">
        <v>67</v>
      </c>
      <c r="B13" s="161"/>
      <c r="C13" s="161"/>
      <c r="D13" s="162"/>
      <c r="E13" s="163"/>
      <c r="F13" s="163"/>
      <c r="G13" s="164"/>
    </row>
    <row r="14" spans="1:7" x14ac:dyDescent="0.25">
      <c r="A14" s="124"/>
      <c r="B14" s="124"/>
      <c r="C14" s="124"/>
      <c r="D14" s="124"/>
      <c r="E14" s="124"/>
      <c r="F14" s="124"/>
      <c r="G14" s="124"/>
    </row>
    <row r="15" spans="1:7" ht="18.75" x14ac:dyDescent="0.3">
      <c r="A15" s="165" t="s">
        <v>68</v>
      </c>
      <c r="B15" s="124"/>
      <c r="C15" s="124"/>
      <c r="D15" s="124"/>
      <c r="E15" s="124"/>
      <c r="F15" s="124"/>
      <c r="G15" s="124"/>
    </row>
    <row r="16" spans="1:7" ht="18.75" x14ac:dyDescent="0.3">
      <c r="A16" s="165" t="s">
        <v>69</v>
      </c>
      <c r="B16" s="124"/>
      <c r="C16" s="124"/>
      <c r="D16" s="124"/>
      <c r="E16" s="124"/>
      <c r="F16" s="124"/>
      <c r="G16" s="124"/>
    </row>
    <row r="17" spans="1:8" ht="18.75" x14ac:dyDescent="0.3">
      <c r="A17" s="165"/>
      <c r="B17" s="124"/>
      <c r="C17" s="124"/>
      <c r="D17" s="124"/>
      <c r="E17" s="124"/>
      <c r="F17" s="124"/>
      <c r="G17" s="124"/>
    </row>
    <row r="18" spans="1:8" x14ac:dyDescent="0.25">
      <c r="A18" s="124"/>
      <c r="B18" s="124"/>
      <c r="C18" s="124"/>
      <c r="D18" s="124"/>
      <c r="E18" s="124"/>
      <c r="F18" s="124"/>
      <c r="G18" s="124"/>
    </row>
    <row r="19" spans="1:8" ht="21" x14ac:dyDescent="0.35">
      <c r="A19" s="193" t="s">
        <v>76</v>
      </c>
      <c r="B19" s="194"/>
      <c r="C19" s="194"/>
      <c r="D19" s="194"/>
      <c r="E19" s="194"/>
      <c r="F19" s="194"/>
      <c r="G19" s="194"/>
    </row>
    <row r="20" spans="1:8" x14ac:dyDescent="0.25">
      <c r="A20" s="124"/>
      <c r="B20" s="124"/>
      <c r="C20" s="124"/>
      <c r="D20" s="124"/>
      <c r="E20" s="124"/>
      <c r="F20" s="124"/>
      <c r="G20" s="124"/>
    </row>
    <row r="21" spans="1:8" ht="21" x14ac:dyDescent="0.35">
      <c r="A21" s="166" t="s">
        <v>70</v>
      </c>
      <c r="B21" s="166"/>
      <c r="C21" s="167"/>
      <c r="D21" s="167"/>
      <c r="E21" s="167"/>
      <c r="F21" s="167"/>
      <c r="G21" s="124"/>
      <c r="H21" s="37"/>
    </row>
    <row r="22" spans="1:8" ht="21" x14ac:dyDescent="0.35">
      <c r="A22" s="166" t="s">
        <v>71</v>
      </c>
      <c r="B22" s="166"/>
      <c r="C22" s="167"/>
      <c r="D22" s="167"/>
      <c r="E22" s="167"/>
      <c r="F22" s="167"/>
      <c r="G22" s="124"/>
      <c r="H22" s="37"/>
    </row>
    <row r="23" spans="1:8" ht="21" x14ac:dyDescent="0.35">
      <c r="A23" s="166"/>
      <c r="B23" s="166"/>
      <c r="C23" s="167"/>
      <c r="D23" s="167"/>
      <c r="E23" s="167"/>
      <c r="F23" s="167"/>
      <c r="G23" s="124"/>
      <c r="H23" s="37"/>
    </row>
    <row r="24" spans="1:8" ht="21" x14ac:dyDescent="0.35">
      <c r="A24" s="166" t="s">
        <v>72</v>
      </c>
      <c r="B24" s="166"/>
      <c r="C24" s="167"/>
      <c r="D24" s="167"/>
      <c r="E24" s="167"/>
      <c r="F24" s="167"/>
      <c r="G24" s="124"/>
      <c r="H24" s="37"/>
    </row>
    <row r="25" spans="1:8" ht="21" x14ac:dyDescent="0.35">
      <c r="A25" s="166"/>
      <c r="B25" s="166"/>
      <c r="C25" s="167"/>
      <c r="D25" s="167"/>
      <c r="E25" s="167"/>
      <c r="F25" s="167"/>
      <c r="G25" s="124"/>
      <c r="H25" s="37"/>
    </row>
    <row r="26" spans="1:8" ht="21" x14ac:dyDescent="0.35">
      <c r="A26" s="166" t="s">
        <v>92</v>
      </c>
      <c r="B26" s="166"/>
      <c r="C26" s="167"/>
      <c r="D26" s="167"/>
      <c r="E26" s="167"/>
      <c r="F26" s="167"/>
      <c r="G26" s="124"/>
      <c r="H26" s="37"/>
    </row>
    <row r="27" spans="1:8" ht="21" x14ac:dyDescent="0.35">
      <c r="A27" s="167"/>
      <c r="B27" s="166" t="s">
        <v>73</v>
      </c>
      <c r="C27" s="167"/>
      <c r="D27" s="167"/>
      <c r="E27" s="167"/>
      <c r="F27" s="167"/>
      <c r="G27" s="124"/>
      <c r="H27" s="37"/>
    </row>
    <row r="28" spans="1:8" ht="21" x14ac:dyDescent="0.35">
      <c r="A28" s="166"/>
      <c r="B28" s="166" t="s">
        <v>79</v>
      </c>
      <c r="C28" s="167"/>
      <c r="D28" s="167"/>
      <c r="E28" s="167"/>
      <c r="F28" s="167"/>
      <c r="G28" s="124"/>
      <c r="H28" s="37"/>
    </row>
    <row r="29" spans="1:8" ht="21" x14ac:dyDescent="0.35">
      <c r="A29" s="166"/>
      <c r="B29" s="166" t="s">
        <v>80</v>
      </c>
      <c r="C29" s="167"/>
      <c r="D29" s="167"/>
      <c r="E29" s="167"/>
      <c r="F29" s="167"/>
      <c r="G29" s="124"/>
      <c r="H29" s="37"/>
    </row>
    <row r="30" spans="1:8" ht="21" x14ac:dyDescent="0.35">
      <c r="A30" s="166" t="s">
        <v>77</v>
      </c>
      <c r="B30" s="166"/>
      <c r="C30" s="167"/>
      <c r="D30" s="167"/>
      <c r="E30" s="167"/>
      <c r="F30" s="167"/>
      <c r="G30" s="124"/>
      <c r="H30" s="37"/>
    </row>
    <row r="31" spans="1:8" ht="21" x14ac:dyDescent="0.35">
      <c r="A31" s="167" t="s">
        <v>78</v>
      </c>
      <c r="B31" s="167"/>
      <c r="C31" s="167"/>
      <c r="D31" s="167"/>
      <c r="E31" s="167"/>
      <c r="F31" s="167"/>
      <c r="G31" s="124"/>
    </row>
    <row r="32" spans="1:8" ht="21" x14ac:dyDescent="0.35">
      <c r="A32" s="167"/>
      <c r="B32" s="167"/>
      <c r="C32" s="167"/>
      <c r="D32" s="167"/>
      <c r="E32" s="167"/>
      <c r="F32" s="167"/>
      <c r="G32" s="124"/>
    </row>
    <row r="33" spans="1:7" ht="21" x14ac:dyDescent="0.35">
      <c r="A33" s="167"/>
      <c r="B33" s="167"/>
      <c r="C33" s="167"/>
      <c r="D33" s="167"/>
      <c r="E33" s="167"/>
      <c r="F33" s="167"/>
      <c r="G33" s="124"/>
    </row>
    <row r="34" spans="1:7" ht="18.75" x14ac:dyDescent="0.3">
      <c r="A34" s="165"/>
      <c r="B34" s="124"/>
      <c r="C34" s="124"/>
      <c r="D34" s="124"/>
      <c r="E34" s="124"/>
      <c r="F34" s="124"/>
      <c r="G34" s="124"/>
    </row>
    <row r="35" spans="1:7" ht="21" x14ac:dyDescent="0.35">
      <c r="A35" s="167" t="s">
        <v>88</v>
      </c>
      <c r="B35" s="167"/>
      <c r="C35" s="167"/>
      <c r="D35" s="167"/>
      <c r="E35" s="167"/>
      <c r="F35" s="167" t="s">
        <v>91</v>
      </c>
      <c r="G35" s="167"/>
    </row>
    <row r="36" spans="1:7" ht="21" x14ac:dyDescent="0.35">
      <c r="A36" s="167"/>
      <c r="B36" s="167"/>
      <c r="C36" s="167"/>
      <c r="D36" s="167"/>
      <c r="E36" s="167"/>
      <c r="F36" s="167"/>
      <c r="G36" s="167"/>
    </row>
    <row r="37" spans="1:7" ht="21" x14ac:dyDescent="0.35">
      <c r="A37" s="167"/>
      <c r="B37" s="167"/>
      <c r="C37" s="167"/>
      <c r="D37" s="167"/>
      <c r="E37" s="167"/>
      <c r="F37" s="167"/>
      <c r="G37" s="167"/>
    </row>
    <row r="38" spans="1:7" ht="21" x14ac:dyDescent="0.35">
      <c r="A38" s="167" t="s">
        <v>89</v>
      </c>
      <c r="B38" s="167"/>
      <c r="C38" s="167"/>
      <c r="D38" s="167"/>
      <c r="E38" s="167"/>
      <c r="F38" s="167"/>
      <c r="G38" s="167"/>
    </row>
    <row r="39" spans="1:7" ht="21" x14ac:dyDescent="0.35">
      <c r="A39" s="167" t="s">
        <v>90</v>
      </c>
      <c r="B39" s="167"/>
      <c r="C39" s="167"/>
      <c r="D39" s="167"/>
      <c r="E39" s="167"/>
      <c r="F39" s="167"/>
      <c r="G39" s="167"/>
    </row>
    <row r="40" spans="1:7" ht="21" x14ac:dyDescent="0.35">
      <c r="A40" s="167"/>
      <c r="B40" s="167"/>
      <c r="C40" s="167"/>
      <c r="D40" s="167"/>
      <c r="E40" s="167"/>
      <c r="F40" s="167"/>
      <c r="G40" s="167"/>
    </row>
    <row r="41" spans="1:7" ht="21" x14ac:dyDescent="0.35">
      <c r="A41" s="167"/>
      <c r="B41" s="167"/>
      <c r="C41" s="167"/>
      <c r="D41" s="167"/>
      <c r="E41" s="167"/>
      <c r="F41" s="167"/>
      <c r="G41" s="167"/>
    </row>
    <row r="42" spans="1:7" x14ac:dyDescent="0.25">
      <c r="A42" s="124"/>
      <c r="B42" s="124"/>
      <c r="C42" s="124"/>
      <c r="D42" s="124"/>
      <c r="E42" s="124"/>
      <c r="F42" s="124"/>
      <c r="G42" s="124"/>
    </row>
    <row r="43" spans="1:7" ht="31.5" x14ac:dyDescent="0.5">
      <c r="A43" s="195" t="s">
        <v>82</v>
      </c>
      <c r="B43" s="196"/>
      <c r="C43" s="196"/>
      <c r="D43" s="196"/>
      <c r="E43" s="196"/>
      <c r="F43" s="196"/>
      <c r="G43" s="197"/>
    </row>
    <row r="44" spans="1:7" ht="18.75" x14ac:dyDescent="0.3">
      <c r="A44" s="168" t="s">
        <v>83</v>
      </c>
      <c r="B44" s="169"/>
      <c r="C44" s="168" t="s">
        <v>84</v>
      </c>
      <c r="D44" s="169"/>
      <c r="E44" s="170" t="s">
        <v>74</v>
      </c>
      <c r="F44" s="171"/>
      <c r="G44" s="169"/>
    </row>
    <row r="45" spans="1:7" ht="15.75" x14ac:dyDescent="0.25">
      <c r="A45" s="172" t="s">
        <v>85</v>
      </c>
      <c r="B45" s="173"/>
      <c r="C45" s="172" t="s">
        <v>75</v>
      </c>
      <c r="D45" s="173"/>
      <c r="E45" s="174" t="s">
        <v>43</v>
      </c>
      <c r="F45" s="175"/>
      <c r="G45" s="176"/>
    </row>
    <row r="46" spans="1:7" ht="15.75" x14ac:dyDescent="0.25">
      <c r="A46" s="172"/>
      <c r="B46" s="173"/>
      <c r="C46" s="172"/>
      <c r="D46" s="173"/>
      <c r="E46" s="174" t="s">
        <v>86</v>
      </c>
      <c r="F46" s="175"/>
      <c r="G46" s="176"/>
    </row>
    <row r="47" spans="1:7" ht="15.75" x14ac:dyDescent="0.25">
      <c r="A47" s="177"/>
      <c r="B47" s="178"/>
      <c r="C47" s="177"/>
      <c r="D47" s="178"/>
      <c r="E47" s="179" t="s">
        <v>87</v>
      </c>
      <c r="F47" s="180"/>
      <c r="G47" s="181"/>
    </row>
    <row r="59" ht="54" customHeight="1" x14ac:dyDescent="0.25"/>
    <row r="60" ht="25.5" customHeight="1" x14ac:dyDescent="0.25"/>
    <row r="62" ht="25.5" customHeight="1" x14ac:dyDescent="0.25"/>
    <row r="63" ht="22.5" customHeight="1" x14ac:dyDescent="0.25"/>
    <row r="64" ht="45" customHeight="1" x14ac:dyDescent="0.25"/>
    <row r="65" ht="33.75" customHeight="1" x14ac:dyDescent="0.25"/>
  </sheetData>
  <pageMargins left="0.70866141732283472" right="0.70866141732283472" top="0.74803149606299213" bottom="0.74803149606299213" header="0.31496062992125984" footer="0.31496062992125984"/>
  <pageSetup paperSize="9" scale="75" orientation="portrait" horizont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3" sqref="J13"/>
    </sheetView>
  </sheetViews>
  <sheetFormatPr baseColWidth="10" defaultRowHeight="15" x14ac:dyDescent="0.25"/>
  <cols>
    <col min="1" max="1" width="5" customWidth="1"/>
    <col min="2" max="2" width="22.42578125" customWidth="1"/>
    <col min="3" max="3" width="45" customWidth="1"/>
    <col min="4" max="4" width="24.42578125" customWidth="1"/>
    <col min="5" max="5" width="21.140625" customWidth="1"/>
  </cols>
  <sheetData>
    <row r="1" spans="1:5" x14ac:dyDescent="0.25">
      <c r="A1" s="124"/>
      <c r="B1" s="124"/>
      <c r="C1" s="124"/>
      <c r="D1" s="124"/>
      <c r="E1" s="124"/>
    </row>
    <row r="2" spans="1:5" ht="33.75" x14ac:dyDescent="0.5">
      <c r="A2" s="124"/>
      <c r="B2" s="182" t="s">
        <v>11</v>
      </c>
      <c r="C2" s="79"/>
      <c r="D2" s="76"/>
      <c r="E2" s="78"/>
    </row>
    <row r="3" spans="1:5" ht="23.25" x14ac:dyDescent="0.35">
      <c r="A3" s="124"/>
      <c r="B3" s="183" t="s">
        <v>13</v>
      </c>
      <c r="C3" s="184" t="str">
        <f>pedido!K9</f>
        <v/>
      </c>
      <c r="D3" s="183" t="s">
        <v>17</v>
      </c>
      <c r="E3" s="185" t="str">
        <f>pedido!M9</f>
        <v/>
      </c>
    </row>
    <row r="4" spans="1:5" ht="23.25" x14ac:dyDescent="0.35">
      <c r="A4" s="124"/>
      <c r="B4" s="183" t="s">
        <v>12</v>
      </c>
      <c r="C4" s="184" t="str">
        <f>pedido!K10</f>
        <v/>
      </c>
      <c r="D4" s="183" t="s">
        <v>18</v>
      </c>
      <c r="E4" s="185" t="str">
        <f>pedido!M10</f>
        <v/>
      </c>
    </row>
    <row r="5" spans="1:5" ht="23.25" x14ac:dyDescent="0.35">
      <c r="A5" s="124"/>
      <c r="B5" s="183" t="s">
        <v>14</v>
      </c>
      <c r="C5" s="184" t="str">
        <f>pedido!K11</f>
        <v/>
      </c>
      <c r="D5" s="183" t="s">
        <v>19</v>
      </c>
      <c r="E5" s="185" t="str">
        <f>pedido!M11</f>
        <v/>
      </c>
    </row>
    <row r="6" spans="1:5" ht="23.25" x14ac:dyDescent="0.35">
      <c r="A6" s="124"/>
      <c r="B6" s="183" t="s">
        <v>15</v>
      </c>
      <c r="C6" s="184" t="str">
        <f>pedido!K12</f>
        <v>España</v>
      </c>
      <c r="D6" s="183" t="s">
        <v>20</v>
      </c>
      <c r="E6" s="185" t="str">
        <f>pedido!M12</f>
        <v/>
      </c>
    </row>
    <row r="7" spans="1:5" ht="23.25" x14ac:dyDescent="0.35">
      <c r="A7" s="124"/>
      <c r="B7" s="183" t="s">
        <v>16</v>
      </c>
      <c r="C7" s="184" t="str">
        <f>pedido!K13</f>
        <v/>
      </c>
      <c r="D7" s="183" t="s">
        <v>21</v>
      </c>
      <c r="E7" s="185" t="str">
        <f>pedido!M13</f>
        <v/>
      </c>
    </row>
    <row r="8" spans="1:5" ht="23.25" x14ac:dyDescent="0.35">
      <c r="A8" s="124"/>
      <c r="B8" s="186"/>
      <c r="C8" s="186"/>
      <c r="D8" s="186"/>
      <c r="E8" s="186"/>
    </row>
    <row r="9" spans="1:5" ht="23.25" x14ac:dyDescent="0.35">
      <c r="A9" s="124"/>
      <c r="B9" s="186" t="s">
        <v>48</v>
      </c>
      <c r="C9" s="186" t="str">
        <f>factura!E5</f>
        <v>Nº:</v>
      </c>
      <c r="D9" s="186" t="str">
        <f>factura!E6</f>
        <v>Fecha: 08/07/2021</v>
      </c>
      <c r="E9" s="186"/>
    </row>
    <row r="10" spans="1:5" ht="23.25" x14ac:dyDescent="0.35">
      <c r="A10" s="124"/>
      <c r="B10" s="186"/>
      <c r="C10" s="186"/>
      <c r="D10" s="186"/>
      <c r="E10" s="186"/>
    </row>
    <row r="11" spans="1:5" ht="23.25" x14ac:dyDescent="0.35">
      <c r="A11" s="124"/>
      <c r="B11" s="187" t="s">
        <v>39</v>
      </c>
      <c r="C11" s="188">
        <f>'Hoja Entrega Transporte'!C13</f>
        <v>0</v>
      </c>
      <c r="D11" s="187" t="s">
        <v>40</v>
      </c>
      <c r="E11" s="188"/>
    </row>
    <row r="12" spans="1:5" ht="23.25" x14ac:dyDescent="0.35">
      <c r="A12" s="124"/>
      <c r="B12" s="186"/>
      <c r="C12" s="186"/>
      <c r="D12" s="186"/>
      <c r="E12" s="186"/>
    </row>
    <row r="13" spans="1:5" ht="23.25" x14ac:dyDescent="0.35">
      <c r="A13" s="124"/>
      <c r="B13" s="186" t="s">
        <v>42</v>
      </c>
      <c r="C13" s="188">
        <f>'Hoja Entrega Transporte'!C14</f>
        <v>0</v>
      </c>
      <c r="D13" s="186" t="s">
        <v>41</v>
      </c>
      <c r="E13" s="188">
        <f>'Hoja Entrega Transporte'!C15</f>
        <v>0</v>
      </c>
    </row>
    <row r="14" spans="1:5" x14ac:dyDescent="0.25">
      <c r="A14" s="124"/>
      <c r="B14" s="124"/>
      <c r="C14" s="124"/>
      <c r="D14" s="124"/>
      <c r="E14" s="124"/>
    </row>
    <row r="15" spans="1:5" x14ac:dyDescent="0.25">
      <c r="A15" s="124"/>
      <c r="B15" s="124"/>
      <c r="C15" s="124"/>
      <c r="D15" s="124"/>
      <c r="E15" s="124"/>
    </row>
    <row r="16" spans="1:5" x14ac:dyDescent="0.25">
      <c r="A16" s="124"/>
      <c r="B16" s="124"/>
      <c r="C16" s="124"/>
      <c r="D16" s="124"/>
      <c r="E16" s="124"/>
    </row>
    <row r="17" spans="1:5" x14ac:dyDescent="0.25">
      <c r="A17" s="124"/>
      <c r="B17" s="124"/>
      <c r="C17" s="124"/>
      <c r="D17" s="124"/>
      <c r="E17" s="124"/>
    </row>
    <row r="18" spans="1:5" x14ac:dyDescent="0.25">
      <c r="A18" s="124"/>
      <c r="B18" s="124"/>
      <c r="C18" s="124"/>
      <c r="D18" s="124"/>
      <c r="E18" s="124"/>
    </row>
    <row r="19" spans="1:5" x14ac:dyDescent="0.25">
      <c r="A19" s="124"/>
      <c r="B19" s="124"/>
      <c r="C19" s="124"/>
      <c r="D19" s="124"/>
      <c r="E19" s="124"/>
    </row>
    <row r="20" spans="1:5" x14ac:dyDescent="0.25">
      <c r="A20" s="124"/>
      <c r="B20" s="124"/>
      <c r="C20" s="124"/>
      <c r="D20" s="124"/>
      <c r="E20" s="124"/>
    </row>
    <row r="21" spans="1:5" x14ac:dyDescent="0.25">
      <c r="A21" s="124"/>
      <c r="B21" s="124"/>
      <c r="C21" s="124"/>
      <c r="D21" s="124"/>
      <c r="E21" s="124"/>
    </row>
    <row r="22" spans="1:5" x14ac:dyDescent="0.25">
      <c r="A22" s="124"/>
      <c r="B22" s="124"/>
      <c r="C22" s="124"/>
      <c r="D22" s="124"/>
      <c r="E22" s="124"/>
    </row>
  </sheetData>
  <pageMargins left="0.70866141732283472" right="0.70866141732283472" top="0.74803149606299213" bottom="0.74803149606299213" header="0.31496062992125984" footer="0.31496062992125984"/>
  <pageSetup paperSize="9" scale="11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proforma</vt:lpstr>
      <vt:lpstr>pedido</vt:lpstr>
      <vt:lpstr>albaran</vt:lpstr>
      <vt:lpstr>factura</vt:lpstr>
      <vt:lpstr>Hoja Entrega Transporte</vt:lpstr>
      <vt:lpstr>Carta de Portes</vt:lpstr>
      <vt:lpstr>etiquetas envio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Usuario de Windows</cp:lastModifiedBy>
  <cp:lastPrinted>2021-08-11T10:52:31Z</cp:lastPrinted>
  <dcterms:created xsi:type="dcterms:W3CDTF">2015-02-17T17:31:20Z</dcterms:created>
  <dcterms:modified xsi:type="dcterms:W3CDTF">2021-08-25T11:21:40Z</dcterms:modified>
</cp:coreProperties>
</file>