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21765" windowHeight="1116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44525"/>
</workbook>
</file>

<file path=xl/calcChain.xml><?xml version="1.0" encoding="utf-8"?>
<calcChain xmlns="http://schemas.openxmlformats.org/spreadsheetml/2006/main">
  <c r="F47" i="1" l="1"/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18" i="1"/>
  <c r="F19" i="1"/>
  <c r="F20" i="1"/>
  <c r="F21" i="1"/>
  <c r="F22" i="1"/>
  <c r="F23" i="1"/>
  <c r="F24" i="1"/>
  <c r="F25" i="1"/>
  <c r="C9" i="2" l="1"/>
  <c r="C13" i="2"/>
  <c r="G9" i="7"/>
  <c r="E5" i="9"/>
  <c r="C13" i="9"/>
  <c r="C11" i="2"/>
  <c r="C14" i="9"/>
  <c r="C15" i="9"/>
  <c r="E13" i="2"/>
  <c r="C16" i="9"/>
  <c r="C17" i="9"/>
  <c r="E23" i="9"/>
  <c r="G11" i="7" s="1"/>
  <c r="E6" i="4"/>
  <c r="E6" i="9"/>
  <c r="F7" i="4"/>
  <c r="C9" i="4"/>
  <c r="E9" i="4"/>
  <c r="C10" i="4"/>
  <c r="E10" i="4"/>
  <c r="C11" i="4"/>
  <c r="E11" i="4"/>
  <c r="C12" i="4"/>
  <c r="E12" i="4"/>
  <c r="C13" i="4"/>
  <c r="E13" i="4"/>
  <c r="E14" i="4"/>
  <c r="F18" i="4"/>
  <c r="B19" i="4"/>
  <c r="C19" i="4"/>
  <c r="D19" i="4"/>
  <c r="F19" i="4" s="1"/>
  <c r="E19" i="4"/>
  <c r="B20" i="4"/>
  <c r="C20" i="4"/>
  <c r="D20" i="4"/>
  <c r="F20" i="4" s="1"/>
  <c r="E20" i="4"/>
  <c r="B21" i="4"/>
  <c r="C21" i="4"/>
  <c r="D21" i="4"/>
  <c r="F21" i="4" s="1"/>
  <c r="E21" i="4"/>
  <c r="B22" i="4"/>
  <c r="C22" i="4"/>
  <c r="D22" i="4"/>
  <c r="F22" i="4"/>
  <c r="E22" i="4"/>
  <c r="B23" i="4"/>
  <c r="C23" i="4"/>
  <c r="D23" i="4"/>
  <c r="F23" i="4"/>
  <c r="E23" i="4"/>
  <c r="B24" i="4"/>
  <c r="C24" i="4"/>
  <c r="D24" i="4"/>
  <c r="F24" i="4" s="1"/>
  <c r="E24" i="4"/>
  <c r="B25" i="4"/>
  <c r="C25" i="4"/>
  <c r="D25" i="4"/>
  <c r="F25" i="4" s="1"/>
  <c r="E25" i="4"/>
  <c r="B26" i="4"/>
  <c r="C26" i="4"/>
  <c r="D26" i="4"/>
  <c r="F26" i="4" s="1"/>
  <c r="E26" i="4"/>
  <c r="B27" i="4"/>
  <c r="C27" i="4"/>
  <c r="D27" i="4"/>
  <c r="F27" i="4" s="1"/>
  <c r="E27" i="4"/>
  <c r="B28" i="4"/>
  <c r="C28" i="4"/>
  <c r="D28" i="4"/>
  <c r="F28" i="4" s="1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F32" i="4"/>
  <c r="E32" i="4"/>
  <c r="B33" i="4"/>
  <c r="C33" i="4"/>
  <c r="D33" i="4"/>
  <c r="F33" i="4" s="1"/>
  <c r="E33" i="4"/>
  <c r="B35" i="4"/>
  <c r="D35" i="4"/>
  <c r="B36" i="4"/>
  <c r="D36" i="4"/>
  <c r="B37" i="4"/>
  <c r="D37" i="4"/>
  <c r="B38" i="4"/>
  <c r="D38" i="4"/>
  <c r="F38" i="4"/>
  <c r="E38" i="4"/>
  <c r="B39" i="4"/>
  <c r="D39" i="4"/>
  <c r="F39" i="4"/>
  <c r="E39" i="4"/>
  <c r="B40" i="4"/>
  <c r="D40" i="4"/>
  <c r="B41" i="4"/>
  <c r="C47" i="4"/>
  <c r="C48" i="4"/>
  <c r="C49" i="4"/>
  <c r="C50" i="4"/>
  <c r="E5" i="5"/>
  <c r="E6" i="5"/>
  <c r="C9" i="5"/>
  <c r="E9" i="5"/>
  <c r="C10" i="5"/>
  <c r="E10" i="5"/>
  <c r="C11" i="5"/>
  <c r="E11" i="5"/>
  <c r="C12" i="5"/>
  <c r="E12" i="5"/>
  <c r="C13" i="5"/>
  <c r="E13" i="5"/>
  <c r="E14" i="5"/>
  <c r="F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5" i="5"/>
  <c r="B36" i="5"/>
  <c r="D36" i="5"/>
  <c r="B37" i="5"/>
  <c r="D37" i="5"/>
  <c r="B38" i="5"/>
  <c r="D38" i="5"/>
  <c r="B39" i="5"/>
  <c r="D39" i="5"/>
  <c r="D40" i="5"/>
  <c r="B41" i="5"/>
  <c r="C47" i="5"/>
  <c r="C48" i="5"/>
  <c r="C49" i="5"/>
  <c r="C50" i="5"/>
  <c r="E5" i="11"/>
  <c r="E6" i="11"/>
  <c r="C9" i="11"/>
  <c r="E9" i="11"/>
  <c r="K9" i="11"/>
  <c r="C3" i="2"/>
  <c r="M9" i="11"/>
  <c r="E3" i="2" s="1"/>
  <c r="C10" i="11"/>
  <c r="E10" i="11"/>
  <c r="K10" i="11"/>
  <c r="C4" i="2" s="1"/>
  <c r="M10" i="11"/>
  <c r="E22" i="9"/>
  <c r="C11" i="11"/>
  <c r="E11" i="11"/>
  <c r="K11" i="11"/>
  <c r="C5" i="2"/>
  <c r="M11" i="11"/>
  <c r="E5" i="2" s="1"/>
  <c r="C12" i="11"/>
  <c r="E12" i="11"/>
  <c r="K12" i="11"/>
  <c r="C24" i="9" s="1"/>
  <c r="M12" i="11"/>
  <c r="E6" i="2" s="1"/>
  <c r="E24" i="9"/>
  <c r="C13" i="11"/>
  <c r="E13" i="11"/>
  <c r="K13" i="11"/>
  <c r="C25" i="9"/>
  <c r="M13" i="11"/>
  <c r="E7" i="2" s="1"/>
  <c r="E14" i="11"/>
  <c r="F18" i="11"/>
  <c r="B19" i="11"/>
  <c r="C19" i="11"/>
  <c r="D19" i="11"/>
  <c r="F19" i="11"/>
  <c r="E19" i="11"/>
  <c r="B20" i="11"/>
  <c r="C20" i="11"/>
  <c r="D20" i="11"/>
  <c r="E20" i="11"/>
  <c r="B21" i="11"/>
  <c r="C21" i="11"/>
  <c r="D21" i="11"/>
  <c r="F21" i="11"/>
  <c r="E21" i="11"/>
  <c r="B22" i="11"/>
  <c r="C22" i="11"/>
  <c r="D22" i="11"/>
  <c r="F22" i="11" s="1"/>
  <c r="E22" i="11"/>
  <c r="B23" i="11"/>
  <c r="C23" i="11"/>
  <c r="D23" i="11"/>
  <c r="F23" i="11" s="1"/>
  <c r="E23" i="11"/>
  <c r="B24" i="11"/>
  <c r="C24" i="11"/>
  <c r="D24" i="11"/>
  <c r="F24" i="11" s="1"/>
  <c r="E24" i="11"/>
  <c r="B25" i="11"/>
  <c r="C25" i="11"/>
  <c r="D25" i="11"/>
  <c r="E25" i="11"/>
  <c r="B26" i="11"/>
  <c r="C26" i="11"/>
  <c r="D26" i="11"/>
  <c r="F26" i="11"/>
  <c r="E26" i="11"/>
  <c r="B27" i="11"/>
  <c r="C27" i="11"/>
  <c r="D27" i="11"/>
  <c r="F27" i="11" s="1"/>
  <c r="E27" i="11"/>
  <c r="B28" i="11"/>
  <c r="C28" i="11"/>
  <c r="D28" i="11"/>
  <c r="F28" i="11" s="1"/>
  <c r="E28" i="11"/>
  <c r="B29" i="11"/>
  <c r="C29" i="11"/>
  <c r="D29" i="11"/>
  <c r="F29" i="11" s="1"/>
  <c r="E29" i="11"/>
  <c r="B30" i="11"/>
  <c r="C30" i="11"/>
  <c r="D30" i="11"/>
  <c r="E30" i="11"/>
  <c r="B31" i="11"/>
  <c r="C31" i="11"/>
  <c r="D31" i="11"/>
  <c r="F31" i="11" s="1"/>
  <c r="E31" i="11"/>
  <c r="B32" i="11"/>
  <c r="C32" i="11"/>
  <c r="D32" i="11"/>
  <c r="F32" i="11" s="1"/>
  <c r="E32" i="11"/>
  <c r="B33" i="11"/>
  <c r="C33" i="11"/>
  <c r="D33" i="11"/>
  <c r="F33" i="11"/>
  <c r="E33" i="11"/>
  <c r="B35" i="11"/>
  <c r="D35" i="11"/>
  <c r="B36" i="11"/>
  <c r="D36" i="11"/>
  <c r="B37" i="11"/>
  <c r="D37" i="11"/>
  <c r="B38" i="11"/>
  <c r="D38" i="11"/>
  <c r="E38" i="11"/>
  <c r="B39" i="11"/>
  <c r="D39" i="11"/>
  <c r="E39" i="11"/>
  <c r="B40" i="11"/>
  <c r="D40" i="11"/>
  <c r="B41" i="11"/>
  <c r="D41" i="11"/>
  <c r="C47" i="11"/>
  <c r="C48" i="11"/>
  <c r="C49" i="11"/>
  <c r="C50" i="11"/>
  <c r="F17" i="1"/>
  <c r="F44" i="1" s="1"/>
  <c r="F37" i="4"/>
  <c r="F48" i="1"/>
  <c r="F38" i="11"/>
  <c r="F49" i="1"/>
  <c r="F39" i="11"/>
  <c r="D9" i="2"/>
  <c r="G10" i="7"/>
  <c r="F37" i="11"/>
  <c r="E21" i="9"/>
  <c r="F30" i="4"/>
  <c r="F29" i="4"/>
  <c r="F30" i="11"/>
  <c r="F20" i="11"/>
  <c r="F25" i="11"/>
  <c r="C7" i="2"/>
  <c r="F31" i="4"/>
  <c r="E4" i="2"/>
  <c r="C23" i="9"/>
  <c r="F11" i="7" s="1"/>
  <c r="C21" i="9"/>
  <c r="C22" i="9" l="1"/>
  <c r="F34" i="11"/>
  <c r="F36" i="11" s="1"/>
  <c r="F40" i="11" s="1"/>
  <c r="F42" i="11" s="1"/>
  <c r="F34" i="4"/>
  <c r="F36" i="4" s="1"/>
  <c r="F40" i="4" s="1"/>
  <c r="F42" i="4" s="1"/>
  <c r="F45" i="1"/>
  <c r="F46" i="1" s="1"/>
  <c r="F50" i="1" s="1"/>
  <c r="E25" i="9"/>
  <c r="C6" i="2"/>
  <c r="F51" i="1" l="1"/>
  <c r="F52" i="1" s="1"/>
  <c r="F35" i="4"/>
  <c r="F35" i="11"/>
  <c r="F41" i="4" l="1"/>
  <c r="F41" i="11"/>
</calcChain>
</file>

<file path=xl/sharedStrings.xml><?xml version="1.0" encoding="utf-8"?>
<sst xmlns="http://schemas.openxmlformats.org/spreadsheetml/2006/main" count="252" uniqueCount="119">
  <si>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</si>
  <si>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</si>
  <si>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</si>
  <si>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</si>
  <si>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</si>
  <si>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</si>
  <si>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</si>
  <si>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</si>
  <si>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</si>
  <si>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</si>
  <si>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</si>
  <si>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</si>
  <si>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</si>
  <si>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</si>
  <si>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</si>
  <si>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</si>
  <si>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</si>
  <si>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</si>
  <si>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</si>
  <si>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</si>
  <si>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</si>
  <si>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</si>
  <si>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</si>
  <si>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</si>
  <si>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</si>
  <si>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</si>
  <si>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</si>
  <si>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</si>
  <si>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</si>
  <si>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</si>
  <si>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</si>
  <si>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</si>
  <si>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</si>
  <si>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</si>
  <si>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</si>
  <si>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</si>
  <si>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</si>
  <si>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</si>
  <si>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</si>
  <si>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</si>
  <si>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</si>
  <si>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</si>
  <si>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</si>
  <si>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</si>
  <si>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</si>
  <si>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</si>
  <si>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</si>
  <si>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</si>
  <si>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</si>
  <si>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</si>
  <si>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</si>
  <si>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</si>
  <si>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</si>
  <si>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</si>
  <si>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</si>
  <si>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</si>
  <si>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</si>
  <si>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</si>
  <si>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</si>
  <si>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</si>
  <si>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</si>
  <si>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</si>
  <si>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</si>
  <si>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</si>
  <si>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</si>
  <si>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</si>
  <si>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</si>
  <si>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</si>
  <si>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</si>
  <si>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</si>
  <si>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</si>
  <si>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</si>
  <si>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</si>
  <si>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</si>
  <si>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</si>
  <si>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</si>
  <si>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</si>
  <si>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</si>
  <si>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</si>
  <si>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</si>
  <si>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</si>
  <si>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</si>
  <si>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</si>
  <si>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</si>
  <si>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</si>
  <si>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</si>
  <si>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</si>
  <si>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</si>
  <si>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</si>
  <si>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</si>
  <si>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</si>
  <si>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</si>
  <si>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</si>
  <si>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</si>
  <si>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</si>
  <si>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</si>
  <si>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</si>
  <si>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</si>
  <si>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</si>
  <si>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</si>
  <si>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</si>
  <si>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</si>
  <si>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</si>
  <si>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</si>
  <si>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</si>
  <si>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</si>
  <si>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</si>
  <si>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</si>
  <si>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</si>
  <si>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</si>
  <si>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</si>
  <si>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</si>
  <si>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350 m2,</t>
  </si>
  <si>
    <t>AZUL</t>
  </si>
  <si>
    <t>Portes  190 kgs brutos</t>
  </si>
  <si>
    <t>LAVADEROS</t>
  </si>
  <si>
    <t>Nº: 07082126NN 350 M2</t>
  </si>
  <si>
    <t>Fecha: 08/07/2021</t>
  </si>
  <si>
    <t>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</si>
</sst>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6"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49" fontId="7" fillId="0" borderId="1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7" fillId="0" borderId="0" xfId="0" applyFont="1" applyFill="1" applyBorder="1" applyAlignment="1">
      <alignment horizontal="left"/>
    </xf>
    <xf numFmtId="4" fontId="7" fillId="0" borderId="0" xfId="0" applyNumberFormat="1" applyFont="1" applyFill="1" applyBorder="1"/>
    <xf numFmtId="0" fontId="7" fillId="0" borderId="2" xfId="0" applyNumberFormat="1" applyFont="1" applyFill="1" applyBorder="1"/>
    <xf numFmtId="0" fontId="5" fillId="0" borderId="2" xfId="1" applyBorder="1" applyAlignment="1" applyProtection="1"/>
    <xf numFmtId="0" fontId="7" fillId="0" borderId="0" xfId="0" applyNumberFormat="1" applyFont="1" applyFill="1" applyBorder="1"/>
    <xf numFmtId="0" fontId="45" fillId="0" borderId="0" xfId="0" applyFont="1" applyFill="1" applyBorder="1" applyAlignment="1">
      <alignment horizontal="left"/>
    </xf>
    <xf numFmtId="4" fontId="4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left"/>
    </xf>
    <xf numFmtId="0" fontId="45" fillId="0" borderId="0" xfId="0" applyFont="1" applyFill="1" applyAlignment="1">
      <alignment horizontal="left"/>
    </xf>
    <xf numFmtId="0" fontId="45" fillId="0" borderId="0" xfId="0" applyFont="1" applyAlignment="1">
      <alignment horizontal="left"/>
    </xf>
    <xf numFmtId="4" fontId="45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65"/>
  <sheetViews>
    <sheetView tabSelected="1" topLeftCell="A27" zoomScaleNormal="100" workbookViewId="0">
      <selection activeCell="F47" sqref="F47"/>
    </sheetView>
  </sheetViews>
  <sheetFormatPr baseColWidth="10" defaultRowHeight="15.75" x14ac:dyDescent="0.25"/>
  <cols>
    <col min="1" max="1" width="3.140625" style="7" customWidth="1"/>
    <col min="2" max="2" width="25.85546875" style="7" customWidth="1"/>
    <col min="3" max="3" width="47" style="7" customWidth="1"/>
    <col min="4" max="4" width="10.85546875" style="7" customWidth="1"/>
    <col min="5" max="5" width="23.5703125" style="11" customWidth="1"/>
    <col min="6" max="6" width="19.5703125" style="11" customWidth="1"/>
    <col min="7" max="7" width="6.85546875" style="7" customWidth="1"/>
    <col min="8" max="16384" width="11.42578125" style="7"/>
  </cols>
  <sheetData>
    <row r="3" spans="2:10" ht="26.25" x14ac:dyDescent="0.4">
      <c r="E3" s="23" t="s">
        <v>10</v>
      </c>
    </row>
    <row r="4" spans="2:10" ht="21" x14ac:dyDescent="0.35">
      <c r="E4" s="14" t="s">
        <v>116</v>
      </c>
    </row>
    <row r="5" spans="2:10" ht="21" x14ac:dyDescent="0.35">
      <c r="C5" s="205" t="s">
        <v>115</v>
      </c>
      <c r="E5" s="14" t="s">
        <v>117</v>
      </c>
    </row>
    <row r="6" spans="2:10" ht="18.75" x14ac:dyDescent="0.3">
      <c r="C6" s="207"/>
      <c r="E6" s="203"/>
    </row>
    <row r="7" spans="2:10" ht="23.25" x14ac:dyDescent="0.35">
      <c r="B7" s="22" t="s">
        <v>11</v>
      </c>
      <c r="C7" s="14"/>
      <c r="E7" s="206" t="s">
        <v>113</v>
      </c>
      <c r="F7" s="204"/>
    </row>
    <row r="8" spans="2:10" ht="18.75" x14ac:dyDescent="0.3">
      <c r="B8" s="40" t="s">
        <v>13</v>
      </c>
      <c r="C8" s="40"/>
      <c r="D8" s="40" t="s">
        <v>17</v>
      </c>
      <c r="E8" s="41"/>
      <c r="F8" s="25"/>
      <c r="J8" s="67"/>
    </row>
    <row r="9" spans="2:10" ht="18.75" x14ac:dyDescent="0.3">
      <c r="B9" s="40" t="s">
        <v>12</v>
      </c>
      <c r="C9" s="40"/>
      <c r="D9" s="40" t="s">
        <v>18</v>
      </c>
      <c r="E9" s="208"/>
      <c r="F9" s="25"/>
      <c r="J9" s="67"/>
    </row>
    <row r="10" spans="2:10" ht="18.75" x14ac:dyDescent="0.3">
      <c r="B10" s="40" t="s">
        <v>14</v>
      </c>
      <c r="C10" s="213"/>
      <c r="D10" s="213" t="s">
        <v>19</v>
      </c>
      <c r="E10" s="53"/>
      <c r="F10" s="210"/>
      <c r="I10"/>
      <c r="J10" s="67"/>
    </row>
    <row r="11" spans="2:10" ht="18.75" x14ac:dyDescent="0.3">
      <c r="B11" s="40" t="s">
        <v>15</v>
      </c>
      <c r="C11" s="215" t="s">
        <v>118</v>
      </c>
      <c r="D11" s="215" t="s">
        <v>20</v>
      </c>
      <c r="E11" s="202"/>
      <c r="F11" s="212"/>
      <c r="I11"/>
      <c r="J11" s="67"/>
    </row>
    <row r="12" spans="2:10" ht="18.75" x14ac:dyDescent="0.3">
      <c r="B12" s="40" t="s">
        <v>16</v>
      </c>
      <c r="C12" s="213"/>
      <c r="D12" s="213" t="s">
        <v>21</v>
      </c>
      <c r="E12" s="214"/>
      <c r="F12" s="210"/>
      <c r="I12"/>
    </row>
    <row r="13" spans="2:10" ht="18.75" x14ac:dyDescent="0.3">
      <c r="B13" s="213" t="s">
        <v>111</v>
      </c>
      <c r="C13" s="209"/>
      <c r="D13" s="211"/>
      <c r="E13" s="212"/>
      <c r="F13" s="212"/>
      <c r="I13"/>
    </row>
    <row r="14" spans="2:10" ht="23.25" x14ac:dyDescent="0.35">
      <c r="B14" s="22" t="s">
        <v>22</v>
      </c>
    </row>
    <row r="15" spans="2:10" x14ac:dyDescent="0.25">
      <c r="B15" s="7" t="s">
        <v>112</v>
      </c>
    </row>
    <row r="16" spans="2:10" s="2" customFormat="1" ht="21" x14ac:dyDescent="0.35">
      <c r="B16" s="9" t="s">
        <v>0</v>
      </c>
      <c r="C16" s="9"/>
      <c r="D16" s="28" t="s">
        <v>1</v>
      </c>
      <c r="E16" s="29" t="s">
        <v>2</v>
      </c>
      <c r="F16" s="29" t="s">
        <v>3</v>
      </c>
    </row>
    <row r="17" spans="2:8" x14ac:dyDescent="0.25">
      <c r="B17" s="3"/>
      <c r="C17" s="3"/>
      <c r="D17" s="4"/>
      <c r="E17" s="5"/>
      <c r="F17" s="6" t="str">
        <f>IF(D17&lt;&gt;"",D17*E17,"")</f>
        <v/>
      </c>
    </row>
    <row r="18" spans="2:8" x14ac:dyDescent="0.25">
      <c r="B18" s="216"/>
      <c r="C18" s="216"/>
      <c r="D18" s="216"/>
      <c r="E18" s="217"/>
      <c r="F18" s="217" t="str">
        <f t="shared" ref="F18:F24" si="0">IF(D18&lt;&gt;"",D18*E18,"")</f>
        <v/>
      </c>
    </row>
    <row r="19" spans="2:8" x14ac:dyDescent="0.25">
      <c r="B19" s="218"/>
      <c r="C19" s="218"/>
      <c r="D19" s="219"/>
      <c r="E19" s="217"/>
      <c r="F19" s="217" t="str">
        <f t="shared" si="0"/>
        <v/>
      </c>
    </row>
    <row r="20" spans="2:8" x14ac:dyDescent="0.25">
      <c r="B20" s="216"/>
      <c r="C20" s="218"/>
      <c r="D20" s="219"/>
      <c r="E20" s="217"/>
      <c r="F20" s="217" t="str">
        <f t="shared" si="0"/>
        <v/>
      </c>
    </row>
    <row r="21" spans="2:8" x14ac:dyDescent="0.25">
      <c r="B21" s="216"/>
      <c r="C21" s="218"/>
      <c r="D21" s="219"/>
      <c r="E21" s="217"/>
      <c r="F21" s="217" t="str">
        <f t="shared" si="0"/>
        <v/>
      </c>
    </row>
    <row r="22" spans="2:8" x14ac:dyDescent="0.25">
      <c r="B22" s="218"/>
      <c r="C22" s="216"/>
      <c r="D22" s="216"/>
      <c r="E22" s="217"/>
      <c r="F22" s="217" t="str">
        <f t="shared" si="0"/>
        <v/>
      </c>
    </row>
    <row r="23" spans="2:8" x14ac:dyDescent="0.25">
      <c r="B23" s="218"/>
      <c r="C23" s="218"/>
      <c r="D23" s="219"/>
      <c r="E23" s="217"/>
      <c r="F23" s="217" t="str">
        <f t="shared" si="0"/>
        <v/>
      </c>
    </row>
    <row r="24" spans="2:8" x14ac:dyDescent="0.25">
      <c r="B24" s="216"/>
      <c r="C24" s="216"/>
      <c r="D24" s="216"/>
      <c r="E24" s="217"/>
      <c r="F24" s="217" t="str">
        <f t="shared" si="0"/>
        <v/>
      </c>
    </row>
    <row r="25" spans="2:8" x14ac:dyDescent="0.25">
      <c r="B25" s="218"/>
      <c r="C25" s="218"/>
      <c r="D25" s="219"/>
      <c r="E25" s="217"/>
      <c r="F25" s="217" t="str">
        <f>IF(D25&lt;&gt;"",D25*E25,"")</f>
        <v/>
      </c>
    </row>
    <row r="26" spans="2:8" x14ac:dyDescent="0.25">
      <c r="B26" s="216"/>
      <c r="C26" s="216"/>
      <c r="D26" s="216"/>
      <c r="E26" s="217"/>
      <c r="F26" s="217" t="str">
        <f t="shared" ref="F26:F43" si="1">IF(D26&lt;&gt;"",D26*E26,"")</f>
        <v/>
      </c>
      <c r="H26" s="198"/>
    </row>
    <row r="27" spans="2:8" x14ac:dyDescent="0.25">
      <c r="B27" s="218"/>
      <c r="C27" s="218"/>
      <c r="D27" s="219"/>
      <c r="E27" s="217"/>
      <c r="F27" s="217" t="str">
        <f t="shared" si="1"/>
        <v/>
      </c>
    </row>
    <row r="28" spans="2:8" x14ac:dyDescent="0.25">
      <c r="B28" s="220"/>
      <c r="C28" s="220"/>
      <c r="D28" s="221"/>
      <c r="E28" s="222"/>
      <c r="F28" s="217" t="str">
        <f t="shared" si="1"/>
        <v/>
      </c>
    </row>
    <row r="29" spans="2:8" x14ac:dyDescent="0.25">
      <c r="B29" s="223"/>
      <c r="C29" s="223"/>
      <c r="D29" s="224"/>
      <c r="E29" s="222"/>
      <c r="F29" s="217" t="str">
        <f t="shared" si="1"/>
        <v/>
      </c>
    </row>
    <row r="30" spans="2:8" x14ac:dyDescent="0.25">
      <c r="B30" s="223"/>
      <c r="C30" s="223"/>
      <c r="D30" s="224"/>
      <c r="E30" s="222"/>
      <c r="F30" s="217" t="str">
        <f t="shared" si="1"/>
        <v/>
      </c>
    </row>
    <row r="31" spans="2:8" x14ac:dyDescent="0.25">
      <c r="B31" s="225"/>
      <c r="C31" s="225"/>
      <c r="D31" s="219"/>
      <c r="E31" s="217"/>
      <c r="F31" s="217" t="str">
        <f t="shared" si="1"/>
        <v/>
      </c>
    </row>
    <row r="32" spans="2:8" x14ac:dyDescent="0.25">
      <c r="B32" s="225"/>
      <c r="C32" s="225"/>
      <c r="D32" s="219"/>
      <c r="E32" s="217"/>
      <c r="F32" s="217" t="str">
        <f t="shared" si="1"/>
        <v/>
      </c>
    </row>
    <row r="33" spans="2:6" x14ac:dyDescent="0.25">
      <c r="B33" s="225"/>
      <c r="C33" s="225"/>
      <c r="D33" s="219"/>
      <c r="E33" s="217"/>
      <c r="F33" s="217" t="str">
        <f t="shared" si="1"/>
        <v/>
      </c>
    </row>
    <row r="34" spans="2:6" x14ac:dyDescent="0.25">
      <c r="B34" s="225"/>
      <c r="C34" s="225"/>
      <c r="D34" s="219"/>
      <c r="E34" s="217"/>
      <c r="F34" s="217" t="str">
        <f t="shared" si="1"/>
        <v/>
      </c>
    </row>
    <row r="35" spans="2:6" x14ac:dyDescent="0.25">
      <c r="B35" s="225"/>
      <c r="C35" s="225"/>
      <c r="D35" s="219"/>
      <c r="E35" s="217"/>
      <c r="F35" s="217" t="str">
        <f t="shared" si="1"/>
        <v/>
      </c>
    </row>
    <row r="36" spans="2:6" x14ac:dyDescent="0.25">
      <c r="B36" s="225"/>
      <c r="C36" s="225"/>
      <c r="D36" s="219"/>
      <c r="E36" s="217"/>
      <c r="F36" s="217" t="str">
        <f t="shared" si="1"/>
        <v/>
      </c>
    </row>
    <row r="37" spans="2:6" x14ac:dyDescent="0.25">
      <c r="B37" s="225"/>
      <c r="C37" s="225"/>
      <c r="D37" s="219"/>
      <c r="E37" s="217"/>
      <c r="F37" s="217" t="str">
        <f t="shared" si="1"/>
        <v/>
      </c>
    </row>
    <row r="38" spans="2:6" x14ac:dyDescent="0.25">
      <c r="B38" s="225"/>
      <c r="C38" s="225"/>
      <c r="D38" s="219"/>
      <c r="E38" s="217"/>
      <c r="F38" s="217" t="str">
        <f t="shared" si="1"/>
        <v/>
      </c>
    </row>
    <row r="39" spans="2:6" x14ac:dyDescent="0.25">
      <c r="B39" s="225"/>
      <c r="C39" s="225"/>
      <c r="D39" s="219"/>
      <c r="E39" s="217"/>
      <c r="F39" s="217" t="str">
        <f t="shared" si="1"/>
        <v/>
      </c>
    </row>
    <row r="40" spans="2:6" x14ac:dyDescent="0.25">
      <c r="B40" s="225"/>
      <c r="C40" s="225"/>
      <c r="D40" s="219"/>
      <c r="E40" s="217"/>
      <c r="F40" s="217" t="str">
        <f t="shared" si="1"/>
        <v/>
      </c>
    </row>
    <row r="41" spans="2:6" x14ac:dyDescent="0.25">
      <c r="B41" s="225"/>
      <c r="C41" s="225"/>
      <c r="D41" s="219"/>
      <c r="E41" s="217"/>
      <c r="F41" s="217" t="str">
        <f t="shared" si="1"/>
        <v/>
      </c>
    </row>
    <row r="42" spans="2:6" x14ac:dyDescent="0.25">
      <c r="B42" s="225"/>
      <c r="C42" s="225"/>
      <c r="D42" s="219"/>
      <c r="E42" s="217"/>
      <c r="F42" s="217" t="str">
        <f t="shared" si="1"/>
        <v/>
      </c>
    </row>
    <row r="43" spans="2:6" x14ac:dyDescent="0.25">
      <c r="B43" s="225"/>
      <c r="C43" s="225"/>
      <c r="D43" s="219"/>
      <c r="E43" s="217"/>
      <c r="F43" s="217" t="str">
        <f t="shared" si="1"/>
        <v/>
      </c>
    </row>
    <row r="44" spans="2:6" ht="19.5" thickBot="1" x14ac:dyDescent="0.35">
      <c r="B44" s="1" t="s">
        <v>4</v>
      </c>
      <c r="C44" s="1"/>
      <c r="D44" s="32"/>
      <c r="E44" s="33"/>
      <c r="F44" s="34">
        <f>SUM(F17:F43)</f>
        <v>0</v>
      </c>
    </row>
    <row r="45" spans="2:6" ht="19.5" thickBot="1" x14ac:dyDescent="0.35">
      <c r="B45" s="68" t="s">
        <v>37</v>
      </c>
      <c r="C45" s="199" t="s">
        <v>110</v>
      </c>
      <c r="D45" s="201">
        <v>50</v>
      </c>
      <c r="E45" s="69"/>
      <c r="F45" s="69">
        <f>F44*(D45/100)*(-1)</f>
        <v>0</v>
      </c>
    </row>
    <row r="46" spans="2:6" ht="18.75" x14ac:dyDescent="0.3">
      <c r="B46" s="45" t="s">
        <v>104</v>
      </c>
      <c r="C46" s="45"/>
      <c r="D46" s="45"/>
      <c r="E46" s="72"/>
      <c r="F46" s="72">
        <f>SUM(F44:F45)</f>
        <v>0</v>
      </c>
    </row>
    <row r="47" spans="2:6" ht="18.75" x14ac:dyDescent="0.3">
      <c r="B47" s="13" t="s">
        <v>5</v>
      </c>
      <c r="C47" s="200" t="s">
        <v>114</v>
      </c>
      <c r="D47" s="13">
        <v>190</v>
      </c>
      <c r="E47" s="35">
        <v>0.33</v>
      </c>
      <c r="F47" s="35">
        <f>IF(D47*E47&lt;17,17,D47*E47)</f>
        <v>62.7</v>
      </c>
    </row>
    <row r="48" spans="2:6" ht="18.75" x14ac:dyDescent="0.3">
      <c r="B48" s="13" t="s">
        <v>102</v>
      </c>
      <c r="C48" s="13"/>
      <c r="D48" s="13"/>
      <c r="E48" s="35"/>
      <c r="F48" s="35" t="str">
        <f>IF(D48&lt;&gt;"",(D48*E48),"")</f>
        <v/>
      </c>
    </row>
    <row r="49" spans="2:6" ht="18.75" x14ac:dyDescent="0.3">
      <c r="B49" s="68" t="s">
        <v>103</v>
      </c>
      <c r="C49" s="68"/>
      <c r="D49" s="68"/>
      <c r="E49" s="69"/>
      <c r="F49" s="69" t="str">
        <f>IF(D49&lt;&gt;"",(D49*E49),"")</f>
        <v/>
      </c>
    </row>
    <row r="50" spans="2:6" ht="18.75" x14ac:dyDescent="0.3">
      <c r="B50" s="45" t="s">
        <v>6</v>
      </c>
      <c r="C50" s="45"/>
      <c r="D50" s="45"/>
      <c r="E50" s="72"/>
      <c r="F50" s="72">
        <f>SUM(F46:F49)</f>
        <v>62.7</v>
      </c>
    </row>
    <row r="51" spans="2:6" ht="18.75" x14ac:dyDescent="0.3">
      <c r="B51" s="13" t="s">
        <v>7</v>
      </c>
      <c r="C51" s="13"/>
      <c r="D51" s="13"/>
      <c r="E51" s="35"/>
      <c r="F51" s="35">
        <f>F50*0.21</f>
        <v>13.167</v>
      </c>
    </row>
    <row r="52" spans="2:6" s="10" customFormat="1" ht="21" x14ac:dyDescent="0.35">
      <c r="B52" s="46" t="s">
        <v>8</v>
      </c>
      <c r="C52" s="46"/>
      <c r="D52" s="46"/>
      <c r="E52" s="47"/>
      <c r="F52" s="47">
        <f>SUM(F50:F51)</f>
        <v>75.867000000000004</v>
      </c>
    </row>
    <row r="53" spans="2:6" ht="12" customHeight="1" x14ac:dyDescent="0.25"/>
    <row r="54" spans="2:6" ht="12" customHeight="1" x14ac:dyDescent="0.25"/>
    <row r="55" spans="2:6" ht="23.25" x14ac:dyDescent="0.35">
      <c r="B55" s="22" t="s">
        <v>23</v>
      </c>
    </row>
    <row r="56" spans="2:6" ht="12" customHeight="1" x14ac:dyDescent="0.25"/>
    <row r="57" spans="2:6" x14ac:dyDescent="0.25">
      <c r="B57" s="18" t="s">
        <v>24</v>
      </c>
      <c r="C57" s="18" t="s">
        <v>25</v>
      </c>
      <c r="D57" s="18"/>
      <c r="E57" s="19"/>
      <c r="F57" s="19"/>
    </row>
    <row r="58" spans="2:6" x14ac:dyDescent="0.25">
      <c r="B58" s="18" t="s">
        <v>26</v>
      </c>
      <c r="C58" s="20" t="s">
        <v>109</v>
      </c>
      <c r="D58" s="20"/>
      <c r="E58" s="21"/>
      <c r="F58" s="19"/>
    </row>
    <row r="59" spans="2:6" x14ac:dyDescent="0.25">
      <c r="B59" s="18" t="s">
        <v>27</v>
      </c>
      <c r="C59" s="18" t="s">
        <v>29</v>
      </c>
      <c r="D59" s="18"/>
      <c r="E59" s="19"/>
      <c r="F59" s="19"/>
    </row>
    <row r="60" spans="2:6" x14ac:dyDescent="0.25">
      <c r="B60" s="16" t="s">
        <v>28</v>
      </c>
      <c r="C60" s="43"/>
      <c r="D60" s="16"/>
      <c r="E60" s="17"/>
      <c r="F60" s="17"/>
    </row>
    <row r="61" spans="2:6" ht="12" customHeight="1" x14ac:dyDescent="0.25"/>
    <row r="62" spans="2:6" ht="18.75" x14ac:dyDescent="0.3">
      <c r="B62" s="36" t="s">
        <v>30</v>
      </c>
      <c r="C62"/>
      <c r="D62"/>
    </row>
    <row r="63" spans="2:6" ht="12" customHeight="1" x14ac:dyDescent="0.25">
      <c r="B63" s="37" t="s">
        <v>31</v>
      </c>
      <c r="C63" s="37"/>
      <c r="D63" s="12"/>
      <c r="E63" s="38"/>
      <c r="F63" s="39" t="s">
        <v>32</v>
      </c>
    </row>
    <row r="64" spans="2:6" ht="12.75" customHeight="1" x14ac:dyDescent="0.25">
      <c r="B64" s="37" t="s">
        <v>33</v>
      </c>
      <c r="C64" s="37"/>
      <c r="D64" s="12"/>
      <c r="E64" s="38"/>
      <c r="F64" s="39" t="s">
        <v>34</v>
      </c>
    </row>
    <row r="65" spans="2:6" ht="13.5" customHeight="1" x14ac:dyDescent="0.25">
      <c r="B65" t="s">
        <v>35</v>
      </c>
      <c r="C65" s="37"/>
      <c r="D65" s="12"/>
      <c r="E65" s="38"/>
      <c r="F65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6"/>
  <sheetViews>
    <sheetView workbookViewId="0">
      <selection activeCell="K9" sqref="K9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s="23" t="s">
        <v>96</v>
      </c>
    </row>
    <row r="5" spans="2:14" ht="21" x14ac:dyDescent="0.35">
      <c r="E5" s="14" t="str">
        <f>proforma!E4</f>
        <v>Nº: 07082126NN 350 M2</v>
      </c>
    </row>
    <row r="6" spans="2:14" ht="21.75" thickBot="1" x14ac:dyDescent="0.4">
      <c r="E6" s="14" t="str">
        <f>proforma!E5</f>
        <v>Fecha: 08/07/2021</v>
      </c>
    </row>
    <row r="7" spans="2:14" ht="16.5" thickBot="1" x14ac:dyDescent="0.3">
      <c r="J7" s="63" t="s">
        <v>98</v>
      </c>
      <c r="K7" s="64"/>
      <c r="L7" s="64"/>
      <c r="M7" s="64"/>
      <c r="N7" s="65"/>
    </row>
    <row r="8" spans="2:14" ht="23.25" x14ac:dyDescent="0.35">
      <c r="B8" s="22" t="s">
        <v>11</v>
      </c>
      <c r="C8" s="14"/>
      <c r="J8" s="60" t="s">
        <v>51</v>
      </c>
      <c r="K8" s="61"/>
      <c r="M8" s="11"/>
      <c r="N8" s="62"/>
    </row>
    <row r="9" spans="2:14" ht="18.75" x14ac:dyDescent="0.3">
      <c r="B9" s="24" t="s">
        <v>13</v>
      </c>
      <c r="C9" s="24" t="str">
        <f>IF(proforma!C8&lt;&gt;"",(proforma!C8),"")</f>
        <v/>
      </c>
      <c r="D9" s="24" t="s">
        <v>17</v>
      </c>
      <c r="E9" s="41" t="str">
        <f>IF(proforma!E8&lt;&gt;"",(proforma!E8),"")</f>
        <v/>
      </c>
      <c r="F9" s="25"/>
      <c r="J9" s="49" t="s">
        <v>13</v>
      </c>
      <c r="K9" s="48" t="str">
        <f>IF(proforma!C8&lt;&gt;"",(proforma!C8),"")</f>
        <v/>
      </c>
      <c r="L9" s="24" t="s">
        <v>17</v>
      </c>
      <c r="M9" s="41" t="str">
        <f>IF(proforma!E8&lt;&gt;"",(proforma!E8),"")</f>
        <v/>
      </c>
      <c r="N9" s="50"/>
    </row>
    <row r="10" spans="2:14" ht="18.75" x14ac:dyDescent="0.3">
      <c r="B10" s="24" t="s">
        <v>12</v>
      </c>
      <c r="C10" s="24" t="str">
        <f>IF(proforma!C9&lt;&gt;"",(proforma!C9),"")</f>
        <v/>
      </c>
      <c r="D10" s="24" t="s">
        <v>18</v>
      </c>
      <c r="E10" s="41" t="str">
        <f>IF(proforma!E9&lt;&gt;"",(proforma!E9),"")</f>
        <v/>
      </c>
      <c r="F10" s="25"/>
      <c r="J10" s="49" t="s">
        <v>12</v>
      </c>
      <c r="K10" s="48" t="str">
        <f>IF(proforma!C9&lt;&gt;"",(proforma!C9),"")</f>
        <v/>
      </c>
      <c r="L10" s="24" t="s">
        <v>18</v>
      </c>
      <c r="M10" s="41" t="str">
        <f>IF(proforma!E9&lt;&gt;"",(proforma!E9),"")</f>
        <v/>
      </c>
      <c r="N10" s="50"/>
    </row>
    <row r="11" spans="2:14" ht="18.75" x14ac:dyDescent="0.3">
      <c r="B11" s="24" t="s">
        <v>14</v>
      </c>
      <c r="C11" s="24" t="str">
        <f>IF(proforma!C10&lt;&gt;"",(proforma!C10),"")</f>
        <v/>
      </c>
      <c r="D11" s="24" t="s">
        <v>19</v>
      </c>
      <c r="E11" s="41" t="str">
        <f>IF(proforma!E10&lt;&gt;"",(proforma!E10),"")</f>
        <v/>
      </c>
      <c r="F11" s="25"/>
      <c r="J11" s="49" t="s">
        <v>14</v>
      </c>
      <c r="K11" s="48" t="str">
        <f>IF(proforma!C10&lt;&gt;"",(proforma!C10),"")</f>
        <v/>
      </c>
      <c r="L11" s="24" t="s">
        <v>19</v>
      </c>
      <c r="M11" s="41" t="str">
        <f>IF(proforma!E10&lt;&gt;"",(proforma!E10),"")</f>
        <v/>
      </c>
      <c r="N11" s="50"/>
    </row>
    <row r="12" spans="2:14" ht="18.75" x14ac:dyDescent="0.3">
      <c r="B12" s="24" t="s">
        <v>15</v>
      </c>
      <c r="C12" s="24" t="str">
        <f>IF(proforma!C11&lt;&gt;"",(proforma!C11),"")</f>
        <v>España</v>
      </c>
      <c r="D12" s="24" t="s">
        <v>20</v>
      </c>
      <c r="E12" s="41" t="str">
        <f>IF(proforma!E11&lt;&gt;"",(proforma!E11),"")</f>
        <v/>
      </c>
      <c r="F12" s="25"/>
      <c r="J12" s="49" t="s">
        <v>15</v>
      </c>
      <c r="K12" s="48" t="str">
        <f>IF(proforma!C11&lt;&gt;"",(proforma!C11),"")</f>
        <v>España</v>
      </c>
      <c r="L12" s="24" t="s">
        <v>20</v>
      </c>
      <c r="M12" s="41" t="str">
        <f>IF(proforma!E11&lt;&gt;"",(proforma!E11),"")</f>
        <v/>
      </c>
      <c r="N12" s="50"/>
    </row>
    <row r="13" spans="2:14" ht="18.75" x14ac:dyDescent="0.3">
      <c r="B13" s="24" t="s">
        <v>16</v>
      </c>
      <c r="C13" s="24" t="str">
        <f>IF(proforma!C12&lt;&gt;"",(proforma!C12),"")</f>
        <v/>
      </c>
      <c r="D13" s="24" t="s">
        <v>21</v>
      </c>
      <c r="E13" s="41" t="str">
        <f>IF(proforma!E12&lt;&gt;"",(proforma!E12),"")</f>
        <v/>
      </c>
      <c r="F13" s="25"/>
      <c r="J13" s="51" t="s">
        <v>16</v>
      </c>
      <c r="K13" s="48" t="str">
        <f>IF(proforma!C12&lt;&gt;"",(proforma!C12),"")</f>
        <v/>
      </c>
      <c r="L13" s="52" t="s">
        <v>21</v>
      </c>
      <c r="M13" s="53" t="str">
        <f>IF(proforma!E12&lt;&gt;"",(proforma!E12),"")</f>
        <v/>
      </c>
      <c r="N13" s="54"/>
    </row>
    <row r="14" spans="2:14" ht="18.75" x14ac:dyDescent="0.3">
      <c r="B14" s="26"/>
      <c r="C14" s="26"/>
      <c r="D14" s="26"/>
      <c r="E14" s="42" t="str">
        <f>IF(proforma!E13&lt;&gt;"",(proforma!E13),"")</f>
        <v/>
      </c>
      <c r="F14" s="27"/>
      <c r="J14" s="58" t="s">
        <v>99</v>
      </c>
      <c r="K14" s="59"/>
      <c r="L14" s="57"/>
      <c r="M14" s="57"/>
      <c r="N14" s="57"/>
    </row>
    <row r="15" spans="2:14" ht="23.25" x14ac:dyDescent="0.35">
      <c r="B15" s="22" t="s">
        <v>22</v>
      </c>
      <c r="E15" s="15"/>
      <c r="J15" s="55" t="s">
        <v>94</v>
      </c>
      <c r="K15" s="55"/>
    </row>
    <row r="16" spans="2:14" x14ac:dyDescent="0.25">
      <c r="J16" s="55" t="s">
        <v>95</v>
      </c>
      <c r="K16" s="55"/>
    </row>
    <row r="17" spans="2:11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  <c r="J17" s="55" t="s">
        <v>39</v>
      </c>
      <c r="K17" s="56"/>
    </row>
    <row r="18" spans="2:11" x14ac:dyDescent="0.25">
      <c r="B18" s="3"/>
      <c r="C18" s="3"/>
      <c r="D18" s="4"/>
      <c r="E18" s="5"/>
      <c r="F18" s="6" t="str">
        <f>IF(D18&lt;&gt;"",D18*E18,"")</f>
        <v/>
      </c>
      <c r="J18" s="55" t="s">
        <v>97</v>
      </c>
      <c r="K18" s="55"/>
    </row>
    <row r="19" spans="2:11" x14ac:dyDescent="0.25">
      <c r="B19" s="30" t="str">
        <f>IF(proforma!B18&lt;&gt;"",(proforma!B18),"")</f>
        <v/>
      </c>
      <c r="C19" s="30" t="str">
        <f>IF(proforma!C18&lt;&gt;"",(proforma!C18),"")</f>
        <v/>
      </c>
      <c r="D19" s="31" t="str">
        <f>IF(proforma!D18&lt;&gt;"",(proforma!D18),"")</f>
        <v/>
      </c>
      <c r="E19" s="8" t="str">
        <f>IF(proforma!E18&lt;&gt;"",(proforma!E18),"")</f>
        <v/>
      </c>
      <c r="F19" s="8" t="str">
        <f>IF(D19&lt;&gt;"",D19*E19,"")</f>
        <v/>
      </c>
      <c r="J19" s="55" t="s">
        <v>100</v>
      </c>
      <c r="K19" s="66" t="s">
        <v>107</v>
      </c>
    </row>
    <row r="20" spans="2:11" x14ac:dyDescent="0.25">
      <c r="B20" s="30" t="str">
        <f>IF(proforma!B19&lt;&gt;"",(proforma!B19),"")</f>
        <v/>
      </c>
      <c r="C20" s="30" t="str">
        <f>IF(proforma!C19&lt;&gt;"",(proforma!C19),"")</f>
        <v/>
      </c>
      <c r="D20" s="31" t="str">
        <f>IF(proforma!D19&lt;&gt;"",(proforma!D19),"")</f>
        <v/>
      </c>
      <c r="E20" s="8" t="str">
        <f>IF(proforma!E19&lt;&gt;"",(proforma!E19),"")</f>
        <v/>
      </c>
      <c r="F20" s="8" t="str">
        <f t="shared" ref="F20:F33" si="0">IF(D20&lt;&gt;"",D20*E20,"")</f>
        <v/>
      </c>
    </row>
    <row r="21" spans="2:11" x14ac:dyDescent="0.25">
      <c r="B21" s="30" t="str">
        <f>IF(proforma!B20&lt;&gt;"",(proforma!B20),"")</f>
        <v/>
      </c>
      <c r="C21" s="30" t="str">
        <f>IF(proforma!C20&lt;&gt;"",(proforma!C20),"")</f>
        <v/>
      </c>
      <c r="D21" s="31" t="str">
        <f>IF(proforma!D20&lt;&gt;"",(proforma!D20),"")</f>
        <v/>
      </c>
      <c r="E21" s="8" t="str">
        <f>IF(proforma!E20&lt;&gt;"",(proforma!E20),"")</f>
        <v/>
      </c>
      <c r="F21" s="8" t="str">
        <f t="shared" si="0"/>
        <v/>
      </c>
    </row>
    <row r="22" spans="2:11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 t="str">
        <f>IF(proforma!E22&lt;&gt;"",(proforma!E22),"")</f>
        <v/>
      </c>
      <c r="F22" s="8" t="str">
        <f t="shared" si="0"/>
        <v/>
      </c>
    </row>
    <row r="23" spans="2:11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 t="str">
        <f>IF(proforma!E23&lt;&gt;"",(proforma!E23),"")</f>
        <v/>
      </c>
      <c r="F23" s="8" t="str">
        <f t="shared" si="0"/>
        <v/>
      </c>
    </row>
    <row r="24" spans="2:11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 t="str">
        <f>IF(proforma!E24&lt;&gt;"",(proforma!E24),"")</f>
        <v/>
      </c>
      <c r="F24" s="8" t="str">
        <f t="shared" si="0"/>
        <v/>
      </c>
    </row>
    <row r="25" spans="2:11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 t="str">
        <f>IF(proforma!E25&lt;&gt;"",(proforma!E25),"")</f>
        <v/>
      </c>
      <c r="F25" s="8" t="str">
        <f t="shared" si="0"/>
        <v/>
      </c>
    </row>
    <row r="26" spans="2:11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 t="str">
        <f>IF(proforma!E26&lt;&gt;"",(proforma!E26),"")</f>
        <v/>
      </c>
      <c r="F26" s="8" t="str">
        <f t="shared" si="0"/>
        <v/>
      </c>
    </row>
    <row r="27" spans="2:11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 t="str">
        <f>IF(proforma!E27&lt;&gt;"",(proforma!E27),"")</f>
        <v/>
      </c>
      <c r="F27" s="8" t="str">
        <f t="shared" si="0"/>
        <v/>
      </c>
    </row>
    <row r="28" spans="2:11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 t="str">
        <f>IF(proforma!E28&lt;&gt;"",(proforma!E28),"")</f>
        <v/>
      </c>
      <c r="F28" s="8" t="str">
        <f t="shared" si="0"/>
        <v/>
      </c>
    </row>
    <row r="29" spans="2:11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 t="str">
        <f>IF(proforma!E29&lt;&gt;"",(proforma!E29),"")</f>
        <v/>
      </c>
      <c r="F29" s="8" t="str">
        <f t="shared" si="0"/>
        <v/>
      </c>
    </row>
    <row r="30" spans="2:11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 t="str">
        <f>IF(proforma!E30&lt;&gt;"",(proforma!E30),"")</f>
        <v/>
      </c>
      <c r="F30" s="8" t="str">
        <f t="shared" si="0"/>
        <v/>
      </c>
    </row>
    <row r="31" spans="2:11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 t="str">
        <f>IF(proforma!E31&lt;&gt;"",(proforma!E31),"")</f>
        <v/>
      </c>
      <c r="F31" s="8" t="str">
        <f t="shared" si="0"/>
        <v/>
      </c>
    </row>
    <row r="32" spans="2:11" x14ac:dyDescent="0.25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 t="e">
        <f>IF(proforma!#REF!&lt;&gt;"",(proforma!#REF!),"")</f>
        <v>#REF!</v>
      </c>
      <c r="F32" s="8" t="e">
        <f t="shared" si="0"/>
        <v>#REF!</v>
      </c>
    </row>
    <row r="33" spans="2:6" x14ac:dyDescent="0.25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 t="e">
        <f>IF(proforma!#REF!&lt;&gt;"",(proforma!#REF!),"")</f>
        <v>#REF!</v>
      </c>
      <c r="F33" s="8" t="e">
        <f t="shared" si="0"/>
        <v>#REF!</v>
      </c>
    </row>
    <row r="34" spans="2:6" ht="18.75" x14ac:dyDescent="0.3">
      <c r="B34" s="1" t="s">
        <v>4</v>
      </c>
      <c r="C34" s="1"/>
      <c r="D34" s="32"/>
      <c r="E34" s="33"/>
      <c r="F34" s="34" t="e">
        <f>SUM(F18:F33)</f>
        <v>#REF!</v>
      </c>
    </row>
    <row r="35" spans="2:6" ht="18.75" x14ac:dyDescent="0.3">
      <c r="B35" s="68" t="str">
        <f>proforma!B45</f>
        <v>Descuento %</v>
      </c>
      <c r="C35" s="68"/>
      <c r="D35" s="70">
        <f>proforma!D45</f>
        <v>50</v>
      </c>
      <c r="E35" s="71"/>
      <c r="F35" s="69">
        <f>proforma!F45</f>
        <v>0</v>
      </c>
    </row>
    <row r="36" spans="2:6" ht="18.75" x14ac:dyDescent="0.3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 t="e">
        <f>SUM(F34:F35)</f>
        <v>#REF!</v>
      </c>
    </row>
    <row r="37" spans="2:6" ht="18.75" x14ac:dyDescent="0.3">
      <c r="B37" s="13" t="str">
        <f>IF(proforma!B47&lt;&gt;"",(proforma!B47),"")</f>
        <v>Portes Península</v>
      </c>
      <c r="C37" s="13"/>
      <c r="D37" s="13">
        <f>IF(proforma!D47&lt;&gt;"",(proforma!D47),"")</f>
        <v>190</v>
      </c>
      <c r="E37" s="35"/>
      <c r="F37" s="35">
        <f>proforma!F47</f>
        <v>62.7</v>
      </c>
    </row>
    <row r="38" spans="2:6" ht="18.75" x14ac:dyDescent="0.3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 t="str">
        <f>IF(proforma!E48&lt;&gt;"",(proforma!E48),"")</f>
        <v/>
      </c>
      <c r="F38" s="35" t="str">
        <f>proforma!F48</f>
        <v/>
      </c>
    </row>
    <row r="39" spans="2:6" ht="18.75" x14ac:dyDescent="0.3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 t="str">
        <f>IF(proforma!E49&lt;&gt;"",(proforma!E49),"")</f>
        <v/>
      </c>
      <c r="F39" s="69" t="str">
        <f>proforma!F49</f>
        <v/>
      </c>
    </row>
    <row r="40" spans="2:6" ht="18.75" x14ac:dyDescent="0.3">
      <c r="B40" s="45" t="str">
        <f>IF(proforma!B50&lt;&gt;"",(proforma!B50),"")</f>
        <v>TOTAL BASE IMPONIBLE</v>
      </c>
      <c r="C40" s="45"/>
      <c r="D40" s="45" t="str">
        <f>IF(proforma!D50&lt;&gt;"",(proforma!D50),"")</f>
        <v/>
      </c>
      <c r="E40" s="72"/>
      <c r="F40" s="72" t="e">
        <f>SUM(F36:F39)</f>
        <v>#REF!</v>
      </c>
    </row>
    <row r="41" spans="2:6" ht="18.75" x14ac:dyDescent="0.3">
      <c r="B41" s="13" t="str">
        <f>IF(proforma!B51&lt;&gt;"",(proforma!B51),"")</f>
        <v>21% IVA</v>
      </c>
      <c r="C41" s="13"/>
      <c r="D41" s="13" t="str">
        <f>IF(proforma!D51&lt;&gt;"",(proforma!D51),"")</f>
        <v/>
      </c>
      <c r="E41" s="35"/>
      <c r="F41" s="35">
        <f>IF(proforma!F51&lt;&gt;"",(proforma!F51),"")</f>
        <v>13.167</v>
      </c>
    </row>
    <row r="42" spans="2:6" s="10" customFormat="1" ht="21" x14ac:dyDescent="0.35">
      <c r="B42" s="73" t="s">
        <v>8</v>
      </c>
      <c r="C42" s="73"/>
      <c r="D42" s="73"/>
      <c r="E42" s="74"/>
      <c r="F42" s="74" t="e">
        <f>SUM(F40:F41)</f>
        <v>#REF!</v>
      </c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6"/>
  <sheetViews>
    <sheetView topLeftCell="A4" workbookViewId="0">
      <selection activeCell="I11" sqref="I11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s="23" t="s">
        <v>38</v>
      </c>
    </row>
    <row r="5" spans="2:6" ht="21" x14ac:dyDescent="0.35">
      <c r="E5" s="14" t="str">
        <f>proforma!E4</f>
        <v>Nº: 07082126NN 350 M2</v>
      </c>
    </row>
    <row r="6" spans="2:6" ht="21" x14ac:dyDescent="0.35">
      <c r="E6" s="14" t="str">
        <f>proforma!E5</f>
        <v>Fecha: 08/07/2021</v>
      </c>
    </row>
    <row r="8" spans="2:6" ht="23.25" x14ac:dyDescent="0.35">
      <c r="B8" s="22" t="s">
        <v>11</v>
      </c>
      <c r="C8" s="14"/>
    </row>
    <row r="9" spans="2:6" ht="18.75" x14ac:dyDescent="0.3">
      <c r="B9" s="24" t="s">
        <v>13</v>
      </c>
      <c r="C9" s="24" t="str">
        <f>IF(proforma!C8&lt;&gt;"",(proforma!C8),"")</f>
        <v/>
      </c>
      <c r="D9" s="24" t="s">
        <v>17</v>
      </c>
      <c r="E9" s="41" t="str">
        <f>IF(proforma!E8&lt;&gt;"",(proforma!E8),"")</f>
        <v/>
      </c>
      <c r="F9" s="25"/>
    </row>
    <row r="10" spans="2:6" ht="18.75" x14ac:dyDescent="0.3">
      <c r="B10" s="24" t="s">
        <v>12</v>
      </c>
      <c r="C10" s="24" t="str">
        <f>IF(proforma!C9&lt;&gt;"",(proforma!C9),"")</f>
        <v/>
      </c>
      <c r="D10" s="24" t="s">
        <v>18</v>
      </c>
      <c r="E10" s="41" t="str">
        <f>IF(proforma!E9&lt;&gt;"",(proforma!E9),"")</f>
        <v/>
      </c>
      <c r="F10" s="25"/>
    </row>
    <row r="11" spans="2:6" ht="18.75" x14ac:dyDescent="0.3">
      <c r="B11" s="24" t="s">
        <v>14</v>
      </c>
      <c r="C11" s="24" t="str">
        <f>IF(proforma!C10&lt;&gt;"",(proforma!C10),"")</f>
        <v/>
      </c>
      <c r="D11" s="24" t="s">
        <v>19</v>
      </c>
      <c r="E11" s="41" t="str">
        <f>IF(proforma!E10&lt;&gt;"",(proforma!E10),"")</f>
        <v/>
      </c>
      <c r="F11" s="25"/>
    </row>
    <row r="12" spans="2:6" ht="18.75" x14ac:dyDescent="0.3">
      <c r="B12" s="24" t="s">
        <v>15</v>
      </c>
      <c r="C12" s="24" t="str">
        <f>IF(proforma!C11&lt;&gt;"",(proforma!C11),"")</f>
        <v>España</v>
      </c>
      <c r="D12" s="24" t="s">
        <v>20</v>
      </c>
      <c r="E12" s="41" t="str">
        <f>IF(proforma!E11&lt;&gt;"",(proforma!E11),"")</f>
        <v/>
      </c>
      <c r="F12" s="25"/>
    </row>
    <row r="13" spans="2:6" ht="18.75" x14ac:dyDescent="0.3">
      <c r="B13" s="24" t="s">
        <v>16</v>
      </c>
      <c r="C13" s="24" t="str">
        <f>IF(proforma!C12&lt;&gt;"",(proforma!C12),"")</f>
        <v/>
      </c>
      <c r="D13" s="24" t="s">
        <v>21</v>
      </c>
      <c r="E13" s="41" t="str">
        <f>IF(proforma!E12&lt;&gt;"",(proforma!E12),"")</f>
        <v/>
      </c>
      <c r="F13" s="25"/>
    </row>
    <row r="14" spans="2:6" ht="18.75" x14ac:dyDescent="0.3">
      <c r="B14" s="26"/>
      <c r="C14" s="26"/>
      <c r="D14" s="26"/>
      <c r="E14" s="42" t="str">
        <f>IF(proforma!E13&lt;&gt;"",(proforma!E13),"")</f>
        <v/>
      </c>
      <c r="F14" s="27"/>
    </row>
    <row r="15" spans="2:6" ht="23.25" x14ac:dyDescent="0.35">
      <c r="B15" s="22" t="s">
        <v>22</v>
      </c>
      <c r="E15" s="15"/>
    </row>
    <row r="17" spans="2:6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</row>
    <row r="18" spans="2:6" x14ac:dyDescent="0.25">
      <c r="B18" s="3"/>
      <c r="C18" s="3"/>
      <c r="D18" s="4"/>
      <c r="E18" s="5"/>
      <c r="F18" s="6" t="str">
        <f>IF(D18&lt;&gt;"",D18*E18,"")</f>
        <v/>
      </c>
    </row>
    <row r="19" spans="2:6" x14ac:dyDescent="0.25">
      <c r="B19" s="30" t="str">
        <f>IF(proforma!B18&lt;&gt;"",(proforma!B18),"")</f>
        <v/>
      </c>
      <c r="C19" s="30" t="str">
        <f>IF(proforma!C18&lt;&gt;"",(proforma!C18),"")</f>
        <v/>
      </c>
      <c r="D19" s="31" t="str">
        <f>IF(proforma!D18&lt;&gt;"",(proforma!D18),"")</f>
        <v/>
      </c>
      <c r="E19" s="8"/>
      <c r="F19" s="8"/>
    </row>
    <row r="20" spans="2:6" x14ac:dyDescent="0.25">
      <c r="B20" s="30" t="str">
        <f>IF(proforma!B19&lt;&gt;"",(proforma!B19),"")</f>
        <v/>
      </c>
      <c r="C20" s="30" t="str">
        <f>IF(proforma!C19&lt;&gt;"",(proforma!C19),"")</f>
        <v/>
      </c>
      <c r="D20" s="31" t="str">
        <f>IF(proforma!D19&lt;&gt;"",(proforma!D19),"")</f>
        <v/>
      </c>
      <c r="E20" s="8"/>
      <c r="F20" s="8"/>
    </row>
    <row r="21" spans="2:6" x14ac:dyDescent="0.25">
      <c r="B21" s="30" t="str">
        <f>IF(proforma!B20&lt;&gt;"",(proforma!B20),"")</f>
        <v/>
      </c>
      <c r="C21" s="30" t="str">
        <f>IF(proforma!C20&lt;&gt;"",(proforma!C20),"")</f>
        <v/>
      </c>
      <c r="D21" s="31" t="str">
        <f>IF(proforma!D20&lt;&gt;"",(proforma!D20),"")</f>
        <v/>
      </c>
      <c r="E21" s="8"/>
      <c r="F21" s="8"/>
    </row>
    <row r="22" spans="2:6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/>
      <c r="F22" s="8"/>
    </row>
    <row r="23" spans="2:6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/>
      <c r="F23" s="8"/>
    </row>
    <row r="24" spans="2:6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/>
      <c r="F24" s="8"/>
    </row>
    <row r="25" spans="2:6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/>
      <c r="F25" s="8"/>
    </row>
    <row r="26" spans="2:6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/>
      <c r="F26" s="8"/>
    </row>
    <row r="27" spans="2:6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/>
      <c r="F27" s="8"/>
    </row>
    <row r="28" spans="2:6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/>
      <c r="F28" s="8"/>
    </row>
    <row r="29" spans="2:6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/>
      <c r="F29" s="8"/>
    </row>
    <row r="30" spans="2:6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/>
      <c r="F30" s="8"/>
    </row>
    <row r="31" spans="2:6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/>
      <c r="F31" s="8"/>
    </row>
    <row r="32" spans="2:6" x14ac:dyDescent="0.25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/>
      <c r="F32" s="8"/>
    </row>
    <row r="33" spans="2:6" x14ac:dyDescent="0.25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/>
      <c r="F33" s="8"/>
    </row>
    <row r="34" spans="2:6" ht="18.75" x14ac:dyDescent="0.3">
      <c r="B34" s="1" t="s">
        <v>4</v>
      </c>
      <c r="C34" s="1"/>
      <c r="D34" s="32"/>
      <c r="E34" s="33"/>
      <c r="F34" s="34"/>
    </row>
    <row r="35" spans="2:6" ht="18.75" x14ac:dyDescent="0.3">
      <c r="B35" s="68" t="str">
        <f>proforma!B45</f>
        <v>Descuento %</v>
      </c>
      <c r="C35" s="68"/>
      <c r="D35" s="70"/>
      <c r="E35" s="71"/>
      <c r="F35" s="69"/>
    </row>
    <row r="36" spans="2:6" ht="18.75" x14ac:dyDescent="0.3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/>
    </row>
    <row r="37" spans="2:6" ht="18.75" x14ac:dyDescent="0.3">
      <c r="B37" s="13" t="str">
        <f>IF(proforma!B47&lt;&gt;"",(proforma!B47),"")</f>
        <v>Portes Península</v>
      </c>
      <c r="C37" s="13"/>
      <c r="D37" s="13">
        <f>IF(proforma!D47&lt;&gt;"",(proforma!D47),"")</f>
        <v>190</v>
      </c>
      <c r="E37" s="35"/>
      <c r="F37" s="35"/>
    </row>
    <row r="38" spans="2:6" ht="18.75" x14ac:dyDescent="0.3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/>
      <c r="F38" s="35"/>
    </row>
    <row r="39" spans="2:6" ht="18.75" x14ac:dyDescent="0.3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/>
      <c r="F39" s="69"/>
    </row>
    <row r="40" spans="2:6" ht="18.75" x14ac:dyDescent="0.3">
      <c r="B40" s="45" t="s">
        <v>6</v>
      </c>
      <c r="C40" s="45"/>
      <c r="D40" s="45" t="str">
        <f>IF(proforma!D50&lt;&gt;"",(proforma!D50),"")</f>
        <v/>
      </c>
      <c r="E40" s="72"/>
      <c r="F40" s="72"/>
    </row>
    <row r="41" spans="2:6" ht="18.75" x14ac:dyDescent="0.3">
      <c r="B41" s="13" t="str">
        <f>IF(proforma!B51&lt;&gt;"",(proforma!B51),"")</f>
        <v>21% IVA</v>
      </c>
      <c r="C41" s="13"/>
      <c r="D41" s="13"/>
      <c r="E41" s="35"/>
      <c r="F41" s="35"/>
    </row>
    <row r="42" spans="2:6" s="10" customFormat="1" ht="21" x14ac:dyDescent="0.35">
      <c r="B42" s="73" t="s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5"/>
  <sheetViews>
    <sheetView workbookViewId="0">
      <selection activeCell="E62" sqref="E62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s="77" t="s">
        <v>36</v>
      </c>
      <c r="F4" s="78"/>
    </row>
    <row r="5" spans="1:6" ht="21" x14ac:dyDescent="0.35">
      <c r="A5" s="76"/>
      <c r="B5" s="76"/>
      <c r="C5" s="76"/>
      <c r="D5" s="76"/>
      <c r="E5" s="79" t="s">
        <v>9</v>
      </c>
      <c r="F5" s="78"/>
    </row>
    <row r="6" spans="1:6" ht="21" x14ac:dyDescent="0.35">
      <c r="A6" s="76"/>
      <c r="B6" s="76"/>
      <c r="C6" s="76"/>
      <c r="D6" s="76"/>
      <c r="E6" s="79" t="str">
        <f>proforma!E5</f>
        <v>Fecha: 08/07/2021</v>
      </c>
      <c r="F6" s="78"/>
    </row>
    <row r="7" spans="1:6" ht="21" x14ac:dyDescent="0.35">
      <c r="A7" s="76"/>
      <c r="B7" s="76"/>
      <c r="C7" s="76"/>
      <c r="D7" s="76"/>
      <c r="E7" s="80" t="s">
        <v>101</v>
      </c>
      <c r="F7" s="81" t="str">
        <f>proforma!E4</f>
        <v>Nº: 07082126NN 350 M2</v>
      </c>
    </row>
    <row r="8" spans="1:6" ht="23.25" x14ac:dyDescent="0.35">
      <c r="A8" s="76"/>
      <c r="B8" s="82" t="s">
        <v>11</v>
      </c>
      <c r="C8" s="79"/>
      <c r="D8" s="76"/>
      <c r="E8" s="78"/>
      <c r="F8" s="78"/>
    </row>
    <row r="9" spans="1:6" ht="18.75" x14ac:dyDescent="0.3">
      <c r="A9" s="76"/>
      <c r="B9" s="83" t="s">
        <v>13</v>
      </c>
      <c r="C9" s="83" t="str">
        <f>IF(proforma!C8&lt;&gt;"",(proforma!C8),"")</f>
        <v/>
      </c>
      <c r="D9" s="83" t="s">
        <v>17</v>
      </c>
      <c r="E9" s="84" t="str">
        <f>IF(proforma!E8&lt;&gt;"",(proforma!E8),"")</f>
        <v/>
      </c>
      <c r="F9" s="85"/>
    </row>
    <row r="10" spans="1:6" ht="18.75" x14ac:dyDescent="0.3">
      <c r="A10" s="76"/>
      <c r="B10" s="83" t="s">
        <v>12</v>
      </c>
      <c r="C10" s="83" t="str">
        <f>IF(proforma!C9&lt;&gt;"",(proforma!C9),"")</f>
        <v/>
      </c>
      <c r="D10" s="83" t="s">
        <v>18</v>
      </c>
      <c r="E10" s="84" t="str">
        <f>IF(proforma!E9&lt;&gt;"",(proforma!E9),"")</f>
        <v/>
      </c>
      <c r="F10" s="85"/>
    </row>
    <row r="11" spans="1:6" ht="18.75" x14ac:dyDescent="0.3">
      <c r="A11" s="76"/>
      <c r="B11" s="83" t="s">
        <v>14</v>
      </c>
      <c r="C11" s="83" t="str">
        <f>IF(proforma!C10&lt;&gt;"",(proforma!C10),"")</f>
        <v/>
      </c>
      <c r="D11" s="83" t="s">
        <v>19</v>
      </c>
      <c r="E11" s="84" t="str">
        <f>IF(proforma!E10&lt;&gt;"",(proforma!E10),"")</f>
        <v/>
      </c>
      <c r="F11" s="85"/>
    </row>
    <row r="12" spans="1:6" ht="18.75" x14ac:dyDescent="0.3">
      <c r="A12" s="76"/>
      <c r="B12" s="83" t="s">
        <v>15</v>
      </c>
      <c r="C12" s="83" t="str">
        <f>IF(proforma!C11&lt;&gt;"",(proforma!C11),"")</f>
        <v>España</v>
      </c>
      <c r="D12" s="83" t="s">
        <v>20</v>
      </c>
      <c r="E12" s="84" t="str">
        <f>IF(proforma!E11&lt;&gt;"",(proforma!E11),"")</f>
        <v/>
      </c>
      <c r="F12" s="85"/>
    </row>
    <row r="13" spans="1:6" ht="18.75" x14ac:dyDescent="0.3">
      <c r="A13" s="76"/>
      <c r="B13" s="83" t="s">
        <v>16</v>
      </c>
      <c r="C13" s="83" t="str">
        <f>IF(proforma!C12&lt;&gt;"",(proforma!C12),"")</f>
        <v/>
      </c>
      <c r="D13" s="83" t="s">
        <v>21</v>
      </c>
      <c r="E13" s="84" t="str">
        <f>IF(proforma!E12&lt;&gt;"",(proforma!E12),"")</f>
        <v/>
      </c>
      <c r="F13" s="85"/>
    </row>
    <row r="14" spans="1:6" ht="18.75" x14ac:dyDescent="0.3">
      <c r="A14" s="76"/>
      <c r="B14" s="86"/>
      <c r="C14" s="86"/>
      <c r="D14" s="86"/>
      <c r="E14" s="87" t="str">
        <f>IF(proforma!E13&lt;&gt;"",(proforma!E13),"")</f>
        <v/>
      </c>
      <c r="F14" s="88"/>
    </row>
    <row r="15" spans="1:6" ht="23.25" x14ac:dyDescent="0.35">
      <c r="A15" s="76"/>
      <c r="B15" s="82" t="s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s="91" t="s">
        <v>0</v>
      </c>
      <c r="C17" s="91"/>
      <c r="D17" s="92" t="s">
        <v>1</v>
      </c>
      <c r="E17" s="93" t="s">
        <v>2</v>
      </c>
      <c r="F17" s="93" t="s">
        <v>3</v>
      </c>
    </row>
    <row r="18" spans="1:6" x14ac:dyDescent="0.25">
      <c r="A18" s="76"/>
      <c r="B18" s="94"/>
      <c r="C18" s="94"/>
      <c r="D18" s="95"/>
      <c r="E18" s="96"/>
      <c r="F18" s="97" t="str">
        <f>IF(D18&lt;&gt;"",D18*E18,"")</f>
        <v/>
      </c>
    </row>
    <row r="19" spans="1:6" x14ac:dyDescent="0.25">
      <c r="A19" s="76"/>
      <c r="B19" s="98" t="str">
        <f>IF(proforma!B18&lt;&gt;"",(proforma!B18),"")</f>
        <v/>
      </c>
      <c r="C19" s="98" t="str">
        <f>IF(proforma!C18&lt;&gt;"",(proforma!C18),"")</f>
        <v/>
      </c>
      <c r="D19" s="99" t="str">
        <f>IF(proforma!D18&lt;&gt;"",(proforma!D18),"")</f>
        <v/>
      </c>
      <c r="E19" s="100" t="str">
        <f>IF(proforma!E18&lt;&gt;"",(proforma!E18),"")</f>
        <v/>
      </c>
      <c r="F19" s="100" t="str">
        <f>IF(D19&lt;&gt;"",D19*E19,"")</f>
        <v/>
      </c>
    </row>
    <row r="20" spans="1:6" x14ac:dyDescent="0.25">
      <c r="A20" s="76"/>
      <c r="B20" s="98" t="str">
        <f>IF(proforma!B19&lt;&gt;"",(proforma!B19),"")</f>
        <v/>
      </c>
      <c r="C20" s="98" t="str">
        <f>IF(proforma!C19&lt;&gt;"",(proforma!C19),"")</f>
        <v/>
      </c>
      <c r="D20" s="99" t="str">
        <f>IF(proforma!D19&lt;&gt;"",(proforma!D19),"")</f>
        <v/>
      </c>
      <c r="E20" s="100" t="str">
        <f>IF(proforma!E19&lt;&gt;"",(proforma!E19),"")</f>
        <v/>
      </c>
      <c r="F20" s="100" t="str">
        <f t="shared" ref="F20:F33" si="0">IF(D20&lt;&gt;"",D20*E20,"")</f>
        <v/>
      </c>
    </row>
    <row r="21" spans="1:6" x14ac:dyDescent="0.25">
      <c r="A21" s="76"/>
      <c r="B21" s="98" t="str">
        <f>IF(proforma!B20&lt;&gt;"",(proforma!B20),"")</f>
        <v/>
      </c>
      <c r="C21" s="98" t="str">
        <f>IF(proforma!C20&lt;&gt;"",(proforma!C20),"")</f>
        <v/>
      </c>
      <c r="D21" s="99" t="str">
        <f>IF(proforma!D20&lt;&gt;"",(proforma!D20),"")</f>
        <v/>
      </c>
      <c r="E21" s="100" t="str">
        <f>IF(proforma!E20&lt;&gt;"",(proforma!E20),"")</f>
        <v/>
      </c>
      <c r="F21" s="100" t="str">
        <f t="shared" si="0"/>
        <v/>
      </c>
    </row>
    <row r="22" spans="1:6" x14ac:dyDescent="0.25">
      <c r="A22" s="76"/>
      <c r="B22" s="98" t="str">
        <f>IF(proforma!B22&lt;&gt;"",(proforma!B22),"")</f>
        <v/>
      </c>
      <c r="C22" s="98" t="str">
        <f>IF(proforma!C22&lt;&gt;"",(proforma!C22),"")</f>
        <v/>
      </c>
      <c r="D22" s="99" t="str">
        <f>IF(proforma!D22&lt;&gt;"",(proforma!D22),"")</f>
        <v/>
      </c>
      <c r="E22" s="100" t="str">
        <f>IF(proforma!E22&lt;&gt;"",(proforma!E22),"")</f>
        <v/>
      </c>
      <c r="F22" s="100" t="str">
        <f t="shared" si="0"/>
        <v/>
      </c>
    </row>
    <row r="23" spans="1:6" x14ac:dyDescent="0.25">
      <c r="A23" s="76"/>
      <c r="B23" s="98" t="str">
        <f>IF(proforma!B23&lt;&gt;"",(proforma!B23),"")</f>
        <v/>
      </c>
      <c r="C23" s="98" t="str">
        <f>IF(proforma!C23&lt;&gt;"",(proforma!C23),"")</f>
        <v/>
      </c>
      <c r="D23" s="99" t="str">
        <f>IF(proforma!D23&lt;&gt;"",(proforma!D23),"")</f>
        <v/>
      </c>
      <c r="E23" s="100" t="str">
        <f>IF(proforma!E23&lt;&gt;"",(proforma!E23),"")</f>
        <v/>
      </c>
      <c r="F23" s="100" t="str">
        <f t="shared" si="0"/>
        <v/>
      </c>
    </row>
    <row r="24" spans="1:6" x14ac:dyDescent="0.25">
      <c r="A24" s="76"/>
      <c r="B24" s="98" t="str">
        <f>IF(proforma!B24&lt;&gt;"",(proforma!B24),"")</f>
        <v/>
      </c>
      <c r="C24" s="98" t="str">
        <f>IF(proforma!C24&lt;&gt;"",(proforma!C24),"")</f>
        <v/>
      </c>
      <c r="D24" s="99" t="str">
        <f>IF(proforma!D24&lt;&gt;"",(proforma!D24),"")</f>
        <v/>
      </c>
      <c r="E24" s="100" t="str">
        <f>IF(proforma!E24&lt;&gt;"",(proforma!E24),"")</f>
        <v/>
      </c>
      <c r="F24" s="100" t="str">
        <f t="shared" si="0"/>
        <v/>
      </c>
    </row>
    <row r="25" spans="1:6" x14ac:dyDescent="0.25">
      <c r="A25" s="76"/>
      <c r="B25" s="98" t="str">
        <f>IF(proforma!B25&lt;&gt;"",(proforma!B25),"")</f>
        <v/>
      </c>
      <c r="C25" s="98" t="str">
        <f>IF(proforma!C25&lt;&gt;"",(proforma!C25),"")</f>
        <v/>
      </c>
      <c r="D25" s="99" t="str">
        <f>IF(proforma!D25&lt;&gt;"",(proforma!D25),"")</f>
        <v/>
      </c>
      <c r="E25" s="100" t="str">
        <f>IF(proforma!E25&lt;&gt;"",(proforma!E25),"")</f>
        <v/>
      </c>
      <c r="F25" s="100" t="str">
        <f t="shared" si="0"/>
        <v/>
      </c>
    </row>
    <row r="26" spans="1:6" x14ac:dyDescent="0.25">
      <c r="A26" s="76"/>
      <c r="B26" s="98" t="str">
        <f>IF(proforma!B26&lt;&gt;"",(proforma!B26),"")</f>
        <v/>
      </c>
      <c r="C26" s="98" t="str">
        <f>IF(proforma!C26&lt;&gt;"",(proforma!C26),"")</f>
        <v/>
      </c>
      <c r="D26" s="99" t="str">
        <f>IF(proforma!D26&lt;&gt;"",(proforma!D26),"")</f>
        <v/>
      </c>
      <c r="E26" s="100" t="str">
        <f>IF(proforma!E26&lt;&gt;"",(proforma!E26),"")</f>
        <v/>
      </c>
      <c r="F26" s="100" t="str">
        <f t="shared" si="0"/>
        <v/>
      </c>
    </row>
    <row r="27" spans="1:6" x14ac:dyDescent="0.25">
      <c r="A27" s="76"/>
      <c r="B27" s="98" t="str">
        <f>IF(proforma!B27&lt;&gt;"",(proforma!B27),"")</f>
        <v/>
      </c>
      <c r="C27" s="98" t="str">
        <f>IF(proforma!C27&lt;&gt;"",(proforma!C27),"")</f>
        <v/>
      </c>
      <c r="D27" s="99" t="str">
        <f>IF(proforma!D27&lt;&gt;"",(proforma!D27),"")</f>
        <v/>
      </c>
      <c r="E27" s="100" t="str">
        <f>IF(proforma!E27&lt;&gt;"",(proforma!E27),"")</f>
        <v/>
      </c>
      <c r="F27" s="100" t="str">
        <f t="shared" si="0"/>
        <v/>
      </c>
    </row>
    <row r="28" spans="1:6" x14ac:dyDescent="0.25">
      <c r="A28" s="76"/>
      <c r="B28" s="98" t="str">
        <f>IF(proforma!B28&lt;&gt;"",(proforma!B28),"")</f>
        <v/>
      </c>
      <c r="C28" s="98" t="str">
        <f>IF(proforma!C28&lt;&gt;"",(proforma!C28),"")</f>
        <v/>
      </c>
      <c r="D28" s="99" t="str">
        <f>IF(proforma!D28&lt;&gt;"",(proforma!D28),"")</f>
        <v/>
      </c>
      <c r="E28" s="100" t="str">
        <f>IF(proforma!E28&lt;&gt;"",(proforma!E28),"")</f>
        <v/>
      </c>
      <c r="F28" s="100" t="str">
        <f t="shared" si="0"/>
        <v/>
      </c>
    </row>
    <row r="29" spans="1:6" x14ac:dyDescent="0.25">
      <c r="A29" s="76"/>
      <c r="B29" s="98" t="str">
        <f>IF(proforma!B29&lt;&gt;"",(proforma!B29),"")</f>
        <v/>
      </c>
      <c r="C29" s="98" t="str">
        <f>IF(proforma!C29&lt;&gt;"",(proforma!C29),"")</f>
        <v/>
      </c>
      <c r="D29" s="99" t="str">
        <f>IF(proforma!D29&lt;&gt;"",(proforma!D29),"")</f>
        <v/>
      </c>
      <c r="E29" s="100" t="str">
        <f>IF(proforma!E29&lt;&gt;"",(proforma!E29),"")</f>
        <v/>
      </c>
      <c r="F29" s="100" t="str">
        <f t="shared" si="0"/>
        <v/>
      </c>
    </row>
    <row r="30" spans="1:6" x14ac:dyDescent="0.25">
      <c r="A30" s="76"/>
      <c r="B30" s="98" t="str">
        <f>IF(proforma!B30&lt;&gt;"",(proforma!B30),"")</f>
        <v/>
      </c>
      <c r="C30" s="98" t="str">
        <f>IF(proforma!C30&lt;&gt;"",(proforma!C30),"")</f>
        <v/>
      </c>
      <c r="D30" s="99" t="str">
        <f>IF(proforma!D30&lt;&gt;"",(proforma!D30),"")</f>
        <v/>
      </c>
      <c r="E30" s="100" t="str">
        <f>IF(proforma!E30&lt;&gt;"",(proforma!E30),"")</f>
        <v/>
      </c>
      <c r="F30" s="100" t="str">
        <f t="shared" si="0"/>
        <v/>
      </c>
    </row>
    <row r="31" spans="1:6" x14ac:dyDescent="0.25">
      <c r="A31" s="76"/>
      <c r="B31" s="98" t="str">
        <f>IF(proforma!B31&lt;&gt;"",(proforma!B31),"")</f>
        <v/>
      </c>
      <c r="C31" s="98" t="str">
        <f>IF(proforma!C31&lt;&gt;"",(proforma!C31),"")</f>
        <v/>
      </c>
      <c r="D31" s="99" t="str">
        <f>IF(proforma!D31&lt;&gt;"",(proforma!D31),"")</f>
        <v/>
      </c>
      <c r="E31" s="100" t="str">
        <f>IF(proforma!E31&lt;&gt;"",(proforma!E31),"")</f>
        <v/>
      </c>
      <c r="F31" s="100" t="str">
        <f t="shared" si="0"/>
        <v/>
      </c>
    </row>
    <row r="32" spans="1:6" x14ac:dyDescent="0.25">
      <c r="A32" s="76"/>
      <c r="B32" s="98" t="e">
        <f>IF(proforma!#REF!&lt;&gt;"",(proforma!#REF!),"")</f>
        <v>#REF!</v>
      </c>
      <c r="C32" s="98" t="e">
        <f>IF(proforma!#REF!&lt;&gt;"",(proforma!#REF!),"")</f>
        <v>#REF!</v>
      </c>
      <c r="D32" s="99" t="e">
        <f>IF(proforma!#REF!&lt;&gt;"",(proforma!#REF!),"")</f>
        <v>#REF!</v>
      </c>
      <c r="E32" s="100" t="e">
        <f>IF(proforma!#REF!&lt;&gt;"",(proforma!#REF!),"")</f>
        <v>#REF!</v>
      </c>
      <c r="F32" s="100" t="e">
        <f t="shared" si="0"/>
        <v>#REF!</v>
      </c>
    </row>
    <row r="33" spans="1:6" x14ac:dyDescent="0.25">
      <c r="A33" s="76"/>
      <c r="B33" s="98" t="e">
        <f>IF(proforma!#REF!&lt;&gt;"",(proforma!#REF!),"")</f>
        <v>#REF!</v>
      </c>
      <c r="C33" s="98" t="e">
        <f>IF(proforma!#REF!&lt;&gt;"",(proforma!#REF!),"")</f>
        <v>#REF!</v>
      </c>
      <c r="D33" s="99" t="e">
        <f>IF(proforma!#REF!&lt;&gt;"",(proforma!#REF!),"")</f>
        <v>#REF!</v>
      </c>
      <c r="E33" s="100" t="e">
        <f>IF(proforma!#REF!&lt;&gt;"",(proforma!#REF!),"")</f>
        <v>#REF!</v>
      </c>
      <c r="F33" s="100" t="e">
        <f t="shared" si="0"/>
        <v>#REF!</v>
      </c>
    </row>
    <row r="34" spans="1:6" ht="18.75" x14ac:dyDescent="0.3">
      <c r="A34" s="76"/>
      <c r="B34" s="101" t="s">
        <v>4</v>
      </c>
      <c r="C34" s="101"/>
      <c r="D34" s="102"/>
      <c r="E34" s="103"/>
      <c r="F34" s="104" t="e">
        <f>SUM(F18:F33)</f>
        <v>#REF!</v>
      </c>
    </row>
    <row r="35" spans="1:6" ht="18.75" x14ac:dyDescent="0.3">
      <c r="A35" s="76"/>
      <c r="B35" s="105" t="str">
        <f>proforma!B45</f>
        <v>Descuento %</v>
      </c>
      <c r="C35" s="105"/>
      <c r="D35" s="106">
        <f>proforma!D45</f>
        <v>50</v>
      </c>
      <c r="E35" s="107"/>
      <c r="F35" s="108">
        <f>proforma!F45</f>
        <v>0</v>
      </c>
    </row>
    <row r="36" spans="1:6" ht="18.75" x14ac:dyDescent="0.3">
      <c r="A36" s="76"/>
      <c r="B36" s="109" t="str">
        <f>IF(proforma!B46&lt;&gt;"",(proforma!B46),"")</f>
        <v>TOTAL BASE IMPONIBLE PINTURAS</v>
      </c>
      <c r="C36" s="109"/>
      <c r="D36" s="109" t="str">
        <f>IF(proforma!D46&lt;&gt;"",(proforma!D46),"")</f>
        <v/>
      </c>
      <c r="E36" s="110"/>
      <c r="F36" s="110" t="e">
        <f>SUM(F34:F35)</f>
        <v>#REF!</v>
      </c>
    </row>
    <row r="37" spans="1:6" ht="18.75" x14ac:dyDescent="0.3">
      <c r="A37" s="76"/>
      <c r="B37" s="111" t="str">
        <f>IF(proforma!B47&lt;&gt;"",(proforma!B47),"")</f>
        <v>Portes Península</v>
      </c>
      <c r="C37" s="111"/>
      <c r="D37" s="111">
        <f>IF(proforma!D47&lt;&gt;"",(proforma!D47),"")</f>
        <v>190</v>
      </c>
      <c r="E37" s="112"/>
      <c r="F37" s="112">
        <f>proforma!F47</f>
        <v>62.7</v>
      </c>
    </row>
    <row r="38" spans="1:6" ht="18.75" x14ac:dyDescent="0.3">
      <c r="A38" s="76"/>
      <c r="B38" s="111" t="str">
        <f>IF(proforma!B48&lt;&gt;"",(proforma!B48),"")</f>
        <v>MANO DE OBRA</v>
      </c>
      <c r="C38" s="111"/>
      <c r="D38" s="111" t="str">
        <f>IF(proforma!D48&lt;&gt;"",(proforma!D48),"")</f>
        <v/>
      </c>
      <c r="E38" s="112" t="str">
        <f>IF(proforma!E48&lt;&gt;"",(proforma!E48),"")</f>
        <v/>
      </c>
      <c r="F38" s="112" t="str">
        <f>IF(D38&lt;&gt;"",(D38*E38),"")</f>
        <v/>
      </c>
    </row>
    <row r="39" spans="1:6" ht="18.75" x14ac:dyDescent="0.3">
      <c r="A39" s="76"/>
      <c r="B39" s="105" t="str">
        <f>IF(proforma!B49&lt;&gt;"",(proforma!B49),"")</f>
        <v>Otros Varios</v>
      </c>
      <c r="C39" s="105"/>
      <c r="D39" s="105" t="str">
        <f>IF(proforma!D49&lt;&gt;"",(proforma!D49),"")</f>
        <v/>
      </c>
      <c r="E39" s="108" t="str">
        <f>IF(proforma!E49&lt;&gt;"",(proforma!E49),"")</f>
        <v/>
      </c>
      <c r="F39" s="108" t="str">
        <f>IF(D39&lt;&gt;"",(D39*E39),"")</f>
        <v/>
      </c>
    </row>
    <row r="40" spans="1:6" ht="18.75" x14ac:dyDescent="0.3">
      <c r="A40" s="76"/>
      <c r="B40" s="109" t="str">
        <f>IF(proforma!B50&lt;&gt;"",(proforma!B50),"")</f>
        <v>TOTAL BASE IMPONIBLE</v>
      </c>
      <c r="C40" s="109"/>
      <c r="D40" s="109" t="str">
        <f>IF(proforma!D50&lt;&gt;"",(proforma!D50),"")</f>
        <v/>
      </c>
      <c r="E40" s="110"/>
      <c r="F40" s="110" t="e">
        <f>SUM(F36:F39)</f>
        <v>#REF!</v>
      </c>
    </row>
    <row r="41" spans="1:6" ht="18.75" x14ac:dyDescent="0.3">
      <c r="A41" s="76"/>
      <c r="B41" s="111" t="str">
        <f>IF(proforma!B51&lt;&gt;"",(proforma!B51),"")</f>
        <v>21% IVA</v>
      </c>
      <c r="C41" s="111"/>
      <c r="D41" s="111"/>
      <c r="E41" s="112"/>
      <c r="F41" s="112">
        <f>IF(proforma!F51&lt;&gt;"",(proforma!F51),"")</f>
        <v>13.167</v>
      </c>
    </row>
    <row r="42" spans="1:6" s="10" customFormat="1" ht="21" x14ac:dyDescent="0.35">
      <c r="A42" s="113"/>
      <c r="B42" s="114" t="s">
        <v>8</v>
      </c>
      <c r="C42" s="114"/>
      <c r="D42" s="114"/>
      <c r="E42" s="115"/>
      <c r="F42" s="115" t="e">
        <f>SUM(F40:F41)</f>
        <v>#REF!</v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s="82" t="s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s="116" t="s">
        <v>24</v>
      </c>
      <c r="C47" s="116" t="str">
        <f>proforma!C57</f>
        <v>Transferencia</v>
      </c>
      <c r="D47" s="116"/>
      <c r="E47" s="117"/>
      <c r="F47" s="117"/>
    </row>
    <row r="48" spans="1:6" x14ac:dyDescent="0.25">
      <c r="A48" s="76"/>
      <c r="B48" s="116" t="s">
        <v>26</v>
      </c>
      <c r="C48" s="118" t="str">
        <f>proforma!C58</f>
        <v>Banco La Caixa/ES21  2100  0727  8202  0028  9372</v>
      </c>
      <c r="D48" s="118"/>
      <c r="E48" s="119"/>
      <c r="F48" s="117"/>
    </row>
    <row r="49" spans="1:6" x14ac:dyDescent="0.25">
      <c r="A49" s="76"/>
      <c r="B49" s="116" t="s">
        <v>27</v>
      </c>
      <c r="C49" s="116" t="str">
        <f>proforma!C59</f>
        <v>portes pagados</v>
      </c>
      <c r="D49" s="116"/>
      <c r="E49" s="117"/>
      <c r="F49" s="117"/>
    </row>
    <row r="50" spans="1:6" x14ac:dyDescent="0.25">
      <c r="A50" s="76"/>
      <c r="B50" s="120" t="s">
        <v>28</v>
      </c>
      <c r="C50" s="121" t="str">
        <f>IF(proforma!C60&lt;&gt;"",(proforma!C60),"")</f>
        <v/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s="123" t="s">
        <v>30</v>
      </c>
      <c r="C52" s="124"/>
      <c r="D52" s="124"/>
      <c r="E52" s="78"/>
      <c r="F52" s="78"/>
    </row>
    <row r="53" spans="1:6" ht="12" customHeight="1" x14ac:dyDescent="0.25">
      <c r="A53" s="76"/>
      <c r="B53" s="124" t="s">
        <v>31</v>
      </c>
      <c r="C53" s="124"/>
      <c r="D53" s="125"/>
      <c r="E53" s="126"/>
      <c r="F53" s="127" t="s">
        <v>32</v>
      </c>
    </row>
    <row r="54" spans="1:6" ht="12.75" customHeight="1" x14ac:dyDescent="0.25">
      <c r="A54" s="76"/>
      <c r="B54" s="124" t="s">
        <v>33</v>
      </c>
      <c r="C54" s="124"/>
      <c r="D54" s="125"/>
      <c r="E54" s="126"/>
      <c r="F54" s="127" t="s">
        <v>34</v>
      </c>
    </row>
    <row r="55" spans="1:6" ht="13.5" customHeight="1" x14ac:dyDescent="0.25">
      <c r="A55" s="76"/>
      <c r="B55" s="124" t="s">
        <v>35</v>
      </c>
      <c r="C55" s="124"/>
      <c r="D55" s="125"/>
      <c r="E55" s="126"/>
      <c r="F55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1"/>
  <sheetViews>
    <sheetView topLeftCell="A19" workbookViewId="0">
      <selection activeCell="A4" sqref="A4:E51"/>
    </sheetView>
  </sheetViews>
  <sheetFormatPr baseColWidth="10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s="128" t="s">
        <v>48</v>
      </c>
    </row>
    <row r="5" spans="1:5" ht="21" x14ac:dyDescent="0.35">
      <c r="A5" s="76"/>
      <c r="B5" s="76"/>
      <c r="C5" s="76"/>
      <c r="D5" s="76"/>
      <c r="E5" s="79" t="str">
        <f>factura!E5</f>
        <v>Nº:</v>
      </c>
    </row>
    <row r="6" spans="1:5" ht="28.5" x14ac:dyDescent="0.45">
      <c r="A6" s="76"/>
      <c r="B6" s="129" t="s">
        <v>47</v>
      </c>
      <c r="C6" s="76"/>
      <c r="D6" s="76"/>
      <c r="E6" s="79" t="str">
        <f>factura!E6</f>
        <v>Fecha: 08/07/2021</v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s="130" t="s">
        <v>49</v>
      </c>
      <c r="C8" s="79" t="s">
        <v>105</v>
      </c>
      <c r="D8" s="130" t="s">
        <v>57</v>
      </c>
      <c r="E8" s="79" t="s">
        <v>106</v>
      </c>
    </row>
    <row r="9" spans="1:5" x14ac:dyDescent="0.25">
      <c r="A9" s="76"/>
      <c r="B9" s="130" t="s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s="82" t="s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s="118" t="s">
        <v>52</v>
      </c>
      <c r="C13" s="131">
        <f>pedido!K17</f>
        <v>0</v>
      </c>
      <c r="D13" s="132"/>
      <c r="E13" s="133"/>
    </row>
    <row r="14" spans="1:5" ht="18.75" x14ac:dyDescent="0.3">
      <c r="A14" s="76"/>
      <c r="B14" s="118" t="s">
        <v>93</v>
      </c>
      <c r="C14" s="131">
        <f>pedido!K15</f>
        <v>0</v>
      </c>
      <c r="D14" s="132"/>
      <c r="E14" s="133"/>
    </row>
    <row r="15" spans="1:5" ht="18.75" x14ac:dyDescent="0.3">
      <c r="A15" s="76"/>
      <c r="B15" s="118" t="s">
        <v>53</v>
      </c>
      <c r="C15" s="131">
        <f>pedido!K16</f>
        <v>0</v>
      </c>
      <c r="D15" s="132"/>
      <c r="E15" s="133"/>
    </row>
    <row r="16" spans="1:5" ht="18.75" x14ac:dyDescent="0.3">
      <c r="A16" s="76"/>
      <c r="B16" s="130" t="s">
        <v>54</v>
      </c>
      <c r="C16" s="134">
        <f>pedido!K18</f>
        <v>0</v>
      </c>
      <c r="D16" s="111"/>
      <c r="E16" s="112"/>
    </row>
    <row r="17" spans="1:5" ht="18.75" x14ac:dyDescent="0.3">
      <c r="A17" s="76"/>
      <c r="B17" s="118" t="s">
        <v>55</v>
      </c>
      <c r="C17" s="131" t="str">
        <f>pedido!K19</f>
        <v>PAGADOS</v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s="82" t="s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s="83" t="s">
        <v>13</v>
      </c>
      <c r="C21" s="83" t="str">
        <f>pedido!K9</f>
        <v/>
      </c>
      <c r="D21" s="83" t="s">
        <v>17</v>
      </c>
      <c r="E21" s="84" t="str">
        <f>pedido!M9</f>
        <v/>
      </c>
    </row>
    <row r="22" spans="1:5" ht="18.75" x14ac:dyDescent="0.3">
      <c r="A22" s="76"/>
      <c r="B22" s="83" t="s">
        <v>12</v>
      </c>
      <c r="C22" s="83" t="str">
        <f>pedido!K10</f>
        <v/>
      </c>
      <c r="D22" s="83" t="s">
        <v>18</v>
      </c>
      <c r="E22" s="84" t="str">
        <f>pedido!M10</f>
        <v/>
      </c>
    </row>
    <row r="23" spans="1:5" ht="18.75" x14ac:dyDescent="0.3">
      <c r="A23" s="76"/>
      <c r="B23" s="83" t="s">
        <v>14</v>
      </c>
      <c r="C23" s="83" t="str">
        <f>pedido!K11</f>
        <v/>
      </c>
      <c r="D23" s="83" t="s">
        <v>19</v>
      </c>
      <c r="E23" s="84" t="str">
        <f>IF(proforma!E10&lt;&gt;"",(proforma!E10),"")</f>
        <v/>
      </c>
    </row>
    <row r="24" spans="1:5" ht="18.75" x14ac:dyDescent="0.3">
      <c r="A24" s="76"/>
      <c r="B24" s="83" t="s">
        <v>15</v>
      </c>
      <c r="C24" s="83" t="str">
        <f>pedido!K12</f>
        <v>España</v>
      </c>
      <c r="D24" s="83" t="s">
        <v>20</v>
      </c>
      <c r="E24" s="84" t="str">
        <f>pedido!M12</f>
        <v/>
      </c>
    </row>
    <row r="25" spans="1:5" ht="18.75" x14ac:dyDescent="0.3">
      <c r="A25" s="76"/>
      <c r="B25" s="83" t="s">
        <v>16</v>
      </c>
      <c r="C25" s="83" t="str">
        <f>pedido!K13</f>
        <v/>
      </c>
      <c r="D25" s="83" t="s">
        <v>21</v>
      </c>
      <c r="E25" s="84" t="str">
        <f>pedido!M13</f>
        <v/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s="135" t="s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s="141" t="s">
        <v>43</v>
      </c>
      <c r="C29" s="142"/>
      <c r="D29" s="99"/>
      <c r="E29" s="100"/>
    </row>
    <row r="30" spans="1:5" ht="18" x14ac:dyDescent="0.25">
      <c r="A30" s="76"/>
      <c r="B30" s="141" t="s">
        <v>44</v>
      </c>
      <c r="C30" s="142"/>
      <c r="D30" s="99"/>
      <c r="E30" s="100"/>
    </row>
    <row r="31" spans="1:5" ht="18" x14ac:dyDescent="0.25">
      <c r="A31" s="76"/>
      <c r="B31" s="141" t="s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s="98" t="s">
        <v>58</v>
      </c>
      <c r="C39" s="98"/>
      <c r="D39" s="99"/>
      <c r="E39" s="100"/>
    </row>
    <row r="40" spans="1:5" x14ac:dyDescent="0.25">
      <c r="A40" s="76"/>
      <c r="B40" s="147" t="s">
        <v>59</v>
      </c>
      <c r="C40" s="98"/>
      <c r="D40" s="99"/>
      <c r="E40" s="100"/>
    </row>
    <row r="41" spans="1:5" x14ac:dyDescent="0.25">
      <c r="A41" s="76"/>
      <c r="B41" s="98" t="s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s="98" t="s">
        <v>61</v>
      </c>
      <c r="C43" s="98"/>
      <c r="D43" s="99" t="s">
        <v>62</v>
      </c>
      <c r="E43" s="100"/>
    </row>
    <row r="44" spans="1:5" ht="12.75" customHeight="1" x14ac:dyDescent="0.25">
      <c r="A44" s="76"/>
      <c r="B44" s="98"/>
      <c r="C44" s="98"/>
      <c r="D44" s="148" t="s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s="123" t="s">
        <v>30</v>
      </c>
      <c r="C48" s="124"/>
      <c r="D48" s="124"/>
      <c r="E48" s="149"/>
    </row>
    <row r="49" spans="1:5" ht="12" customHeight="1" x14ac:dyDescent="0.25">
      <c r="A49" s="76"/>
      <c r="B49" s="124" t="s">
        <v>31</v>
      </c>
      <c r="C49" s="124"/>
      <c r="D49" s="125"/>
      <c r="E49" s="127" t="s">
        <v>32</v>
      </c>
    </row>
    <row r="50" spans="1:5" ht="12.75" customHeight="1" x14ac:dyDescent="0.25">
      <c r="A50" s="76"/>
      <c r="B50" s="124" t="s">
        <v>33</v>
      </c>
      <c r="C50" s="124"/>
      <c r="D50" s="125"/>
      <c r="E50" s="127" t="s">
        <v>34</v>
      </c>
    </row>
    <row r="51" spans="1:5" ht="13.5" customHeight="1" x14ac:dyDescent="0.25">
      <c r="A51" s="76"/>
      <c r="B51" s="124" t="s">
        <v>35</v>
      </c>
      <c r="C51" s="124"/>
      <c r="D51" s="125"/>
      <c r="E51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H65"/>
  <sheetViews>
    <sheetView workbookViewId="0">
      <selection activeCell="G11" sqref="G11"/>
    </sheetView>
  </sheetViews>
  <sheetFormatPr baseColWidth="10" defaultRowHeight="15" x14ac:dyDescent="0.25"/>
  <cols>
    <col min="6" max="6" width="31.42578125" customWidth="1"/>
    <col min="7" max="7" width="30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s="191" t="s">
        <v>64</v>
      </c>
      <c r="F8" s="190"/>
      <c r="G8" s="192"/>
    </row>
    <row r="9" spans="1:7" ht="21" x14ac:dyDescent="0.35">
      <c r="A9" s="150" t="s">
        <v>65</v>
      </c>
      <c r="B9" s="151"/>
      <c r="C9" s="151"/>
      <c r="D9" s="151"/>
      <c r="E9" s="151"/>
      <c r="F9" s="152"/>
      <c r="G9" s="153" t="str">
        <f>factura!E5</f>
        <v>Nº:</v>
      </c>
    </row>
    <row r="10" spans="1:7" ht="21" x14ac:dyDescent="0.35">
      <c r="A10" s="154"/>
      <c r="B10" s="155"/>
      <c r="C10" s="155"/>
      <c r="D10" s="155"/>
      <c r="E10" s="155"/>
      <c r="F10" s="156"/>
      <c r="G10" s="153" t="str">
        <f>factura!E6</f>
        <v>Fecha: 08/07/2021</v>
      </c>
    </row>
    <row r="11" spans="1:7" ht="18.75" x14ac:dyDescent="0.3">
      <c r="A11" s="157" t="s">
        <v>66</v>
      </c>
      <c r="B11" s="151"/>
      <c r="C11" s="151"/>
      <c r="D11" s="158"/>
      <c r="E11" s="83"/>
      <c r="F11" s="83" t="str">
        <f>'Hoja Entrega Transporte'!C23</f>
        <v/>
      </c>
      <c r="G11" s="159" t="str">
        <f>'Hoja Entrega Transporte'!E23</f>
        <v/>
      </c>
    </row>
    <row r="12" spans="1:7" ht="18.75" x14ac:dyDescent="0.3">
      <c r="A12" s="160" t="s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s="160" t="s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s="165" t="s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s="165" t="s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s="193" t="s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s="166" t="s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s="166" t="s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s="166" t="s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s="166" t="s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s="166" t="s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s="166" t="s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s="166" t="s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s="166" t="s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s="167" t="s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s="167" t="s">
        <v>88</v>
      </c>
      <c r="B35" s="167"/>
      <c r="C35" s="167"/>
      <c r="D35" s="167"/>
      <c r="E35" s="167"/>
      <c r="F35" s="167" t="s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s="167" t="s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s="167" t="s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s="195" t="s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s="168" t="s">
        <v>83</v>
      </c>
      <c r="B44" s="169"/>
      <c r="C44" s="168" t="s">
        <v>84</v>
      </c>
      <c r="D44" s="169"/>
      <c r="E44" s="170" t="s">
        <v>74</v>
      </c>
      <c r="F44" s="171"/>
      <c r="G44" s="169"/>
    </row>
    <row r="45" spans="1:7" ht="15.75" x14ac:dyDescent="0.25">
      <c r="A45" s="172" t="s">
        <v>85</v>
      </c>
      <c r="B45" s="173"/>
      <c r="C45" s="172" t="s">
        <v>75</v>
      </c>
      <c r="D45" s="173"/>
      <c r="E45" s="174" t="s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s="174" t="s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s="179" t="s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13" sqref="J13"/>
    </sheetView>
  </sheetViews>
  <sheetFormatPr baseColWidth="10"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s="182" t="s">
        <v>11</v>
      </c>
      <c r="C2" s="79"/>
      <c r="D2" s="76"/>
      <c r="E2" s="78"/>
    </row>
    <row r="3" spans="1:5" ht="23.25" x14ac:dyDescent="0.35">
      <c r="A3" s="124"/>
      <c r="B3" s="183" t="s">
        <v>13</v>
      </c>
      <c r="C3" s="184" t="str">
        <f>pedido!K9</f>
        <v/>
      </c>
      <c r="D3" s="183" t="s">
        <v>17</v>
      </c>
      <c r="E3" s="185" t="str">
        <f>pedido!M9</f>
        <v/>
      </c>
    </row>
    <row r="4" spans="1:5" ht="23.25" x14ac:dyDescent="0.35">
      <c r="A4" s="124"/>
      <c r="B4" s="183" t="s">
        <v>12</v>
      </c>
      <c r="C4" s="184" t="str">
        <f>pedido!K10</f>
        <v/>
      </c>
      <c r="D4" s="183" t="s">
        <v>18</v>
      </c>
      <c r="E4" s="185" t="str">
        <f>pedido!M10</f>
        <v/>
      </c>
    </row>
    <row r="5" spans="1:5" ht="23.25" x14ac:dyDescent="0.35">
      <c r="A5" s="124"/>
      <c r="B5" s="183" t="s">
        <v>14</v>
      </c>
      <c r="C5" s="184" t="str">
        <f>pedido!K11</f>
        <v/>
      </c>
      <c r="D5" s="183" t="s">
        <v>19</v>
      </c>
      <c r="E5" s="185" t="str">
        <f>pedido!M11</f>
        <v/>
      </c>
    </row>
    <row r="6" spans="1:5" ht="23.25" x14ac:dyDescent="0.35">
      <c r="A6" s="124"/>
      <c r="B6" s="183" t="s">
        <v>15</v>
      </c>
      <c r="C6" s="184" t="str">
        <f>pedido!K12</f>
        <v>España</v>
      </c>
      <c r="D6" s="183" t="s">
        <v>20</v>
      </c>
      <c r="E6" s="185" t="str">
        <f>pedido!M12</f>
        <v/>
      </c>
    </row>
    <row r="7" spans="1:5" ht="23.25" x14ac:dyDescent="0.35">
      <c r="A7" s="124"/>
      <c r="B7" s="183" t="s">
        <v>16</v>
      </c>
      <c r="C7" s="184" t="str">
        <f>pedido!K13</f>
        <v/>
      </c>
      <c r="D7" s="183" t="s">
        <v>21</v>
      </c>
      <c r="E7" s="185" t="str">
        <f>pedido!M13</f>
        <v/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s="186" t="s">
        <v>48</v>
      </c>
      <c r="C9" s="186" t="str">
        <f>factura!E5</f>
        <v>Nº:</v>
      </c>
      <c r="D9" s="186" t="str">
        <f>factura!E6</f>
        <v>Fecha: 08/07/2021</v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s="187" t="s">
        <v>39</v>
      </c>
      <c r="C11" s="188">
        <f>'Hoja Entrega Transporte'!C13</f>
        <v>0</v>
      </c>
      <c r="D11" s="187" t="s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s="186" t="s">
        <v>42</v>
      </c>
      <c r="C13" s="188">
        <f>'Hoja Entrega Transporte'!C14</f>
        <v>0</v>
      </c>
      <c r="D13" s="186" t="s">
        <v>41</v>
      </c>
      <c r="E13" s="188">
        <f>'Hoja Entrega Transporte'!C15</f>
        <v>0</v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Usuario de Windows</cp:lastModifiedBy>
  <cp:lastPrinted>2021-08-11T10:52:31Z</cp:lastPrinted>
  <dcterms:created xsi:type="dcterms:W3CDTF">2015-02-17T17:31:20Z</dcterms:created>
  <dcterms:modified xsi:type="dcterms:W3CDTF">2021-08-31T11:11:43Z</dcterms:modified>
</cp:coreProperties>
</file>