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dlon\OneDrive\Documents\Projects\Data-Projects\Jane Street\"/>
    </mc:Choice>
  </mc:AlternateContent>
  <xr:revisionPtr revIDLastSave="0" documentId="8_{5837D3A5-71EF-405C-BD91-E37B6463AFBA}" xr6:coauthVersionLast="47" xr6:coauthVersionMax="47" xr10:uidLastSave="{00000000-0000-0000-0000-000000000000}"/>
  <bookViews>
    <workbookView xWindow="57900" yWindow="435" windowWidth="19425" windowHeight="14700" xr2:uid="{00000000-000D-0000-FFFF-FFFF00000000}"/>
  </bookViews>
  <sheets>
    <sheet name="Positions And Cash" sheetId="1" r:id="rId1"/>
  </sheets>
  <calcPr calcId="191029"/>
  <pivotCaches>
    <pivotCache cacheId="12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1" l="1"/>
  <c r="F13" i="1"/>
  <c r="H24" i="1"/>
  <c r="H20" i="1" a="1"/>
  <c r="H20" i="1" s="1"/>
  <c r="H21" i="1" a="1"/>
  <c r="H21" i="1" s="1"/>
  <c r="H22" i="1" a="1"/>
  <c r="H22" i="1" s="1"/>
  <c r="H19" i="1" a="1"/>
  <c r="H19" i="1" s="1"/>
  <c r="F4" i="1"/>
  <c r="F5" i="1"/>
  <c r="F6" i="1"/>
  <c r="F7" i="1"/>
  <c r="F8" i="1"/>
  <c r="F9" i="1"/>
  <c r="F10" i="1"/>
  <c r="F11" i="1"/>
  <c r="F3" i="1"/>
  <c r="F1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<sst xmlns="http://schemas.openxmlformats.org/spreadsheetml/2006/main" count="43" uniqueCount="24">
  <si>
    <t>Currency</t>
  </si>
  <si>
    <t>Quantity</t>
  </si>
  <si>
    <t>BRL</t>
  </si>
  <si>
    <t>GBP</t>
  </si>
  <si>
    <t>USD</t>
  </si>
  <si>
    <t>Position Symbol</t>
  </si>
  <si>
    <t>cash</t>
  </si>
  <si>
    <t>Forward GBP</t>
  </si>
  <si>
    <t>Price (USD)</t>
  </si>
  <si>
    <t>Market Value (USD)</t>
  </si>
  <si>
    <t xml:space="preserve"> </t>
  </si>
  <si>
    <t>Forward EUR</t>
  </si>
  <si>
    <t>EUR</t>
  </si>
  <si>
    <t>Row Labels</t>
  </si>
  <si>
    <t>Grand Total</t>
  </si>
  <si>
    <t>ABS Market Value (USD)</t>
  </si>
  <si>
    <t>Total Currency Exposure</t>
  </si>
  <si>
    <t>Total Capital</t>
  </si>
  <si>
    <t>Haircut</t>
  </si>
  <si>
    <t>Curency</t>
  </si>
  <si>
    <t>Total Currecny Exposure</t>
  </si>
  <si>
    <t>Total Haircut</t>
  </si>
  <si>
    <t>Total Haricut</t>
  </si>
  <si>
    <t>Net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</si>
</sst>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_);[Red]\(0.00\)"/>
    <numFmt numFmtId="165" formatCode="&quot;$&quot;#,##0.00"/>
  </numFmts>
  <fonts count="9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2"/>
      <name val="Calibri"/>
      <family val="2"/>
      <scheme val="minor"/>
    </font>
    <font>
      <b/>
      <u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6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22">
    <xf numFmtId="0" fontId="0" fillId="0" borderId="0" xfId="0"/>
    <xf numFmtId="0" fontId="4" fillId="0" borderId="0" xfId="0" applyFont="1" applyBorder="1" applyAlignment="1">
      <alignment horizontal="center" vertical="center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8" fontId="4" fillId="0" borderId="0" xfId="0" applyNumberFormat="1" applyFont="1" applyAlignment="1">
      <alignment horizontal="center"/>
    </xf>
    <xf numFmtId="43" fontId="4" fillId="0" borderId="0" xfId="1" applyFont="1" applyFill="1" applyAlignment="1">
      <alignment horizontal="center"/>
    </xf>
    <xf numFmtId="0" fontId="5" fillId="0" borderId="0" xfId="0" applyFont="1"/>
    <xf numFmtId="38" fontId="5" fillId="0" borderId="0" xfId="0" applyNumberFormat="1" applyFont="1"/>
    <xf numFmtId="43" fontId="5" fillId="0" borderId="0" xfId="1" applyFont="1" applyFill="1"/>
    <xf numFmtId="40" fontId="5" fillId="0" borderId="0" xfId="0" applyNumberFormat="1" applyFont="1"/>
    <xf numFmtId="44" fontId="5" fillId="0" borderId="0" xfId="2" applyFont="1"/>
    <xf numFmtId="44" fontId="6" fillId="0" borderId="0" xfId="0" applyNumberFormat="1" applyFont="1"/>
    <xf numFmtId="44" fontId="7" fillId="0" borderId="0" xfId="2" applyFont="1" applyAlignment="1">
      <alignment horizontal="left"/>
    </xf>
    <xf numFmtId="44" fontId="8" fillId="0" borderId="0" xfId="2" applyFont="1"/>
    <xf numFmtId="44" fontId="5" fillId="0" borderId="0" xfId="0" applyNumberFormat="1" applyFont="1"/>
    <xf numFmtId="0" fontId="8" fillId="0" borderId="0" xfId="0" pivotButton="1" applyFont="1"/>
    <xf numFmtId="0" fontId="8" fillId="0" borderId="0" xfId="0" applyFont="1"/>
    <xf numFmtId="0" fontId="8" fillId="0" borderId="0" xfId="0" applyFont="1" applyAlignment="1">
      <alignment horizontal="left"/>
    </xf>
    <xf numFmtId="165" fontId="8" fillId="0" borderId="0" xfId="0" applyNumberFormat="1" applyFont="1"/>
    <xf numFmtId="0" fontId="4" fillId="0" borderId="0" xfId="0" applyFont="1"/>
    <xf numFmtId="38" fontId="3" fillId="0" borderId="0" xfId="0" applyNumberFormat="1" applyFont="1" applyAlignment="1">
      <alignment horizontal="left" vertical="top"/>
    </xf>
    <xf numFmtId="43" fontId="3" fillId="0" borderId="0" xfId="1" applyFont="1" applyFill="1" applyAlignment="1">
      <alignment horizontal="left" vertical="top"/>
    </xf>
  </cellXfs>
  <cellStyles count="3">
    <cellStyle name="Comma" xfId="1" builtinId="3"/>
    <cellStyle name="Currency" xfId="2" builtinId="4"/>
    <cellStyle name="Normal" xfId="0" builtinId="0"/>
  </cellStyles>
  <dxfs count="7"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shad Long" refreshedDate="44979.902788657404" createdVersion="8" refreshedVersion="8" minRefreshableVersion="3" recordCount="9" xr:uid="{46A558FC-C2ED-4B42-9538-02AAA4081E07}">
  <cacheSource type="worksheet">
    <worksheetSource ref="A2:F11" sheet="Positions And Cash"/>
  </cacheSource>
  <cacheFields count="6">
    <cacheField name="Position Symbol" numFmtId="0">
      <sharedItems/>
    </cacheField>
    <cacheField name="Currency" numFmtId="0">
      <sharedItems count="4">
        <s v="BRL"/>
        <s v="GBP"/>
        <s v="USD"/>
        <s v="EUR"/>
      </sharedItems>
    </cacheField>
    <cacheField name="Quantity" numFmtId="38">
      <sharedItems containsSemiMixedTypes="0" containsString="0" containsNumber="1" minValue="-136687828.55555555" maxValue="181656964.7185185"/>
    </cacheField>
    <cacheField name="Price (USD)" numFmtId="43">
      <sharedItems containsSemiMixedTypes="0" containsString="0" containsNumber="1" minValue="0.3" maxValue="1.35"/>
    </cacheField>
    <cacheField name="Market Value (USD)" numFmtId="40">
      <sharedItems containsSemiMixedTypes="0" containsString="0" containsNumber="1" minValue="-184528568.55000001" maxValue="245236902.37"/>
    </cacheField>
    <cacheField name="ABS Market Value (USD)" numFmtId="0">
      <sharedItems containsSemiMixedTypes="0" containsString="0" containsNumber="1" minValue="87619.41" maxValue="245236902.3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s v="cash"/>
    <x v="0"/>
    <n v="1071835.6666666667"/>
    <n v="0.3"/>
    <n v="321550.7"/>
    <n v="321550.7"/>
  </r>
  <r>
    <s v="cash"/>
    <x v="1"/>
    <n v="110115.26666666665"/>
    <n v="1.35"/>
    <n v="148655.60999999999"/>
    <n v="148655.60999999999"/>
  </r>
  <r>
    <s v="cash"/>
    <x v="1"/>
    <n v="181656964.7185185"/>
    <n v="1.35"/>
    <n v="245236902.37"/>
    <n v="245236902.37"/>
  </r>
  <r>
    <s v="cash"/>
    <x v="1"/>
    <n v="-64903.266666666663"/>
    <n v="1.35"/>
    <n v="-87619.41"/>
    <n v="87619.41"/>
  </r>
  <r>
    <s v="cash"/>
    <x v="1"/>
    <n v="-136687828.55555555"/>
    <n v="1.35"/>
    <n v="-184528568.55000001"/>
    <n v="184528568.55000001"/>
  </r>
  <r>
    <s v="cash"/>
    <x v="1"/>
    <n v="337619.02962962963"/>
    <n v="1.35"/>
    <n v="455785.69"/>
    <n v="455785.69"/>
  </r>
  <r>
    <s v="Forward GBP"/>
    <x v="2"/>
    <n v="7407407.4074074067"/>
    <n v="1.35"/>
    <n v="10000000"/>
    <n v="10000000"/>
  </r>
  <r>
    <s v="Forward EUR"/>
    <x v="2"/>
    <n v="416666.67"/>
    <n v="1.2"/>
    <n v="500000"/>
    <n v="500000"/>
  </r>
  <r>
    <s v="cash"/>
    <x v="3"/>
    <n v="-416666.67"/>
    <n v="1.2"/>
    <n v="-500000"/>
    <n v="5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BFF336-35D2-451B-B528-24AC1898F8AC}" name="PivotTable3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0:B25" firstHeaderRow="1" firstDataRow="1" firstDataCol="1"/>
  <pivotFields count="6">
    <pivotField showAll="0"/>
    <pivotField axis="axisRow" showAll="0">
      <items count="5">
        <item x="0"/>
        <item x="3"/>
        <item x="1"/>
        <item x="2"/>
        <item t="default"/>
      </items>
    </pivotField>
    <pivotField numFmtId="38" showAll="0"/>
    <pivotField numFmtId="43" showAll="0"/>
    <pivotField numFmtId="40" showAll="0"/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Total Currency Exposure" fld="5" baseField="1" baseItem="0" numFmtId="165"/>
  </dataFields>
  <formats count="6">
    <format dxfId="6">
      <pivotArea type="all" dataOnly="0" outline="0" fieldPosition="0"/>
    </format>
    <format dxfId="5">
      <pivotArea outline="0" collapsedLevelsAreSubtotals="1" fieldPosition="0"/>
    </format>
    <format dxfId="4">
      <pivotArea field="1" type="button" dataOnly="0" labelOnly="1" outline="0" axis="axisRow" fieldPosition="0"/>
    </format>
    <format dxfId="3">
      <pivotArea dataOnly="0" labelOnly="1" fieldPosition="0">
        <references count="1">
          <reference field="1" count="0"/>
        </references>
      </pivotArea>
    </format>
    <format dxfId="2">
      <pivotArea dataOnly="0" labelOnly="1" grandRow="1" outline="0" fieldPosition="0"/>
    </format>
    <format dxfId="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I38"/>
  <sheetViews>
    <sheetView tabSelected="1" workbookViewId="0">
      <selection activeCell="F15" sqref="F15"/>
    </sheetView>
  </sheetViews>
  <sheetFormatPr defaultColWidth="9.1640625" defaultRowHeight="15.6" x14ac:dyDescent="0.6"/>
  <cols>
    <col min="1" max="1" width="20.27734375" style="6" customWidth="1"/>
    <col min="2" max="2" width="28.88671875" style="6" customWidth="1"/>
    <col min="3" max="3" width="14.44140625" style="8" bestFit="1" customWidth="1"/>
    <col min="4" max="4" width="14.27734375" style="8" bestFit="1" customWidth="1"/>
    <col min="5" max="5" width="23.88671875" style="8" customWidth="1"/>
    <col min="6" max="6" width="26" style="6" customWidth="1"/>
    <col min="7" max="7" width="29.88671875" style="6" customWidth="1"/>
    <col min="8" max="8" width="18.83203125" style="6" customWidth="1"/>
    <col min="9" max="9" width="14.109375" style="6" bestFit="1" customWidth="1"/>
    <col min="10" max="16384" width="9.1640625" style="6"/>
  </cols>
  <sheetData>
    <row r="2" spans="1:6" s="3" customFormat="1" x14ac:dyDescent="0.6">
      <c r="A2" s="2" t="s">
        <v>5</v>
      </c>
      <c r="B2" s="3" t="s">
        <v>0</v>
      </c>
      <c r="C2" s="4" t="s">
        <v>1</v>
      </c>
      <c r="D2" s="5" t="s">
        <v>8</v>
      </c>
      <c r="E2" s="4" t="s">
        <v>9</v>
      </c>
      <c r="F2" s="3" t="s">
        <v>15</v>
      </c>
    </row>
    <row r="3" spans="1:6" x14ac:dyDescent="0.6">
      <c r="A3" s="6" t="s">
        <v>6</v>
      </c>
      <c r="B3" s="6" t="s">
        <v>2</v>
      </c>
      <c r="C3" s="7">
        <v>1071835.6666666667</v>
      </c>
      <c r="D3" s="8">
        <v>0.3</v>
      </c>
      <c r="E3" s="9">
        <v>321550.7</v>
      </c>
      <c r="F3" s="10">
        <f>ABS(E3)</f>
        <v>321550.7</v>
      </c>
    </row>
    <row r="4" spans="1:6" x14ac:dyDescent="0.6">
      <c r="A4" s="6" t="s">
        <v>6</v>
      </c>
      <c r="B4" s="6" t="s">
        <v>3</v>
      </c>
      <c r="C4" s="7">
        <v>110115.26666666665</v>
      </c>
      <c r="D4" s="8">
        <v>1.35</v>
      </c>
      <c r="E4" s="9">
        <v>148655.60999999999</v>
      </c>
      <c r="F4" s="10">
        <f t="shared" ref="F4:F11" si="0">ABS(E4)</f>
        <v>148655.60999999999</v>
      </c>
    </row>
    <row r="5" spans="1:6" x14ac:dyDescent="0.6">
      <c r="A5" s="6" t="s">
        <v>6</v>
      </c>
      <c r="B5" s="6" t="s">
        <v>3</v>
      </c>
      <c r="C5" s="7">
        <v>181656964.7185185</v>
      </c>
      <c r="D5" s="8">
        <v>1.35</v>
      </c>
      <c r="E5" s="9">
        <v>245236902.37</v>
      </c>
      <c r="F5" s="10">
        <f t="shared" si="0"/>
        <v>245236902.37</v>
      </c>
    </row>
    <row r="6" spans="1:6" x14ac:dyDescent="0.6">
      <c r="A6" s="6" t="s">
        <v>6</v>
      </c>
      <c r="B6" s="6" t="s">
        <v>3</v>
      </c>
      <c r="C6" s="7">
        <v>-64903.266666666663</v>
      </c>
      <c r="D6" s="8">
        <v>1.35</v>
      </c>
      <c r="E6" s="9">
        <v>-87619.41</v>
      </c>
      <c r="F6" s="10">
        <f t="shared" si="0"/>
        <v>87619.41</v>
      </c>
    </row>
    <row r="7" spans="1:6" x14ac:dyDescent="0.6">
      <c r="A7" s="6" t="s">
        <v>6</v>
      </c>
      <c r="B7" s="6" t="s">
        <v>3</v>
      </c>
      <c r="C7" s="7">
        <v>-136687828.55555555</v>
      </c>
      <c r="D7" s="8">
        <v>1.35</v>
      </c>
      <c r="E7" s="9">
        <v>-184528568.55000001</v>
      </c>
      <c r="F7" s="10">
        <f t="shared" si="0"/>
        <v>184528568.55000001</v>
      </c>
    </row>
    <row r="8" spans="1:6" x14ac:dyDescent="0.6">
      <c r="A8" s="6" t="s">
        <v>6</v>
      </c>
      <c r="B8" s="6" t="s">
        <v>3</v>
      </c>
      <c r="C8" s="7">
        <v>337619.02962962963</v>
      </c>
      <c r="D8" s="8">
        <v>1.35</v>
      </c>
      <c r="E8" s="9">
        <v>455785.69</v>
      </c>
      <c r="F8" s="10">
        <f t="shared" si="0"/>
        <v>455785.69</v>
      </c>
    </row>
    <row r="9" spans="1:6" x14ac:dyDescent="0.6">
      <c r="A9" s="6" t="s">
        <v>7</v>
      </c>
      <c r="B9" s="6" t="s">
        <v>4</v>
      </c>
      <c r="C9" s="7">
        <v>7407407.4074074067</v>
      </c>
      <c r="D9" s="8">
        <v>1.35</v>
      </c>
      <c r="E9" s="9">
        <v>10000000</v>
      </c>
      <c r="F9" s="10">
        <f t="shared" si="0"/>
        <v>10000000</v>
      </c>
    </row>
    <row r="10" spans="1:6" x14ac:dyDescent="0.6">
      <c r="A10" s="6" t="s">
        <v>11</v>
      </c>
      <c r="B10" s="6" t="s">
        <v>4</v>
      </c>
      <c r="C10" s="7">
        <v>416666.67</v>
      </c>
      <c r="D10" s="8">
        <v>1.2</v>
      </c>
      <c r="E10" s="9">
        <v>500000</v>
      </c>
      <c r="F10" s="10">
        <f t="shared" si="0"/>
        <v>500000</v>
      </c>
    </row>
    <row r="11" spans="1:6" x14ac:dyDescent="0.6">
      <c r="A11" s="6" t="s">
        <v>6</v>
      </c>
      <c r="B11" s="6" t="s">
        <v>12</v>
      </c>
      <c r="C11" s="7">
        <v>-416666.67</v>
      </c>
      <c r="D11" s="8">
        <v>1.2</v>
      </c>
      <c r="E11" s="9">
        <v>-500000</v>
      </c>
      <c r="F11" s="10">
        <f t="shared" si="0"/>
        <v>500000</v>
      </c>
    </row>
    <row r="12" spans="1:6" x14ac:dyDescent="0.6">
      <c r="C12" s="7"/>
      <c r="E12" s="20" t="s">
        <v>17</v>
      </c>
      <c r="F12" s="11">
        <f>SUM(F3:F11)</f>
        <v>441779082.32999998</v>
      </c>
    </row>
    <row r="13" spans="1:6" x14ac:dyDescent="0.6">
      <c r="C13" s="7"/>
      <c r="E13" s="20" t="s">
        <v>22</v>
      </c>
      <c r="F13" s="14">
        <f>H24</f>
        <v>25921762.037800003</v>
      </c>
    </row>
    <row r="14" spans="1:6" x14ac:dyDescent="0.6">
      <c r="C14" s="7"/>
      <c r="E14" s="21" t="s">
        <v>23</v>
      </c>
      <c r="F14" s="14">
        <f>F12-F13</f>
        <v>415857320.29219997</v>
      </c>
    </row>
    <row r="15" spans="1:6" x14ac:dyDescent="0.6">
      <c r="C15" s="7"/>
      <c r="E15" s="7" t="s">
        <v>10</v>
      </c>
    </row>
    <row r="16" spans="1:6" x14ac:dyDescent="0.6">
      <c r="C16" s="7"/>
      <c r="E16" s="7"/>
    </row>
    <row r="17" spans="1:9" x14ac:dyDescent="0.6">
      <c r="C17" s="7"/>
      <c r="E17" s="7"/>
    </row>
    <row r="18" spans="1:9" x14ac:dyDescent="0.6">
      <c r="C18" s="7"/>
      <c r="E18" s="7"/>
      <c r="F18" s="1" t="s">
        <v>19</v>
      </c>
      <c r="G18" s="1" t="s">
        <v>20</v>
      </c>
      <c r="H18" s="1" t="s">
        <v>18</v>
      </c>
    </row>
    <row r="19" spans="1:9" x14ac:dyDescent="0.6">
      <c r="C19" s="7"/>
      <c r="E19" s="7"/>
      <c r="F19" s="12" t="s">
        <v>2</v>
      </c>
      <c r="G19" s="13">
        <v>321550.7</v>
      </c>
      <c r="H19" s="10" cm="1">
        <f t="array" ref="H19">_xlfn.IFS(F19="GBP",G19*0.06,F19="EUR",G19*0.06,F19="ZAR",G19*0.2,F19="BRL",+G19*0.2,+F19="USD",G19*0)</f>
        <v>64310.140000000007</v>
      </c>
      <c r="I19" s="14"/>
    </row>
    <row r="20" spans="1:9" x14ac:dyDescent="0.6">
      <c r="A20" s="15" t="s">
        <v>13</v>
      </c>
      <c r="B20" s="16" t="s">
        <v>16</v>
      </c>
      <c r="D20" s="7"/>
      <c r="F20" s="12" t="s">
        <v>12</v>
      </c>
      <c r="G20" s="13">
        <v>500000</v>
      </c>
      <c r="H20" s="10" cm="1">
        <f t="array" ref="H20">_xlfn.IFS(F20="GBP",G20*0.06,F20="EUR",G20*0.06,F20="ZAR",G20*0.2,F20="BRL",+G20*0.2,+F20="USD",G20*0)</f>
        <v>30000</v>
      </c>
      <c r="I20" s="14"/>
    </row>
    <row r="21" spans="1:9" x14ac:dyDescent="0.6">
      <c r="A21" s="17" t="s">
        <v>2</v>
      </c>
      <c r="B21" s="18">
        <v>321550.7</v>
      </c>
      <c r="C21" s="13"/>
      <c r="E21" s="7"/>
      <c r="F21" s="12" t="s">
        <v>3</v>
      </c>
      <c r="G21" s="13">
        <v>430457531.63000005</v>
      </c>
      <c r="H21" s="10" cm="1">
        <f t="array" ref="H21">_xlfn.IFS(F21="GBP",G21*0.06,F21="EUR",G21*0.06,F21="ZAR",G21*0.2,F21="BRL",+G21*0.2,+F21="USD",G21*0)</f>
        <v>25827451.897800002</v>
      </c>
      <c r="I21" s="14"/>
    </row>
    <row r="22" spans="1:9" x14ac:dyDescent="0.6">
      <c r="A22" s="17" t="s">
        <v>12</v>
      </c>
      <c r="B22" s="18">
        <v>500000</v>
      </c>
      <c r="C22" s="13"/>
      <c r="D22" s="7"/>
      <c r="E22" s="7"/>
      <c r="F22" s="12" t="s">
        <v>4</v>
      </c>
      <c r="G22" s="13">
        <v>10500000</v>
      </c>
      <c r="H22" s="10" cm="1">
        <f t="array" ref="H22">_xlfn.IFS(F22="GBP",G22*0.06,F22="EUR",G22*0.06,F22="ZAR",G22*0.2,F22="BRL",+G22*0.2,+F22="USD",G22*0)</f>
        <v>0</v>
      </c>
      <c r="I22" s="14"/>
    </row>
    <row r="23" spans="1:9" x14ac:dyDescent="0.6">
      <c r="A23" s="17" t="s">
        <v>3</v>
      </c>
      <c r="B23" s="18">
        <v>430457531.63000005</v>
      </c>
      <c r="C23" s="13"/>
      <c r="D23" s="7"/>
      <c r="E23" s="7"/>
      <c r="G23" s="13"/>
    </row>
    <row r="24" spans="1:9" x14ac:dyDescent="0.6">
      <c r="A24" s="17" t="s">
        <v>4</v>
      </c>
      <c r="B24" s="18">
        <v>10500000</v>
      </c>
      <c r="C24" s="13"/>
      <c r="G24" s="19" t="s">
        <v>21</v>
      </c>
      <c r="H24" s="11">
        <f>SUM(H19:H22)</f>
        <v>25921762.037800003</v>
      </c>
    </row>
    <row r="25" spans="1:9" x14ac:dyDescent="0.6">
      <c r="A25" s="17" t="s">
        <v>14</v>
      </c>
      <c r="B25" s="18">
        <v>441779082.33000004</v>
      </c>
      <c r="C25" s="16"/>
    </row>
    <row r="26" spans="1:9" x14ac:dyDescent="0.6">
      <c r="A26" s="16"/>
      <c r="B26" s="16"/>
      <c r="C26" s="16"/>
    </row>
    <row r="27" spans="1:9" x14ac:dyDescent="0.6">
      <c r="A27" s="16"/>
      <c r="B27" s="16"/>
      <c r="C27" s="16"/>
    </row>
    <row r="28" spans="1:9" x14ac:dyDescent="0.6">
      <c r="A28" s="16"/>
      <c r="B28" s="16"/>
      <c r="C28" s="16"/>
    </row>
    <row r="29" spans="1:9" x14ac:dyDescent="0.6">
      <c r="A29" s="16"/>
      <c r="B29" s="16"/>
      <c r="C29" s="16"/>
    </row>
    <row r="30" spans="1:9" x14ac:dyDescent="0.6">
      <c r="A30" s="16"/>
      <c r="B30" s="16"/>
      <c r="C30" s="16"/>
    </row>
    <row r="31" spans="1:9" x14ac:dyDescent="0.6">
      <c r="A31" s="16"/>
      <c r="B31" s="16"/>
      <c r="C31" s="16"/>
    </row>
    <row r="32" spans="1:9" x14ac:dyDescent="0.6">
      <c r="A32" s="16"/>
      <c r="B32" s="16"/>
      <c r="C32" s="16"/>
    </row>
    <row r="33" spans="1:3" x14ac:dyDescent="0.6">
      <c r="A33" s="16"/>
      <c r="B33" s="16"/>
      <c r="C33" s="16"/>
    </row>
    <row r="34" spans="1:3" x14ac:dyDescent="0.6">
      <c r="A34" s="16"/>
      <c r="B34" s="16"/>
      <c r="C34" s="16"/>
    </row>
    <row r="35" spans="1:3" x14ac:dyDescent="0.6">
      <c r="A35" s="16"/>
      <c r="B35" s="16"/>
      <c r="C35" s="16"/>
    </row>
    <row r="36" spans="1:3" x14ac:dyDescent="0.6">
      <c r="A36" s="16"/>
      <c r="B36" s="16"/>
      <c r="C36" s="16"/>
    </row>
    <row r="37" spans="1:3" x14ac:dyDescent="0.6">
      <c r="A37" s="16"/>
      <c r="B37" s="16"/>
      <c r="C37" s="16"/>
    </row>
    <row r="38" spans="1:3" x14ac:dyDescent="0.6">
      <c r="A38" s="16"/>
      <c r="B38" s="16"/>
      <c r="C38" s="16"/>
    </row>
  </sheetData>
  <phoneticPr fontId="0" type="noConversion"/>
  <pageMargins left="0.75" right="0.75" top="1" bottom="1" header="0.5" footer="0.5"/>
  <pageSetup scale="78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Positions And Cash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O'Connor</dc:creator>
  <cp:lastModifiedBy>Rashad Long</cp:lastModifiedBy>
  <cp:lastPrinted>2008-05-07T17:28:59Z</cp:lastPrinted>
  <dcterms:created xsi:type="dcterms:W3CDTF">2008-05-06T23:28:07Z</dcterms:created>
  <dcterms:modified xsi:type="dcterms:W3CDTF">2023-02-23T04:15:50Z</dcterms:modified>
</cp:coreProperties>
</file>