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65F9B282-FDF0-411C-8BDC-76654F3BE10B}" xr6:coauthVersionLast="47" xr6:coauthVersionMax="47" xr10:uidLastSave="{00000000-0000-0000-0000-000000000000}"/>
  <bookViews>
    <workbookView xWindow="372" yWindow="0" windowWidth="22668" windowHeight="12240" activeTab="2" xr2:uid="{00000000-000D-0000-FFFF-FFFF00000000}"/>
  </bookViews>
  <sheets>
    <sheet name="AVA" sheetId="18" r:id="rId1"/>
    <sheet name="Trans Tables" sheetId="17" r:id="rId2"/>
    <sheet name="FILL Table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5" i="17" l="1"/>
  <c r="L95" i="17"/>
  <c r="D95" i="17"/>
  <c r="Q94" i="17"/>
  <c r="L94" i="17"/>
  <c r="J94" i="17"/>
  <c r="I94" i="17"/>
  <c r="H94" i="17"/>
  <c r="D94" i="17"/>
  <c r="Q93" i="17"/>
  <c r="L93" i="17"/>
  <c r="D93" i="17"/>
  <c r="Q92" i="17"/>
  <c r="L92" i="17"/>
  <c r="H92" i="17"/>
  <c r="D92" i="17"/>
  <c r="Q91" i="17"/>
  <c r="L91" i="17"/>
  <c r="J91" i="17"/>
  <c r="I91" i="17"/>
  <c r="H91" i="17"/>
  <c r="D91" i="17"/>
  <c r="Q90" i="17"/>
  <c r="L90" i="17"/>
  <c r="D90" i="17"/>
  <c r="Q89" i="17"/>
  <c r="L89" i="17"/>
  <c r="J89" i="17"/>
  <c r="I89" i="17"/>
  <c r="H89" i="17"/>
  <c r="D89" i="17"/>
  <c r="J31" i="17" l="1"/>
  <c r="J30" i="17"/>
  <c r="J29" i="17"/>
  <c r="J28" i="17"/>
  <c r="J90" i="17" s="1"/>
  <c r="J73" i="17"/>
  <c r="J72" i="17"/>
  <c r="J71" i="17"/>
  <c r="J70" i="17"/>
  <c r="J95" i="17" s="1"/>
  <c r="J69" i="17"/>
  <c r="J68" i="17"/>
  <c r="J67" i="17"/>
  <c r="J59" i="17"/>
  <c r="J58" i="17"/>
  <c r="J57" i="17"/>
  <c r="J56" i="17"/>
  <c r="J55" i="17"/>
  <c r="J54" i="17"/>
  <c r="J53" i="17"/>
  <c r="J45" i="17"/>
  <c r="J44" i="17"/>
  <c r="J43" i="17"/>
  <c r="J42" i="17"/>
  <c r="J41" i="17"/>
  <c r="J40" i="17"/>
  <c r="J39" i="17"/>
  <c r="I73" i="17" l="1"/>
  <c r="I72" i="17"/>
  <c r="I71" i="17"/>
  <c r="I70" i="17"/>
  <c r="I95" i="17" s="1"/>
  <c r="I69" i="17"/>
  <c r="I68" i="17"/>
  <c r="I67" i="17"/>
  <c r="I59" i="17"/>
  <c r="I58" i="17"/>
  <c r="I57" i="17"/>
  <c r="I56" i="17"/>
  <c r="I55" i="17"/>
  <c r="I54" i="17"/>
  <c r="I53" i="17"/>
  <c r="I45" i="17"/>
  <c r="I44" i="17"/>
  <c r="I43" i="17"/>
  <c r="I42" i="17"/>
  <c r="I41" i="17"/>
  <c r="I40" i="17"/>
  <c r="I39" i="17"/>
  <c r="I31" i="17"/>
  <c r="I30" i="17"/>
  <c r="I29" i="17"/>
  <c r="I28" i="17"/>
  <c r="I90" i="17" s="1"/>
  <c r="H73" i="17" l="1"/>
  <c r="H72" i="17"/>
  <c r="H71" i="17"/>
  <c r="H70" i="17"/>
  <c r="H95" i="17" s="1"/>
  <c r="H69" i="17"/>
  <c r="H68" i="17"/>
  <c r="H67" i="17"/>
  <c r="H59" i="17"/>
  <c r="H58" i="17"/>
  <c r="H57" i="17"/>
  <c r="H56" i="17"/>
  <c r="H55" i="17"/>
  <c r="H54" i="17"/>
  <c r="H53" i="17"/>
  <c r="H45" i="17"/>
  <c r="H44" i="17"/>
  <c r="H43" i="17"/>
  <c r="H93" i="17" s="1"/>
  <c r="H42" i="17"/>
  <c r="H41" i="17"/>
  <c r="H40" i="17"/>
  <c r="H39" i="17"/>
  <c r="H31" i="17"/>
  <c r="H30" i="17"/>
  <c r="H29" i="17"/>
  <c r="H28" i="17"/>
  <c r="H90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Availability of Technologies by Region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Rocco De Miglio</author>
  </authors>
  <commentList>
    <comment ref="B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Update Table</t>
        </r>
      </text>
    </comment>
    <comment ref="K5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5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H22" authorId="2" shapeId="0" xr:uid="{0A2C2AB0-2D81-45EF-9DA8-1BD3BC8C0F7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BY: OTH = 1, GAS=0
to provide flexibility of switch
from OTH (BY tech) to GAS</t>
        </r>
      </text>
    </comment>
    <comment ref="J22" authorId="2" shapeId="0" xr:uid="{0A861632-CF97-4EE3-A475-DEA8699B801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BY: OTH = 0.63, GAS=0.37
to provide flexibility of switch
from OTH (BY tech) to GAS</t>
        </r>
      </text>
    </comment>
    <comment ref="K87" authorId="1" shapeId="0" xr:uid="{00000000-0006-0000-0100-000005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87" authorId="1" shapeId="0" xr:uid="{00000000-0006-0000-0100-000006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<sst xmlns="http://schemas.openxmlformats.org/spreadsheetml/2006/main" count="372" uniqueCount="77">
  <si>
    <t>~TFM_UPD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</si>
  <si>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</si>
  <si>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</si>
  <si>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</si>
  <si>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</si>
  <si>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</si>
  <si>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</si>
  <si>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</si>
  <si>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</si>
  <si>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</si>
  <si>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</si>
  <si>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</si>
  <si>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</si>
  <si>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</si>
  <si>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</si>
  <si>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~TFM_FILL</t>
  </si>
  <si>
    <t>Operation_Sum_Avg_Count</t>
  </si>
  <si>
    <t>Scenario Name</t>
  </si>
  <si>
    <t>Other_Indexes</t>
  </si>
  <si>
    <t>Tech_Comm_Info</t>
  </si>
  <si>
    <t>~TFM_AVA</t>
  </si>
  <si>
    <t>Source</t>
  </si>
  <si>
    <t>AZJ</t>
  </si>
  <si>
    <t>KZK</t>
  </si>
  <si>
    <t>TKM</t>
  </si>
  <si>
    <t>UZB</t>
  </si>
  <si>
    <t>INDDEMCON_N_IM</t>
  </si>
  <si>
    <t>START</t>
  </si>
  <si>
    <t>EFF</t>
  </si>
  <si>
    <t>INDDEMMIQ_N_IM</t>
  </si>
  <si>
    <t>INDISTCHPAUT_N_ST, INDISTCHPAUT_N_IM</t>
  </si>
  <si>
    <t>INDNFMCHPAUT_N_ST, INDNFMCHPAUT_N_IM</t>
  </si>
  <si>
    <t>INDPCHCHPAUT_N_ST,INDPCHCHPAUT_N_IM</t>
  </si>
  <si>
    <t>INDPCHBOI_N_ST,INDPCHBOI_N_IM</t>
  </si>
  <si>
    <t>IND_CCS_N01</t>
  </si>
  <si>
    <t>INDNED_N_ST</t>
  </si>
  <si>
    <t>VDA_FLOP</t>
  </si>
  <si>
    <t>OILOTH</t>
  </si>
  <si>
    <t>GASNAT_LP</t>
  </si>
  <si>
    <t>Cset_CI</t>
  </si>
  <si>
    <t>INDISTSNT_N_ST</t>
  </si>
  <si>
    <t>Input</t>
  </si>
  <si>
    <t>INDGASNAT</t>
  </si>
  <si>
    <t>INDELC</t>
  </si>
  <si>
    <t>INDGASBFG</t>
  </si>
  <si>
    <t>INDCOACOC</t>
  </si>
  <si>
    <t>INDISTSNT_N_IM</t>
  </si>
  <si>
    <t>INDCOABIC</t>
  </si>
  <si>
    <t>INDISTHTH</t>
  </si>
  <si>
    <t>INDOILHFO</t>
  </si>
  <si>
    <t>INDISTPIR_N_ST</t>
  </si>
  <si>
    <t>INDISTPIR_N_IM</t>
  </si>
  <si>
    <t>INDISTCST_N_ST</t>
  </si>
  <si>
    <t>INDISTCST_N_IM</t>
  </si>
  <si>
    <t>INDOILDSL</t>
  </si>
  <si>
    <t>INDOILLPG</t>
  </si>
  <si>
    <t>INDISTFST_N_ST</t>
  </si>
  <si>
    <t>INDISTFST_N_IM</t>
  </si>
  <si>
    <t>RDM: from BY template</t>
  </si>
  <si>
    <t>*</t>
  </si>
  <si>
    <t>INDDEMMIQ_N_*</t>
  </si>
  <si>
    <t>INDDEMCON_N_ST,INDDEMCON_N_IM,INDDEMCON_N_AD</t>
  </si>
  <si>
    <t>INDOILGSL</t>
  </si>
  <si>
    <t>INDPCHPCH_N_ST</t>
  </si>
  <si>
    <t>Share</t>
  </si>
  <si>
    <t>UP</t>
  </si>
  <si>
    <t>IND*CHPAUT*</t>
  </si>
  <si>
    <t>To exclude autoproducers from the mix (until more info are collected)</t>
  </si>
  <si>
    <t>To exclude BCO for steam (new processes)</t>
  </si>
  <si>
    <t>INDCEMHPRCOABCO*T,INDCEMHPRCOABCO*M,INDCEMHPRCOABCO*D</t>
  </si>
  <si>
    <t>To exclude BCO for Process heat (new processes), not existing in the BY</t>
  </si>
  <si>
    <t>INDOTH*OILHFO*,INDFBT*OILHFO*,INDONM*OILHFO*</t>
  </si>
  <si>
    <t>IND*OILOTH*</t>
  </si>
  <si>
    <t>IND*STMCOABCO*D,IND*STMCOABCO*T,IND*STMCOABCO*M,IND*STMCOABIC*D,IND*STMCOABIC*T,IND*STMCOABIC*M</t>
  </si>
  <si>
    <t>LO</t>
  </si>
  <si>
    <t>INDONMST*HFO*,INDONMST*OTH*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</si>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</sst>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\Te\x\t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6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0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1" xfId="0" applyFont="1" applyFill="1" applyBorder="1"/>
    <xf numFmtId="0" fontId="9" fillId="0" borderId="1" xfId="0" applyFont="1" applyFill="1" applyBorder="1"/>
    <xf numFmtId="0" fontId="9" fillId="0" borderId="0" xfId="0" quotePrefix="1" applyFont="1" applyFill="1"/>
    <xf numFmtId="0" fontId="12" fillId="0" borderId="0" xfId="0" applyFont="1" applyFill="1"/>
    <xf numFmtId="0" fontId="9" fillId="0" borderId="3" xfId="0" applyFont="1" applyFill="1" applyBorder="1"/>
    <xf numFmtId="0" fontId="9" fillId="0" borderId="0" xfId="0" applyFont="1" applyFill="1" applyBorder="1"/>
    <xf numFmtId="2" fontId="9" fillId="0" borderId="3" xfId="0" applyNumberFormat="1" applyFont="1" applyFill="1" applyBorder="1"/>
    <xf numFmtId="2" fontId="9" fillId="0" borderId="0" xfId="0" applyNumberFormat="1" applyFont="1" applyFill="1"/>
    <xf numFmtId="165" fontId="9" fillId="0" borderId="0" xfId="0" applyNumberFormat="1" applyFont="1" applyFill="1"/>
    <xf numFmtId="165" fontId="9" fillId="0" borderId="3" xfId="0" applyNumberFormat="1" applyFont="1" applyFill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164" fontId="9" fillId="0" borderId="0" xfId="0" applyNumberFormat="1" applyFont="1" applyFill="1"/>
    <xf numFmtId="164" fontId="9" fillId="0" borderId="3" xfId="0" applyNumberFormat="1" applyFont="1" applyFill="1" applyBorder="1"/>
    <xf numFmtId="0" fontId="12" fillId="0" borderId="3" xfId="0" applyFont="1" applyFill="1" applyBorder="1"/>
    <xf numFmtId="0" fontId="12" fillId="0" borderId="0" xfId="0" applyFont="1" applyFill="1" applyBorder="1"/>
    <xf numFmtId="0" fontId="9" fillId="0" borderId="2" xfId="0" applyFont="1" applyFill="1" applyBorder="1"/>
    <xf numFmtId="166" fontId="9" fillId="0" borderId="0" xfId="0" applyNumberFormat="1" applyFont="1" applyFill="1"/>
    <xf numFmtId="166" fontId="9" fillId="0" borderId="3" xfId="0" applyNumberFormat="1" applyFont="1" applyFill="1" applyBorder="1"/>
    <xf numFmtId="167" fontId="1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4"/>
  <sheetViews>
    <sheetView zoomScale="85" zoomScaleNormal="85" workbookViewId="0">
      <selection activeCell="L5" sqref="L5"/>
    </sheetView>
  </sheetViews>
  <sheetFormatPr defaultRowHeight="13.2" x14ac:dyDescent="0.25"/>
  <cols>
    <col min="1" max="1" width="3.6640625" customWidth="1"/>
    <col min="2" max="2" width="10.88671875" bestFit="1" customWidth="1"/>
  </cols>
  <sheetData>
    <row r="3" spans="2:18" x14ac:dyDescent="0.25">
      <c r="B3" s="3" t="s">
        <v>20</v>
      </c>
      <c r="K3" s="2"/>
      <c r="L3" s="1"/>
      <c r="M3" s="1"/>
      <c r="N3" s="1"/>
      <c r="O3" s="1"/>
      <c r="P3" s="1"/>
      <c r="Q3" s="1"/>
      <c r="R3" s="1"/>
    </row>
    <row r="4" spans="2:18" ht="13.8" thickBot="1" x14ac:dyDescent="0.3">
      <c r="B4" s="4" t="s">
        <v>1</v>
      </c>
      <c r="C4" s="4" t="s">
        <v>2</v>
      </c>
      <c r="D4" s="4" t="s">
        <v>3</v>
      </c>
      <c r="E4" s="4" t="s">
        <v>4</v>
      </c>
      <c r="F4" s="6" t="s">
        <v>14</v>
      </c>
      <c r="G4" s="6" t="s">
        <v>22</v>
      </c>
      <c r="H4" s="6" t="s">
        <v>23</v>
      </c>
      <c r="I4" s="6" t="s">
        <v>24</v>
      </c>
      <c r="J4" s="6" t="s">
        <v>25</v>
      </c>
      <c r="K4" s="5" t="s">
        <v>5</v>
      </c>
      <c r="L4" s="5" t="s">
        <v>6</v>
      </c>
      <c r="M4" s="5" t="s">
        <v>12</v>
      </c>
      <c r="N4" s="5" t="s">
        <v>7</v>
      </c>
      <c r="O4" s="5" t="s">
        <v>8</v>
      </c>
      <c r="P4" s="5" t="s">
        <v>9</v>
      </c>
      <c r="Q4" s="5" t="s">
        <v>10</v>
      </c>
      <c r="R4" s="5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U101"/>
  <sheetViews>
    <sheetView topLeftCell="A58" zoomScale="70" zoomScaleNormal="70" workbookViewId="0">
      <selection activeCell="A58" sqref="A1:XFD1048576"/>
    </sheetView>
  </sheetViews>
  <sheetFormatPr defaultRowHeight="13.2" x14ac:dyDescent="0.25"/>
  <cols>
    <col min="1" max="1" width="2.88671875" style="11" customWidth="1"/>
    <col min="2" max="2" width="11.5546875" style="11" customWidth="1"/>
    <col min="3" max="3" width="8.88671875" style="11" bestFit="1" customWidth="1"/>
    <col min="4" max="4" width="17" style="11" customWidth="1"/>
    <col min="5" max="5" width="17.109375" style="11" customWidth="1"/>
    <col min="6" max="10" width="10.6640625" style="11" customWidth="1"/>
    <col min="11" max="11" width="9" style="11" bestFit="1" customWidth="1"/>
    <col min="12" max="12" width="21" style="11" bestFit="1" customWidth="1"/>
    <col min="13" max="13" width="20.6640625" style="11" customWidth="1"/>
    <col min="14" max="14" width="16.44140625" style="11" customWidth="1"/>
    <col min="15" max="15" width="14.88671875" style="11" customWidth="1"/>
    <col min="16" max="16" width="16.5546875" style="11" customWidth="1"/>
    <col min="17" max="17" width="14.33203125" style="11" customWidth="1"/>
    <col min="18" max="18" width="19" style="11" customWidth="1"/>
    <col min="19" max="19" width="17.33203125" style="11" customWidth="1"/>
    <col min="20" max="20" width="7.33203125" style="11" customWidth="1"/>
    <col min="21" max="21" width="44.6640625" style="11" bestFit="1" customWidth="1"/>
    <col min="22" max="22" width="12" style="11" bestFit="1" customWidth="1"/>
    <col min="23" max="23" width="17.6640625" style="11" bestFit="1" customWidth="1"/>
    <col min="24" max="24" width="12.5546875" style="11" bestFit="1" customWidth="1"/>
    <col min="25" max="25" width="12" style="11" bestFit="1" customWidth="1"/>
    <col min="26" max="16384" width="8.88671875" style="11"/>
  </cols>
  <sheetData>
    <row r="3" spans="2:18" ht="15" x14ac:dyDescent="0.25">
      <c r="B3" s="10" t="s">
        <v>13</v>
      </c>
    </row>
    <row r="5" spans="2:18" x14ac:dyDescent="0.25">
      <c r="B5" s="12" t="s">
        <v>0</v>
      </c>
      <c r="K5" s="13"/>
      <c r="L5" s="14"/>
      <c r="M5" s="14"/>
      <c r="N5" s="14"/>
      <c r="O5" s="14"/>
      <c r="P5" s="14"/>
      <c r="Q5" s="14"/>
      <c r="R5" s="14"/>
    </row>
    <row r="6" spans="2:18" ht="22.5" customHeight="1" thickBot="1" x14ac:dyDescent="0.3">
      <c r="B6" s="15" t="s">
        <v>1</v>
      </c>
      <c r="C6" s="15" t="s">
        <v>2</v>
      </c>
      <c r="D6" s="15" t="s">
        <v>3</v>
      </c>
      <c r="E6" s="15" t="s">
        <v>4</v>
      </c>
      <c r="F6" s="15" t="s">
        <v>14</v>
      </c>
      <c r="G6" s="15" t="s">
        <v>23</v>
      </c>
      <c r="H6" s="15" t="s">
        <v>22</v>
      </c>
      <c r="I6" s="15" t="s">
        <v>24</v>
      </c>
      <c r="J6" s="15" t="s">
        <v>25</v>
      </c>
      <c r="K6" s="16" t="s">
        <v>5</v>
      </c>
      <c r="L6" s="16" t="s">
        <v>6</v>
      </c>
      <c r="M6" s="16" t="s">
        <v>12</v>
      </c>
      <c r="N6" s="16" t="s">
        <v>7</v>
      </c>
      <c r="O6" s="16" t="s">
        <v>8</v>
      </c>
      <c r="P6" s="16" t="s">
        <v>9</v>
      </c>
      <c r="Q6" s="16" t="s">
        <v>10</v>
      </c>
      <c r="R6" s="16" t="s">
        <v>39</v>
      </c>
    </row>
    <row r="7" spans="2:18" x14ac:dyDescent="0.25">
      <c r="B7" s="17"/>
      <c r="C7" s="17"/>
      <c r="D7" s="11" t="s">
        <v>27</v>
      </c>
      <c r="H7" s="11">
        <v>2018</v>
      </c>
      <c r="I7" s="11">
        <v>2018</v>
      </c>
      <c r="J7" s="11">
        <v>2018</v>
      </c>
      <c r="L7" s="11" t="s">
        <v>26</v>
      </c>
      <c r="M7" s="17"/>
      <c r="N7" s="17"/>
      <c r="O7" s="17"/>
      <c r="P7" s="17"/>
      <c r="Q7" s="17"/>
      <c r="R7" s="17"/>
    </row>
    <row r="8" spans="2:18" x14ac:dyDescent="0.25">
      <c r="D8" s="11" t="s">
        <v>28</v>
      </c>
      <c r="H8" s="11">
        <v>1.08</v>
      </c>
      <c r="I8" s="11">
        <v>1.08</v>
      </c>
      <c r="J8" s="11">
        <v>1.08</v>
      </c>
      <c r="L8" s="11" t="s">
        <v>26</v>
      </c>
    </row>
    <row r="9" spans="2:18" x14ac:dyDescent="0.25">
      <c r="D9" s="11" t="s">
        <v>27</v>
      </c>
      <c r="H9" s="11">
        <v>2018</v>
      </c>
      <c r="I9" s="11">
        <v>2018</v>
      </c>
      <c r="J9" s="11">
        <v>2018</v>
      </c>
      <c r="L9" s="11" t="s">
        <v>29</v>
      </c>
    </row>
    <row r="10" spans="2:18" x14ac:dyDescent="0.25">
      <c r="D10" s="11" t="s">
        <v>28</v>
      </c>
      <c r="H10" s="11">
        <v>1.08</v>
      </c>
      <c r="I10" s="11">
        <v>1.08</v>
      </c>
      <c r="J10" s="11">
        <v>1.08</v>
      </c>
      <c r="L10" s="11" t="s">
        <v>29</v>
      </c>
    </row>
    <row r="11" spans="2:18" x14ac:dyDescent="0.25">
      <c r="D11" s="11" t="s">
        <v>27</v>
      </c>
      <c r="H11" s="11">
        <v>2100</v>
      </c>
      <c r="I11" s="11">
        <v>2100</v>
      </c>
      <c r="J11" s="11">
        <v>2100</v>
      </c>
      <c r="L11" s="11" t="s">
        <v>30</v>
      </c>
    </row>
    <row r="12" spans="2:18" x14ac:dyDescent="0.25">
      <c r="D12" s="11" t="s">
        <v>27</v>
      </c>
      <c r="H12" s="11">
        <v>2100</v>
      </c>
      <c r="I12" s="11">
        <v>2100</v>
      </c>
      <c r="J12" s="11">
        <v>2100</v>
      </c>
      <c r="L12" s="11" t="s">
        <v>31</v>
      </c>
    </row>
    <row r="13" spans="2:18" x14ac:dyDescent="0.25">
      <c r="D13" s="11" t="s">
        <v>27</v>
      </c>
      <c r="H13" s="11">
        <v>2100</v>
      </c>
      <c r="I13" s="11">
        <v>2100</v>
      </c>
      <c r="J13" s="11">
        <v>2100</v>
      </c>
      <c r="L13" s="11" t="s">
        <v>33</v>
      </c>
    </row>
    <row r="14" spans="2:18" x14ac:dyDescent="0.25">
      <c r="D14" s="11" t="s">
        <v>27</v>
      </c>
      <c r="H14" s="11">
        <v>2100</v>
      </c>
      <c r="I14" s="11">
        <v>2100</v>
      </c>
      <c r="J14" s="11">
        <v>2100</v>
      </c>
      <c r="L14" s="11" t="s">
        <v>32</v>
      </c>
    </row>
    <row r="15" spans="2:18" x14ac:dyDescent="0.25">
      <c r="D15" s="11" t="s">
        <v>27</v>
      </c>
      <c r="I15" s="11">
        <v>2100</v>
      </c>
      <c r="J15" s="11">
        <v>2100</v>
      </c>
      <c r="L15" s="11" t="s">
        <v>71</v>
      </c>
    </row>
    <row r="16" spans="2:18" x14ac:dyDescent="0.25">
      <c r="D16" s="11" t="s">
        <v>27</v>
      </c>
      <c r="H16" s="18">
        <v>2100</v>
      </c>
      <c r="J16" s="11">
        <v>2100</v>
      </c>
      <c r="L16" s="11" t="s">
        <v>72</v>
      </c>
    </row>
    <row r="17" spans="2:20" x14ac:dyDescent="0.25">
      <c r="D17" s="11" t="s">
        <v>27</v>
      </c>
      <c r="F17" s="11">
        <v>2100</v>
      </c>
      <c r="H17" s="18"/>
      <c r="L17" s="11" t="s">
        <v>75</v>
      </c>
    </row>
    <row r="18" spans="2:20" x14ac:dyDescent="0.25">
      <c r="B18" s="19"/>
      <c r="C18" s="19"/>
      <c r="D18" s="19" t="s">
        <v>27</v>
      </c>
      <c r="E18" s="19"/>
      <c r="F18" s="19"/>
      <c r="G18" s="19"/>
      <c r="H18" s="19">
        <v>2020</v>
      </c>
      <c r="I18" s="19"/>
      <c r="J18" s="19"/>
      <c r="K18" s="19"/>
      <c r="L18" s="19" t="s">
        <v>34</v>
      </c>
      <c r="M18" s="19"/>
      <c r="N18" s="19"/>
      <c r="O18" s="19"/>
      <c r="P18" s="19"/>
      <c r="Q18" s="19"/>
      <c r="R18" s="19"/>
    </row>
    <row r="19" spans="2:20" x14ac:dyDescent="0.25">
      <c r="B19" s="20"/>
      <c r="C19" s="20"/>
      <c r="D19" s="20" t="s">
        <v>27</v>
      </c>
      <c r="E19" s="20"/>
      <c r="G19" s="20"/>
      <c r="H19" s="20">
        <v>2100</v>
      </c>
      <c r="I19" s="20">
        <v>2100</v>
      </c>
      <c r="J19" s="20">
        <v>2100</v>
      </c>
      <c r="L19" s="20" t="s">
        <v>66</v>
      </c>
      <c r="N19" s="20"/>
      <c r="O19" s="20"/>
      <c r="P19" s="20"/>
      <c r="Q19" s="20"/>
      <c r="R19" s="20"/>
      <c r="T19" s="20" t="s">
        <v>67</v>
      </c>
    </row>
    <row r="20" spans="2:20" x14ac:dyDescent="0.25">
      <c r="B20" s="20"/>
      <c r="C20" s="20"/>
      <c r="D20" s="20" t="s">
        <v>27</v>
      </c>
      <c r="E20" s="20"/>
      <c r="G20" s="20"/>
      <c r="H20" s="20">
        <v>2100</v>
      </c>
      <c r="I20" s="20">
        <v>2100</v>
      </c>
      <c r="J20" s="20">
        <v>2100</v>
      </c>
      <c r="L20" s="20" t="s">
        <v>73</v>
      </c>
      <c r="N20" s="20"/>
      <c r="O20" s="20"/>
      <c r="P20" s="20"/>
      <c r="Q20" s="20"/>
      <c r="R20" s="20"/>
      <c r="T20" s="20" t="s">
        <v>68</v>
      </c>
    </row>
    <row r="21" spans="2:20" x14ac:dyDescent="0.25">
      <c r="B21" s="19"/>
      <c r="C21" s="19"/>
      <c r="D21" s="19" t="s">
        <v>27</v>
      </c>
      <c r="E21" s="19"/>
      <c r="F21" s="19"/>
      <c r="G21" s="19">
        <v>2100</v>
      </c>
      <c r="H21" s="19">
        <v>2100</v>
      </c>
      <c r="I21" s="19">
        <v>2100</v>
      </c>
      <c r="J21" s="19"/>
      <c r="K21" s="19"/>
      <c r="L21" s="19" t="s">
        <v>69</v>
      </c>
      <c r="M21" s="19"/>
      <c r="N21" s="19"/>
      <c r="O21" s="19"/>
      <c r="P21" s="19"/>
      <c r="Q21" s="19"/>
      <c r="R21" s="19"/>
      <c r="T21" s="20" t="s">
        <v>70</v>
      </c>
    </row>
    <row r="22" spans="2:20" x14ac:dyDescent="0.25">
      <c r="B22" s="19"/>
      <c r="C22" s="19"/>
      <c r="D22" s="19" t="s">
        <v>36</v>
      </c>
      <c r="E22" s="19"/>
      <c r="F22" s="21"/>
      <c r="G22" s="21">
        <v>1</v>
      </c>
      <c r="H22" s="21">
        <v>1</v>
      </c>
      <c r="I22" s="21">
        <v>1</v>
      </c>
      <c r="J22" s="21">
        <v>1</v>
      </c>
      <c r="K22" s="19"/>
      <c r="L22" s="19" t="s">
        <v>35</v>
      </c>
      <c r="M22" s="19"/>
      <c r="N22" s="19"/>
      <c r="O22" s="19"/>
      <c r="P22" s="19"/>
      <c r="Q22" s="19" t="s">
        <v>38</v>
      </c>
      <c r="R22" s="19"/>
    </row>
    <row r="23" spans="2:20" x14ac:dyDescent="0.25">
      <c r="B23" s="19"/>
      <c r="C23" s="19"/>
      <c r="D23" s="19" t="s">
        <v>36</v>
      </c>
      <c r="E23" s="19"/>
      <c r="F23" s="21"/>
      <c r="G23" s="21">
        <v>0</v>
      </c>
      <c r="H23" s="21">
        <v>0</v>
      </c>
      <c r="I23" s="21">
        <v>0</v>
      </c>
      <c r="J23" s="21">
        <v>0</v>
      </c>
      <c r="K23" s="19"/>
      <c r="L23" s="19" t="s">
        <v>35</v>
      </c>
      <c r="M23" s="19"/>
      <c r="N23" s="19"/>
      <c r="O23" s="19"/>
      <c r="P23" s="19"/>
      <c r="Q23" s="19" t="s">
        <v>37</v>
      </c>
      <c r="R23" s="19"/>
    </row>
    <row r="24" spans="2:20" x14ac:dyDescent="0.25">
      <c r="D24" s="20" t="s">
        <v>41</v>
      </c>
      <c r="G24" s="22">
        <v>0</v>
      </c>
      <c r="H24" s="22">
        <v>1.7445000000000002</v>
      </c>
      <c r="I24" s="22">
        <v>1.5700499999999999</v>
      </c>
      <c r="J24" s="23">
        <v>1.2594969908256881</v>
      </c>
      <c r="L24" s="11" t="s">
        <v>40</v>
      </c>
      <c r="Q24" s="11" t="s">
        <v>42</v>
      </c>
      <c r="T24" s="11" t="s">
        <v>58</v>
      </c>
    </row>
    <row r="25" spans="2:20" x14ac:dyDescent="0.25">
      <c r="D25" s="20" t="s">
        <v>41</v>
      </c>
      <c r="G25" s="22">
        <v>0.46400000000000002</v>
      </c>
      <c r="H25" s="22">
        <v>0.27912000000000003</v>
      </c>
      <c r="I25" s="22">
        <v>0.81642599999999976</v>
      </c>
      <c r="J25" s="23">
        <v>0.6068699380733944</v>
      </c>
      <c r="L25" s="11" t="s">
        <v>40</v>
      </c>
      <c r="Q25" s="11" t="s">
        <v>43</v>
      </c>
      <c r="T25" s="11" t="s">
        <v>58</v>
      </c>
    </row>
    <row r="26" spans="2:20" x14ac:dyDescent="0.25">
      <c r="B26" s="11" t="s">
        <v>59</v>
      </c>
      <c r="D26" s="20" t="s">
        <v>41</v>
      </c>
      <c r="G26" s="22">
        <v>0</v>
      </c>
      <c r="H26" s="22">
        <v>0</v>
      </c>
      <c r="I26" s="22">
        <v>0</v>
      </c>
      <c r="J26" s="23">
        <v>0</v>
      </c>
      <c r="L26" s="11" t="s">
        <v>40</v>
      </c>
      <c r="Q26" s="11" t="s">
        <v>44</v>
      </c>
      <c r="T26" s="11" t="s">
        <v>58</v>
      </c>
    </row>
    <row r="27" spans="2:20" x14ac:dyDescent="0.25">
      <c r="B27" s="19"/>
      <c r="C27" s="19"/>
      <c r="D27" s="19" t="s">
        <v>41</v>
      </c>
      <c r="E27" s="19"/>
      <c r="F27" s="19"/>
      <c r="G27" s="21">
        <v>3.3039999999999998</v>
      </c>
      <c r="H27" s="21">
        <v>2.0933999999999999</v>
      </c>
      <c r="I27" s="21">
        <v>0</v>
      </c>
      <c r="J27" s="24">
        <v>0</v>
      </c>
      <c r="K27" s="19"/>
      <c r="L27" s="19" t="s">
        <v>40</v>
      </c>
      <c r="M27" s="19"/>
      <c r="N27" s="19"/>
      <c r="O27" s="19"/>
      <c r="P27" s="19"/>
      <c r="Q27" s="19" t="s">
        <v>45</v>
      </c>
      <c r="R27" s="19"/>
      <c r="T27" s="11" t="s">
        <v>58</v>
      </c>
    </row>
    <row r="28" spans="2:20" x14ac:dyDescent="0.25">
      <c r="D28" s="20" t="s">
        <v>41</v>
      </c>
      <c r="G28" s="22">
        <v>0</v>
      </c>
      <c r="H28" s="25">
        <f>H24*0.8</f>
        <v>1.3956000000000002</v>
      </c>
      <c r="I28" s="25">
        <f>I24*0.8</f>
        <v>1.25604</v>
      </c>
      <c r="J28" s="25">
        <f>J24*0.8</f>
        <v>1.0075975926605505</v>
      </c>
      <c r="L28" s="11" t="s">
        <v>46</v>
      </c>
      <c r="Q28" s="11" t="s">
        <v>42</v>
      </c>
    </row>
    <row r="29" spans="2:20" x14ac:dyDescent="0.25">
      <c r="D29" s="20" t="s">
        <v>41</v>
      </c>
      <c r="G29" s="22">
        <v>0.37120000000000003</v>
      </c>
      <c r="H29" s="26">
        <f t="shared" ref="H29:I31" si="0">H25*0.8</f>
        <v>0.22329600000000005</v>
      </c>
      <c r="I29" s="26">
        <f t="shared" si="0"/>
        <v>0.65314079999999985</v>
      </c>
      <c r="J29" s="26">
        <f t="shared" ref="J29" si="1">J25*0.8</f>
        <v>0.48549595045871552</v>
      </c>
      <c r="L29" s="11" t="s">
        <v>46</v>
      </c>
      <c r="Q29" s="11" t="s">
        <v>43</v>
      </c>
    </row>
    <row r="30" spans="2:20" x14ac:dyDescent="0.25">
      <c r="B30" s="11" t="s">
        <v>59</v>
      </c>
      <c r="D30" s="20" t="s">
        <v>41</v>
      </c>
      <c r="G30" s="22">
        <v>0</v>
      </c>
      <c r="H30" s="26">
        <f t="shared" si="0"/>
        <v>0</v>
      </c>
      <c r="I30" s="26">
        <f t="shared" si="0"/>
        <v>0</v>
      </c>
      <c r="J30" s="26">
        <f t="shared" ref="J30" si="2">J26*0.8</f>
        <v>0</v>
      </c>
      <c r="L30" s="11" t="s">
        <v>46</v>
      </c>
      <c r="Q30" s="11" t="s">
        <v>44</v>
      </c>
    </row>
    <row r="31" spans="2:20" x14ac:dyDescent="0.25">
      <c r="B31" s="19"/>
      <c r="C31" s="19"/>
      <c r="D31" s="19" t="s">
        <v>41</v>
      </c>
      <c r="E31" s="19"/>
      <c r="F31" s="19"/>
      <c r="G31" s="21">
        <v>2.6432000000000002</v>
      </c>
      <c r="H31" s="21">
        <f t="shared" si="0"/>
        <v>1.67472</v>
      </c>
      <c r="I31" s="21">
        <f t="shared" si="0"/>
        <v>0</v>
      </c>
      <c r="J31" s="21">
        <f t="shared" ref="J31" si="3">J27*0.8</f>
        <v>0</v>
      </c>
      <c r="K31" s="19"/>
      <c r="L31" s="19" t="s">
        <v>46</v>
      </c>
      <c r="M31" s="19"/>
      <c r="N31" s="19"/>
      <c r="O31" s="19"/>
      <c r="P31" s="19"/>
      <c r="Q31" s="19" t="s">
        <v>45</v>
      </c>
      <c r="R31" s="19"/>
    </row>
    <row r="32" spans="2:20" x14ac:dyDescent="0.25">
      <c r="D32" s="11" t="s">
        <v>41</v>
      </c>
      <c r="G32" s="22">
        <v>1.5019499999999999</v>
      </c>
      <c r="H32" s="22">
        <v>0</v>
      </c>
      <c r="I32" s="22">
        <v>0</v>
      </c>
      <c r="J32" s="22">
        <v>0</v>
      </c>
      <c r="L32" s="11" t="s">
        <v>50</v>
      </c>
      <c r="Q32" s="11" t="s">
        <v>47</v>
      </c>
      <c r="T32" s="11" t="s">
        <v>58</v>
      </c>
    </row>
    <row r="33" spans="2:20" x14ac:dyDescent="0.25">
      <c r="B33" s="11" t="s">
        <v>59</v>
      </c>
      <c r="D33" s="11" t="s">
        <v>41</v>
      </c>
      <c r="G33" s="22">
        <v>0</v>
      </c>
      <c r="H33" s="22">
        <v>0</v>
      </c>
      <c r="I33" s="22">
        <v>0</v>
      </c>
      <c r="J33" s="22">
        <v>0</v>
      </c>
      <c r="L33" s="11" t="s">
        <v>50</v>
      </c>
      <c r="Q33" s="11" t="s">
        <v>48</v>
      </c>
      <c r="T33" s="11" t="s">
        <v>58</v>
      </c>
    </row>
    <row r="34" spans="2:20" x14ac:dyDescent="0.25">
      <c r="B34" s="11" t="s">
        <v>59</v>
      </c>
      <c r="D34" s="11" t="s">
        <v>41</v>
      </c>
      <c r="G34" s="22">
        <v>0</v>
      </c>
      <c r="H34" s="22">
        <v>0</v>
      </c>
      <c r="I34" s="22">
        <v>0</v>
      </c>
      <c r="J34" s="22">
        <v>0</v>
      </c>
      <c r="L34" s="11" t="s">
        <v>50</v>
      </c>
      <c r="Q34" s="11" t="s">
        <v>49</v>
      </c>
      <c r="T34" s="11" t="s">
        <v>58</v>
      </c>
    </row>
    <row r="35" spans="2:20" x14ac:dyDescent="0.25">
      <c r="D35" s="11" t="s">
        <v>41</v>
      </c>
      <c r="G35" s="22">
        <v>0</v>
      </c>
      <c r="H35" s="22">
        <v>2.7912000000000008</v>
      </c>
      <c r="I35" s="22">
        <v>4.9194899999999997</v>
      </c>
      <c r="J35" s="22">
        <v>5.2479041284403678</v>
      </c>
      <c r="L35" s="11" t="s">
        <v>50</v>
      </c>
      <c r="Q35" s="11" t="s">
        <v>42</v>
      </c>
      <c r="T35" s="11" t="s">
        <v>58</v>
      </c>
    </row>
    <row r="36" spans="2:20" x14ac:dyDescent="0.25">
      <c r="D36" s="11" t="s">
        <v>41</v>
      </c>
      <c r="G36" s="22">
        <v>0</v>
      </c>
      <c r="H36" s="22">
        <v>2.7912000000000008</v>
      </c>
      <c r="I36" s="22">
        <v>0</v>
      </c>
      <c r="J36" s="22">
        <v>0</v>
      </c>
      <c r="L36" s="11" t="s">
        <v>50</v>
      </c>
      <c r="Q36" s="11" t="s">
        <v>43</v>
      </c>
      <c r="T36" s="11" t="s">
        <v>58</v>
      </c>
    </row>
    <row r="37" spans="2:20" x14ac:dyDescent="0.25">
      <c r="D37" s="11" t="s">
        <v>41</v>
      </c>
      <c r="G37" s="22">
        <v>3.9225499999999993</v>
      </c>
      <c r="H37" s="22">
        <v>0</v>
      </c>
      <c r="I37" s="22">
        <v>0</v>
      </c>
      <c r="J37" s="22">
        <v>0</v>
      </c>
      <c r="L37" s="11" t="s">
        <v>50</v>
      </c>
      <c r="Q37" s="11" t="s">
        <v>44</v>
      </c>
      <c r="T37" s="11" t="s">
        <v>58</v>
      </c>
    </row>
    <row r="38" spans="2:20" x14ac:dyDescent="0.25">
      <c r="B38" s="19"/>
      <c r="C38" s="19"/>
      <c r="D38" s="19" t="s">
        <v>41</v>
      </c>
      <c r="E38" s="19"/>
      <c r="F38" s="19"/>
      <c r="G38" s="21">
        <v>10.34835</v>
      </c>
      <c r="H38" s="21">
        <v>9.7691999999999997</v>
      </c>
      <c r="I38" s="21">
        <v>0</v>
      </c>
      <c r="J38" s="21">
        <v>9.6027522935779803</v>
      </c>
      <c r="K38" s="19"/>
      <c r="L38" s="19" t="s">
        <v>50</v>
      </c>
      <c r="M38" s="19"/>
      <c r="N38" s="19"/>
      <c r="O38" s="19"/>
      <c r="P38" s="19"/>
      <c r="Q38" s="19" t="s">
        <v>45</v>
      </c>
      <c r="R38" s="19"/>
      <c r="T38" s="11" t="s">
        <v>58</v>
      </c>
    </row>
    <row r="39" spans="2:20" x14ac:dyDescent="0.25">
      <c r="B39" s="20" t="s">
        <v>59</v>
      </c>
      <c r="D39" s="11" t="s">
        <v>41</v>
      </c>
      <c r="G39" s="22">
        <v>0</v>
      </c>
      <c r="H39" s="22">
        <f>H32*0.85</f>
        <v>0</v>
      </c>
      <c r="I39" s="22">
        <f>I32*0.85</f>
        <v>0</v>
      </c>
      <c r="J39" s="22">
        <f>J32*0.85</f>
        <v>0</v>
      </c>
      <c r="L39" s="11" t="s">
        <v>51</v>
      </c>
      <c r="Q39" s="11" t="s">
        <v>49</v>
      </c>
    </row>
    <row r="40" spans="2:20" x14ac:dyDescent="0.25">
      <c r="B40" s="20" t="s">
        <v>59</v>
      </c>
      <c r="D40" s="11" t="s">
        <v>41</v>
      </c>
      <c r="G40" s="22">
        <v>0</v>
      </c>
      <c r="H40" s="22">
        <f t="shared" ref="H40:I45" si="4">H33*0.85</f>
        <v>0</v>
      </c>
      <c r="I40" s="22">
        <f t="shared" si="4"/>
        <v>0</v>
      </c>
      <c r="J40" s="22">
        <f t="shared" ref="J40" si="5">J33*0.85</f>
        <v>0</v>
      </c>
      <c r="L40" s="11" t="s">
        <v>51</v>
      </c>
      <c r="Q40" s="11" t="s">
        <v>48</v>
      </c>
    </row>
    <row r="41" spans="2:20" x14ac:dyDescent="0.25">
      <c r="B41" s="20" t="s">
        <v>59</v>
      </c>
      <c r="D41" s="11" t="s">
        <v>41</v>
      </c>
      <c r="G41" s="22">
        <v>0</v>
      </c>
      <c r="H41" s="22">
        <f t="shared" si="4"/>
        <v>0</v>
      </c>
      <c r="I41" s="22">
        <f t="shared" si="4"/>
        <v>0</v>
      </c>
      <c r="J41" s="22">
        <f t="shared" ref="J41" si="6">J34*0.85</f>
        <v>0</v>
      </c>
      <c r="L41" s="11" t="s">
        <v>51</v>
      </c>
      <c r="Q41" s="11" t="s">
        <v>47</v>
      </c>
    </row>
    <row r="42" spans="2:20" x14ac:dyDescent="0.25">
      <c r="D42" s="11" t="s">
        <v>41</v>
      </c>
      <c r="G42" s="22">
        <v>1.2766574999999998</v>
      </c>
      <c r="H42" s="22">
        <f t="shared" si="4"/>
        <v>2.3725200000000006</v>
      </c>
      <c r="I42" s="22">
        <f t="shared" si="4"/>
        <v>4.1815664999999997</v>
      </c>
      <c r="J42" s="22">
        <f t="shared" ref="J42" si="7">J35*0.85</f>
        <v>4.4607185091743125</v>
      </c>
      <c r="L42" s="11" t="s">
        <v>51</v>
      </c>
      <c r="Q42" s="11" t="s">
        <v>42</v>
      </c>
    </row>
    <row r="43" spans="2:20" x14ac:dyDescent="0.25">
      <c r="D43" s="11" t="s">
        <v>41</v>
      </c>
      <c r="G43" s="22">
        <v>0</v>
      </c>
      <c r="H43" s="22">
        <f t="shared" si="4"/>
        <v>2.3725200000000006</v>
      </c>
      <c r="I43" s="22">
        <f t="shared" si="4"/>
        <v>0</v>
      </c>
      <c r="J43" s="22">
        <f t="shared" ref="J43" si="8">J36*0.85</f>
        <v>0</v>
      </c>
      <c r="L43" s="11" t="s">
        <v>51</v>
      </c>
      <c r="Q43" s="11" t="s">
        <v>43</v>
      </c>
    </row>
    <row r="44" spans="2:20" x14ac:dyDescent="0.25">
      <c r="D44" s="11" t="s">
        <v>41</v>
      </c>
      <c r="G44" s="22">
        <v>3.5096499999999997</v>
      </c>
      <c r="H44" s="22">
        <f t="shared" si="4"/>
        <v>0</v>
      </c>
      <c r="I44" s="22">
        <f t="shared" si="4"/>
        <v>0</v>
      </c>
      <c r="J44" s="22">
        <f t="shared" ref="J44" si="9">J37*0.85</f>
        <v>0</v>
      </c>
      <c r="L44" s="11" t="s">
        <v>51</v>
      </c>
      <c r="Q44" s="11" t="s">
        <v>44</v>
      </c>
    </row>
    <row r="45" spans="2:20" x14ac:dyDescent="0.25">
      <c r="B45" s="19"/>
      <c r="C45" s="19"/>
      <c r="D45" s="19" t="s">
        <v>41</v>
      </c>
      <c r="E45" s="19"/>
      <c r="F45" s="19"/>
      <c r="G45" s="21">
        <v>9.2590500000000002</v>
      </c>
      <c r="H45" s="21">
        <f t="shared" si="4"/>
        <v>8.30382</v>
      </c>
      <c r="I45" s="21">
        <f t="shared" si="4"/>
        <v>0</v>
      </c>
      <c r="J45" s="21">
        <f t="shared" ref="J45" si="10">J38*0.85</f>
        <v>8.1623394495412835</v>
      </c>
      <c r="K45" s="19"/>
      <c r="L45" s="19" t="s">
        <v>51</v>
      </c>
      <c r="M45" s="19"/>
      <c r="N45" s="19"/>
      <c r="O45" s="19"/>
      <c r="P45" s="19"/>
      <c r="Q45" s="19" t="s">
        <v>45</v>
      </c>
      <c r="R45" s="19"/>
    </row>
    <row r="46" spans="2:20" x14ac:dyDescent="0.25">
      <c r="B46" s="11" t="s">
        <v>59</v>
      </c>
      <c r="D46" s="11" t="s">
        <v>41</v>
      </c>
      <c r="G46" s="22">
        <v>0</v>
      </c>
      <c r="H46" s="23">
        <v>0</v>
      </c>
      <c r="I46" s="22">
        <v>0</v>
      </c>
      <c r="J46" s="22">
        <v>0</v>
      </c>
      <c r="L46" s="11" t="s">
        <v>52</v>
      </c>
      <c r="Q46" s="11" t="s">
        <v>47</v>
      </c>
      <c r="T46" s="11" t="s">
        <v>58</v>
      </c>
    </row>
    <row r="47" spans="2:20" x14ac:dyDescent="0.25">
      <c r="D47" s="11" t="s">
        <v>41</v>
      </c>
      <c r="G47" s="22">
        <v>0.67</v>
      </c>
      <c r="H47" s="23">
        <v>0</v>
      </c>
      <c r="I47" s="22">
        <v>0</v>
      </c>
      <c r="J47" s="22">
        <v>0</v>
      </c>
      <c r="L47" s="11" t="s">
        <v>52</v>
      </c>
      <c r="Q47" s="11" t="s">
        <v>48</v>
      </c>
      <c r="T47" s="11" t="s">
        <v>58</v>
      </c>
    </row>
    <row r="48" spans="2:20" x14ac:dyDescent="0.25">
      <c r="B48" s="11" t="s">
        <v>59</v>
      </c>
      <c r="D48" s="11" t="s">
        <v>41</v>
      </c>
      <c r="G48" s="22">
        <v>0</v>
      </c>
      <c r="H48" s="23">
        <v>0</v>
      </c>
      <c r="I48" s="22">
        <v>0</v>
      </c>
      <c r="J48" s="22">
        <v>0</v>
      </c>
      <c r="L48" s="11" t="s">
        <v>52</v>
      </c>
      <c r="Q48" s="11" t="s">
        <v>49</v>
      </c>
      <c r="T48" s="11" t="s">
        <v>58</v>
      </c>
    </row>
    <row r="49" spans="2:20" x14ac:dyDescent="0.25">
      <c r="D49" s="11" t="s">
        <v>41</v>
      </c>
      <c r="G49" s="22">
        <v>0.17799999999999999</v>
      </c>
      <c r="H49" s="23">
        <v>1.3956000000000004</v>
      </c>
      <c r="I49" s="22">
        <v>2.8260900000000002</v>
      </c>
      <c r="J49" s="22">
        <v>2.0991616513761473</v>
      </c>
      <c r="L49" s="11" t="s">
        <v>52</v>
      </c>
      <c r="Q49" s="11" t="s">
        <v>42</v>
      </c>
      <c r="T49" s="11" t="s">
        <v>58</v>
      </c>
    </row>
    <row r="50" spans="2:20" x14ac:dyDescent="0.25">
      <c r="D50" s="11" t="s">
        <v>41</v>
      </c>
      <c r="G50" s="22">
        <v>0.92900000000000005</v>
      </c>
      <c r="H50" s="23">
        <v>1.0467</v>
      </c>
      <c r="I50" s="22">
        <v>1.0496905714285714</v>
      </c>
      <c r="J50" s="22">
        <v>1.2137398761467888</v>
      </c>
      <c r="L50" s="11" t="s">
        <v>52</v>
      </c>
      <c r="Q50" s="11" t="s">
        <v>43</v>
      </c>
      <c r="T50" s="11" t="s">
        <v>58</v>
      </c>
    </row>
    <row r="51" spans="2:20" x14ac:dyDescent="0.25">
      <c r="B51" s="11" t="s">
        <v>59</v>
      </c>
      <c r="D51" s="11" t="s">
        <v>41</v>
      </c>
      <c r="G51" s="22">
        <v>0.80800000000000005</v>
      </c>
      <c r="H51" s="23">
        <v>0</v>
      </c>
      <c r="I51" s="22">
        <v>0</v>
      </c>
      <c r="J51" s="22">
        <v>0</v>
      </c>
      <c r="L51" s="11" t="s">
        <v>52</v>
      </c>
      <c r="Q51" s="11" t="s">
        <v>54</v>
      </c>
      <c r="T51" s="11" t="s">
        <v>58</v>
      </c>
    </row>
    <row r="52" spans="2:20" x14ac:dyDescent="0.25">
      <c r="B52" s="19" t="s">
        <v>59</v>
      </c>
      <c r="C52" s="19"/>
      <c r="D52" s="19" t="s">
        <v>41</v>
      </c>
      <c r="E52" s="19"/>
      <c r="F52" s="19"/>
      <c r="G52" s="21">
        <v>0.72899999999999998</v>
      </c>
      <c r="H52" s="24">
        <v>0</v>
      </c>
      <c r="I52" s="21">
        <v>0</v>
      </c>
      <c r="J52" s="21">
        <v>0</v>
      </c>
      <c r="K52" s="19"/>
      <c r="L52" s="19" t="s">
        <v>52</v>
      </c>
      <c r="M52" s="19"/>
      <c r="N52" s="19"/>
      <c r="O52" s="19"/>
      <c r="P52" s="19"/>
      <c r="Q52" s="19" t="s">
        <v>55</v>
      </c>
      <c r="R52" s="19"/>
      <c r="T52" s="11" t="s">
        <v>58</v>
      </c>
    </row>
    <row r="53" spans="2:20" x14ac:dyDescent="0.25">
      <c r="B53" s="11" t="s">
        <v>59</v>
      </c>
      <c r="D53" s="11" t="s">
        <v>41</v>
      </c>
      <c r="G53" s="22">
        <v>0</v>
      </c>
      <c r="H53" s="22">
        <f>H46*0.9</f>
        <v>0</v>
      </c>
      <c r="I53" s="22">
        <f>I46*0.9</f>
        <v>0</v>
      </c>
      <c r="J53" s="22">
        <f>J46*0.9</f>
        <v>0</v>
      </c>
      <c r="L53" s="11" t="s">
        <v>53</v>
      </c>
      <c r="Q53" s="11" t="s">
        <v>47</v>
      </c>
    </row>
    <row r="54" spans="2:20" x14ac:dyDescent="0.25">
      <c r="D54" s="11" t="s">
        <v>41</v>
      </c>
      <c r="G54" s="22">
        <v>0.60300000000000009</v>
      </c>
      <c r="H54" s="22">
        <f t="shared" ref="H54:I59" si="11">H47*0.9</f>
        <v>0</v>
      </c>
      <c r="I54" s="22">
        <f t="shared" si="11"/>
        <v>0</v>
      </c>
      <c r="J54" s="22">
        <f t="shared" ref="J54" si="12">J47*0.9</f>
        <v>0</v>
      </c>
      <c r="L54" s="11" t="s">
        <v>53</v>
      </c>
      <c r="Q54" s="11" t="s">
        <v>48</v>
      </c>
    </row>
    <row r="55" spans="2:20" x14ac:dyDescent="0.25">
      <c r="B55" s="11" t="s">
        <v>59</v>
      </c>
      <c r="D55" s="11" t="s">
        <v>41</v>
      </c>
      <c r="G55" s="22">
        <v>0</v>
      </c>
      <c r="H55" s="22">
        <f t="shared" si="11"/>
        <v>0</v>
      </c>
      <c r="I55" s="22">
        <f t="shared" si="11"/>
        <v>0</v>
      </c>
      <c r="J55" s="22">
        <f t="shared" ref="J55" si="13">J48*0.9</f>
        <v>0</v>
      </c>
      <c r="L55" s="11" t="s">
        <v>53</v>
      </c>
      <c r="Q55" s="11" t="s">
        <v>49</v>
      </c>
    </row>
    <row r="56" spans="2:20" x14ac:dyDescent="0.25">
      <c r="D56" s="11" t="s">
        <v>41</v>
      </c>
      <c r="G56" s="22">
        <v>0.16020000000000001</v>
      </c>
      <c r="H56" s="22">
        <f t="shared" si="11"/>
        <v>1.2560400000000005</v>
      </c>
      <c r="I56" s="22">
        <f t="shared" si="11"/>
        <v>2.5434810000000003</v>
      </c>
      <c r="J56" s="22">
        <f t="shared" ref="J56" si="14">J49*0.9</f>
        <v>1.8892454862385326</v>
      </c>
      <c r="L56" s="11" t="s">
        <v>53</v>
      </c>
      <c r="Q56" s="11" t="s">
        <v>42</v>
      </c>
    </row>
    <row r="57" spans="2:20" x14ac:dyDescent="0.25">
      <c r="D57" s="11" t="s">
        <v>41</v>
      </c>
      <c r="G57" s="22">
        <v>0.83610000000000007</v>
      </c>
      <c r="H57" s="22">
        <f t="shared" si="11"/>
        <v>0.94203000000000003</v>
      </c>
      <c r="I57" s="22">
        <f t="shared" si="11"/>
        <v>0.94472151428571427</v>
      </c>
      <c r="J57" s="22">
        <f t="shared" ref="J57" si="15">J50*0.9</f>
        <v>1.0923658885321099</v>
      </c>
      <c r="L57" s="11" t="s">
        <v>53</v>
      </c>
      <c r="Q57" s="11" t="s">
        <v>43</v>
      </c>
    </row>
    <row r="58" spans="2:20" x14ac:dyDescent="0.25">
      <c r="B58" s="11" t="s">
        <v>59</v>
      </c>
      <c r="D58" s="11" t="s">
        <v>41</v>
      </c>
      <c r="G58" s="22">
        <v>0.72720000000000007</v>
      </c>
      <c r="H58" s="22">
        <f t="shared" si="11"/>
        <v>0</v>
      </c>
      <c r="I58" s="22">
        <f t="shared" si="11"/>
        <v>0</v>
      </c>
      <c r="J58" s="22">
        <f t="shared" ref="J58" si="16">J51*0.9</f>
        <v>0</v>
      </c>
      <c r="L58" s="11" t="s">
        <v>53</v>
      </c>
      <c r="Q58" s="11" t="s">
        <v>54</v>
      </c>
    </row>
    <row r="59" spans="2:20" x14ac:dyDescent="0.25">
      <c r="B59" s="19" t="s">
        <v>59</v>
      </c>
      <c r="C59" s="19"/>
      <c r="D59" s="19" t="s">
        <v>41</v>
      </c>
      <c r="E59" s="19"/>
      <c r="F59" s="19"/>
      <c r="G59" s="21">
        <v>0.65610000000000002</v>
      </c>
      <c r="H59" s="21">
        <f t="shared" si="11"/>
        <v>0</v>
      </c>
      <c r="I59" s="21">
        <f t="shared" si="11"/>
        <v>0</v>
      </c>
      <c r="J59" s="21">
        <f t="shared" ref="J59" si="17">J52*0.9</f>
        <v>0</v>
      </c>
      <c r="K59" s="19"/>
      <c r="L59" s="19" t="s">
        <v>53</v>
      </c>
      <c r="M59" s="19"/>
      <c r="N59" s="19"/>
      <c r="O59" s="19"/>
      <c r="P59" s="19"/>
      <c r="Q59" s="19" t="s">
        <v>55</v>
      </c>
      <c r="R59" s="19"/>
    </row>
    <row r="60" spans="2:20" x14ac:dyDescent="0.25">
      <c r="D60" s="20" t="s">
        <v>41</v>
      </c>
      <c r="G60" s="27">
        <v>0.30304999999999999</v>
      </c>
      <c r="H60" s="22">
        <v>0</v>
      </c>
      <c r="I60" s="22">
        <v>0</v>
      </c>
      <c r="J60" s="22">
        <v>0</v>
      </c>
      <c r="L60" s="11" t="s">
        <v>56</v>
      </c>
      <c r="Q60" s="11" t="s">
        <v>47</v>
      </c>
      <c r="T60" s="11" t="s">
        <v>58</v>
      </c>
    </row>
    <row r="61" spans="2:20" x14ac:dyDescent="0.25">
      <c r="D61" s="20" t="s">
        <v>41</v>
      </c>
      <c r="G61" s="27">
        <v>7.3558500000000002</v>
      </c>
      <c r="H61" s="22">
        <v>0</v>
      </c>
      <c r="I61" s="22">
        <v>0</v>
      </c>
      <c r="J61" s="22">
        <v>0</v>
      </c>
      <c r="L61" s="11" t="s">
        <v>56</v>
      </c>
      <c r="Q61" s="11" t="s">
        <v>48</v>
      </c>
      <c r="T61" s="11" t="s">
        <v>58</v>
      </c>
    </row>
    <row r="62" spans="2:20" x14ac:dyDescent="0.25">
      <c r="B62" s="11" t="s">
        <v>59</v>
      </c>
      <c r="D62" s="20" t="s">
        <v>41</v>
      </c>
      <c r="G62" s="27">
        <v>0</v>
      </c>
      <c r="H62" s="22">
        <v>0</v>
      </c>
      <c r="I62" s="22">
        <v>0</v>
      </c>
      <c r="J62" s="22">
        <v>0</v>
      </c>
      <c r="L62" s="11" t="s">
        <v>56</v>
      </c>
      <c r="Q62" s="11" t="s">
        <v>49</v>
      </c>
      <c r="T62" s="11" t="s">
        <v>58</v>
      </c>
    </row>
    <row r="63" spans="2:20" x14ac:dyDescent="0.25">
      <c r="D63" s="20" t="s">
        <v>41</v>
      </c>
      <c r="G63" s="27">
        <v>0</v>
      </c>
      <c r="H63" s="22">
        <v>1.3956000000000004</v>
      </c>
      <c r="I63" s="22">
        <v>1.1513699999999998</v>
      </c>
      <c r="J63" s="22">
        <v>1.8892454862385331</v>
      </c>
      <c r="L63" s="11" t="s">
        <v>56</v>
      </c>
      <c r="Q63" s="11" t="s">
        <v>42</v>
      </c>
      <c r="T63" s="11" t="s">
        <v>58</v>
      </c>
    </row>
    <row r="64" spans="2:20" x14ac:dyDescent="0.25">
      <c r="D64" s="20" t="s">
        <v>41</v>
      </c>
      <c r="G64" s="27">
        <v>12.451649999999999</v>
      </c>
      <c r="H64" s="22">
        <v>1.0467</v>
      </c>
      <c r="I64" s="22">
        <v>0.46652914285714281</v>
      </c>
      <c r="J64" s="22">
        <v>0.6068699380733944</v>
      </c>
      <c r="L64" s="11" t="s">
        <v>56</v>
      </c>
      <c r="Q64" s="11" t="s">
        <v>43</v>
      </c>
      <c r="T64" s="11" t="s">
        <v>58</v>
      </c>
    </row>
    <row r="65" spans="2:20" x14ac:dyDescent="0.25">
      <c r="B65" s="11" t="s">
        <v>59</v>
      </c>
      <c r="D65" s="20" t="s">
        <v>41</v>
      </c>
      <c r="G65" s="27">
        <v>0</v>
      </c>
      <c r="H65" s="22">
        <v>0</v>
      </c>
      <c r="I65" s="22">
        <v>0</v>
      </c>
      <c r="J65" s="22">
        <v>0</v>
      </c>
      <c r="L65" s="11" t="s">
        <v>56</v>
      </c>
      <c r="Q65" s="11" t="s">
        <v>54</v>
      </c>
      <c r="T65" s="11" t="s">
        <v>58</v>
      </c>
    </row>
    <row r="66" spans="2:20" x14ac:dyDescent="0.25">
      <c r="B66" s="19" t="s">
        <v>59</v>
      </c>
      <c r="C66" s="19"/>
      <c r="D66" s="19" t="s">
        <v>41</v>
      </c>
      <c r="E66" s="19"/>
      <c r="F66" s="19"/>
      <c r="G66" s="28">
        <v>0</v>
      </c>
      <c r="H66" s="21">
        <v>0</v>
      </c>
      <c r="I66" s="21">
        <v>0</v>
      </c>
      <c r="J66" s="21">
        <v>0</v>
      </c>
      <c r="K66" s="19"/>
      <c r="L66" s="19" t="s">
        <v>56</v>
      </c>
      <c r="M66" s="19"/>
      <c r="N66" s="19"/>
      <c r="O66" s="19"/>
      <c r="P66" s="19"/>
      <c r="Q66" s="19" t="s">
        <v>55</v>
      </c>
      <c r="R66" s="19"/>
      <c r="T66" s="11" t="s">
        <v>58</v>
      </c>
    </row>
    <row r="67" spans="2:20" x14ac:dyDescent="0.25">
      <c r="B67" s="20" t="s">
        <v>59</v>
      </c>
      <c r="D67" s="20" t="s">
        <v>41</v>
      </c>
      <c r="G67" s="22">
        <v>0</v>
      </c>
      <c r="H67" s="22">
        <f>H60*0.85</f>
        <v>0</v>
      </c>
      <c r="I67" s="22">
        <f>I60*0.85</f>
        <v>0</v>
      </c>
      <c r="J67" s="22">
        <f>J60*0.85</f>
        <v>0</v>
      </c>
      <c r="L67" s="11" t="s">
        <v>57</v>
      </c>
      <c r="Q67" s="11" t="s">
        <v>47</v>
      </c>
    </row>
    <row r="68" spans="2:20" x14ac:dyDescent="0.25">
      <c r="D68" s="20" t="s">
        <v>41</v>
      </c>
      <c r="G68" s="22">
        <v>6.58155</v>
      </c>
      <c r="H68" s="22">
        <f t="shared" ref="H68:I73" si="18">H61*0.85</f>
        <v>0</v>
      </c>
      <c r="I68" s="22">
        <f t="shared" si="18"/>
        <v>0</v>
      </c>
      <c r="J68" s="22">
        <f t="shared" ref="J68" si="19">J61*0.85</f>
        <v>0</v>
      </c>
      <c r="L68" s="11" t="s">
        <v>57</v>
      </c>
      <c r="Q68" s="11" t="s">
        <v>48</v>
      </c>
    </row>
    <row r="69" spans="2:20" x14ac:dyDescent="0.25">
      <c r="B69" s="11" t="s">
        <v>59</v>
      </c>
      <c r="D69" s="20" t="s">
        <v>41</v>
      </c>
      <c r="G69" s="22">
        <v>0</v>
      </c>
      <c r="H69" s="22">
        <f t="shared" si="18"/>
        <v>0</v>
      </c>
      <c r="I69" s="22">
        <f t="shared" si="18"/>
        <v>0</v>
      </c>
      <c r="J69" s="22">
        <f t="shared" ref="J69" si="20">J62*0.85</f>
        <v>0</v>
      </c>
      <c r="L69" s="11" t="s">
        <v>57</v>
      </c>
      <c r="Q69" s="11" t="s">
        <v>49</v>
      </c>
    </row>
    <row r="70" spans="2:20" x14ac:dyDescent="0.25">
      <c r="D70" s="20" t="s">
        <v>41</v>
      </c>
      <c r="G70" s="22">
        <v>0</v>
      </c>
      <c r="H70" s="22">
        <f t="shared" si="18"/>
        <v>1.1862600000000003</v>
      </c>
      <c r="I70" s="22">
        <f t="shared" si="18"/>
        <v>0.97866449999999983</v>
      </c>
      <c r="J70" s="22">
        <f t="shared" ref="J70" si="21">J63*0.85</f>
        <v>1.605858663302753</v>
      </c>
      <c r="L70" s="11" t="s">
        <v>57</v>
      </c>
      <c r="Q70" s="11" t="s">
        <v>42</v>
      </c>
    </row>
    <row r="71" spans="2:20" x14ac:dyDescent="0.25">
      <c r="D71" s="20" t="s">
        <v>41</v>
      </c>
      <c r="G71" s="22">
        <v>11.140949999999998</v>
      </c>
      <c r="H71" s="22">
        <f t="shared" si="18"/>
        <v>0.8896949999999999</v>
      </c>
      <c r="I71" s="22">
        <f t="shared" si="18"/>
        <v>0.3965497714285714</v>
      </c>
      <c r="J71" s="22">
        <f t="shared" ref="J71" si="22">J64*0.85</f>
        <v>0.51583944736238518</v>
      </c>
      <c r="L71" s="11" t="s">
        <v>57</v>
      </c>
      <c r="Q71" s="11" t="s">
        <v>43</v>
      </c>
    </row>
    <row r="72" spans="2:20" x14ac:dyDescent="0.25">
      <c r="B72" s="11" t="s">
        <v>59</v>
      </c>
      <c r="D72" s="20" t="s">
        <v>41</v>
      </c>
      <c r="G72" s="22">
        <v>0</v>
      </c>
      <c r="H72" s="22">
        <f t="shared" si="18"/>
        <v>0</v>
      </c>
      <c r="I72" s="22">
        <f t="shared" si="18"/>
        <v>0</v>
      </c>
      <c r="J72" s="22">
        <f t="shared" ref="J72" si="23">J65*0.85</f>
        <v>0</v>
      </c>
      <c r="L72" s="11" t="s">
        <v>57</v>
      </c>
      <c r="Q72" s="11" t="s">
        <v>54</v>
      </c>
    </row>
    <row r="73" spans="2:20" x14ac:dyDescent="0.25">
      <c r="B73" s="19" t="s">
        <v>59</v>
      </c>
      <c r="C73" s="19"/>
      <c r="D73" s="19" t="s">
        <v>41</v>
      </c>
      <c r="E73" s="19"/>
      <c r="F73" s="19"/>
      <c r="G73" s="21">
        <v>0</v>
      </c>
      <c r="H73" s="21">
        <f t="shared" si="18"/>
        <v>0</v>
      </c>
      <c r="I73" s="21">
        <f t="shared" si="18"/>
        <v>0</v>
      </c>
      <c r="J73" s="21">
        <f t="shared" ref="J73" si="24">J66*0.85</f>
        <v>0</v>
      </c>
      <c r="K73" s="19"/>
      <c r="L73" s="19" t="s">
        <v>57</v>
      </c>
      <c r="M73" s="19"/>
      <c r="N73" s="19"/>
      <c r="O73" s="19"/>
      <c r="P73" s="19"/>
      <c r="Q73" s="19" t="s">
        <v>55</v>
      </c>
      <c r="R73" s="19"/>
    </row>
    <row r="74" spans="2:20" x14ac:dyDescent="0.25">
      <c r="C74" s="11" t="s">
        <v>65</v>
      </c>
      <c r="D74" s="20" t="s">
        <v>64</v>
      </c>
      <c r="H74" s="11">
        <v>0.5</v>
      </c>
      <c r="I74" s="11">
        <v>0.9</v>
      </c>
      <c r="J74" s="11">
        <v>0.85</v>
      </c>
      <c r="L74" s="11" t="s">
        <v>60</v>
      </c>
      <c r="Q74" s="11" t="s">
        <v>42</v>
      </c>
    </row>
    <row r="75" spans="2:20" x14ac:dyDescent="0.25">
      <c r="C75" s="11" t="s">
        <v>65</v>
      </c>
      <c r="D75" s="20" t="s">
        <v>64</v>
      </c>
      <c r="H75" s="11">
        <v>0.6</v>
      </c>
      <c r="I75" s="11">
        <v>0.2</v>
      </c>
      <c r="J75" s="11">
        <v>0.2</v>
      </c>
      <c r="L75" s="11" t="s">
        <v>60</v>
      </c>
      <c r="Q75" s="11" t="s">
        <v>43</v>
      </c>
    </row>
    <row r="76" spans="2:20" x14ac:dyDescent="0.25">
      <c r="B76" s="19" t="s">
        <v>59</v>
      </c>
      <c r="C76" s="29" t="s">
        <v>74</v>
      </c>
      <c r="D76" s="19" t="s">
        <v>64</v>
      </c>
      <c r="E76" s="19"/>
      <c r="F76" s="19"/>
      <c r="G76" s="19"/>
      <c r="H76" s="29">
        <v>0.5</v>
      </c>
      <c r="I76" s="29">
        <v>0.11</v>
      </c>
      <c r="J76" s="29">
        <v>0.14000000000000001</v>
      </c>
      <c r="K76" s="19"/>
      <c r="L76" s="19" t="s">
        <v>60</v>
      </c>
      <c r="M76" s="19"/>
      <c r="N76" s="19"/>
      <c r="O76" s="19"/>
      <c r="P76" s="19"/>
      <c r="Q76" s="19" t="s">
        <v>43</v>
      </c>
      <c r="R76" s="19"/>
    </row>
    <row r="77" spans="2:20" x14ac:dyDescent="0.25">
      <c r="B77" s="20"/>
      <c r="C77" s="20" t="s">
        <v>65</v>
      </c>
      <c r="D77" s="20" t="s">
        <v>64</v>
      </c>
      <c r="E77" s="20"/>
      <c r="F77" s="20"/>
      <c r="G77" s="20"/>
      <c r="H77" s="20">
        <v>0.2</v>
      </c>
      <c r="I77" s="20"/>
      <c r="J77" s="20">
        <v>0.1</v>
      </c>
      <c r="K77" s="20"/>
      <c r="L77" s="20" t="s">
        <v>61</v>
      </c>
      <c r="M77" s="20"/>
      <c r="N77" s="20"/>
      <c r="O77" s="20"/>
      <c r="P77" s="20"/>
      <c r="Q77" s="20" t="s">
        <v>42</v>
      </c>
      <c r="R77" s="20"/>
    </row>
    <row r="78" spans="2:20" x14ac:dyDescent="0.25">
      <c r="B78" s="20"/>
      <c r="C78" s="20" t="s">
        <v>65</v>
      </c>
      <c r="D78" s="20" t="s">
        <v>64</v>
      </c>
      <c r="E78" s="20"/>
      <c r="F78" s="20"/>
      <c r="G78" s="20"/>
      <c r="H78" s="20">
        <v>0.45</v>
      </c>
      <c r="I78" s="20"/>
      <c r="J78" s="20">
        <v>0.1</v>
      </c>
      <c r="K78" s="20"/>
      <c r="L78" s="20" t="s">
        <v>61</v>
      </c>
      <c r="M78" s="20"/>
      <c r="N78" s="20"/>
      <c r="O78" s="20"/>
      <c r="P78" s="20"/>
      <c r="Q78" s="20" t="s">
        <v>43</v>
      </c>
      <c r="R78" s="20"/>
    </row>
    <row r="79" spans="2:20" x14ac:dyDescent="0.25">
      <c r="B79" s="20" t="s">
        <v>59</v>
      </c>
      <c r="C79" s="30" t="s">
        <v>74</v>
      </c>
      <c r="D79" s="20" t="s">
        <v>64</v>
      </c>
      <c r="E79" s="20"/>
      <c r="F79" s="20"/>
      <c r="G79" s="20"/>
      <c r="H79" s="30">
        <v>0.35</v>
      </c>
      <c r="I79" s="20"/>
      <c r="J79" s="20"/>
      <c r="K79" s="20"/>
      <c r="L79" s="20" t="s">
        <v>61</v>
      </c>
      <c r="M79" s="20"/>
      <c r="N79" s="20"/>
      <c r="O79" s="20"/>
      <c r="P79" s="20"/>
      <c r="Q79" s="20" t="s">
        <v>43</v>
      </c>
      <c r="R79" s="20"/>
    </row>
    <row r="80" spans="2:20" x14ac:dyDescent="0.25">
      <c r="B80" s="20"/>
      <c r="C80" s="20" t="s">
        <v>65</v>
      </c>
      <c r="D80" s="20" t="s">
        <v>64</v>
      </c>
      <c r="E80" s="20"/>
      <c r="F80" s="20"/>
      <c r="G80" s="20"/>
      <c r="H80" s="20">
        <v>0.55000000000000004</v>
      </c>
      <c r="I80" s="20"/>
      <c r="J80" s="20">
        <v>0.7</v>
      </c>
      <c r="K80" s="20"/>
      <c r="L80" s="20" t="s">
        <v>61</v>
      </c>
      <c r="M80" s="20"/>
      <c r="N80" s="20"/>
      <c r="O80" s="20"/>
      <c r="P80" s="20"/>
      <c r="Q80" s="20" t="s">
        <v>54</v>
      </c>
      <c r="R80" s="20"/>
    </row>
    <row r="81" spans="2:21" x14ac:dyDescent="0.25">
      <c r="B81" s="19"/>
      <c r="C81" s="19" t="s">
        <v>65</v>
      </c>
      <c r="D81" s="19" t="s">
        <v>64</v>
      </c>
      <c r="E81" s="19"/>
      <c r="F81" s="19"/>
      <c r="G81" s="19"/>
      <c r="H81" s="19">
        <v>0.1</v>
      </c>
      <c r="I81" s="19"/>
      <c r="J81" s="19">
        <v>0.4</v>
      </c>
      <c r="K81" s="19"/>
      <c r="L81" s="19" t="s">
        <v>61</v>
      </c>
      <c r="M81" s="19"/>
      <c r="N81" s="19"/>
      <c r="O81" s="19"/>
      <c r="P81" s="19"/>
      <c r="Q81" s="19" t="s">
        <v>62</v>
      </c>
      <c r="R81" s="19"/>
    </row>
    <row r="82" spans="2:21" x14ac:dyDescent="0.25">
      <c r="C82" s="11" t="s">
        <v>65</v>
      </c>
      <c r="D82" s="20" t="s">
        <v>64</v>
      </c>
      <c r="H82" s="11">
        <v>0.9</v>
      </c>
      <c r="I82" s="11">
        <v>0.7</v>
      </c>
      <c r="J82" s="11">
        <v>0.55000000000000004</v>
      </c>
      <c r="L82" s="11" t="s">
        <v>63</v>
      </c>
      <c r="Q82" s="11" t="s">
        <v>42</v>
      </c>
    </row>
    <row r="83" spans="2:21" x14ac:dyDescent="0.25">
      <c r="B83" s="19"/>
      <c r="C83" s="19" t="s">
        <v>65</v>
      </c>
      <c r="D83" s="19" t="s">
        <v>64</v>
      </c>
      <c r="E83" s="19"/>
      <c r="F83" s="19"/>
      <c r="G83" s="19"/>
      <c r="H83" s="19">
        <v>0.2</v>
      </c>
      <c r="I83" s="19">
        <v>0.4</v>
      </c>
      <c r="J83" s="19">
        <v>0.5</v>
      </c>
      <c r="K83" s="19"/>
      <c r="L83" s="19" t="s">
        <v>63</v>
      </c>
      <c r="M83" s="19"/>
      <c r="N83" s="19"/>
      <c r="O83" s="19"/>
      <c r="P83" s="19"/>
      <c r="Q83" s="19" t="s">
        <v>43</v>
      </c>
      <c r="R83" s="19"/>
    </row>
    <row r="87" spans="2:21" x14ac:dyDescent="0.25">
      <c r="K87" s="13"/>
      <c r="L87" s="14"/>
      <c r="M87" s="14"/>
      <c r="N87" s="14"/>
      <c r="O87" s="14"/>
      <c r="P87" s="14"/>
      <c r="Q87" s="14"/>
      <c r="R87" s="14"/>
    </row>
    <row r="88" spans="2:21" ht="21" customHeight="1" thickBot="1" x14ac:dyDescent="0.3">
      <c r="B88" s="15" t="s">
        <v>1</v>
      </c>
      <c r="C88" s="15" t="s">
        <v>2</v>
      </c>
      <c r="D88" s="15" t="s">
        <v>3</v>
      </c>
      <c r="E88" s="15" t="s">
        <v>4</v>
      </c>
      <c r="F88" s="15" t="s">
        <v>14</v>
      </c>
      <c r="G88" s="15" t="s">
        <v>23</v>
      </c>
      <c r="H88" s="15" t="s">
        <v>22</v>
      </c>
      <c r="I88" s="15" t="s">
        <v>24</v>
      </c>
      <c r="J88" s="15" t="s">
        <v>25</v>
      </c>
      <c r="K88" s="16" t="s">
        <v>5</v>
      </c>
      <c r="L88" s="16" t="s">
        <v>6</v>
      </c>
      <c r="M88" s="16" t="s">
        <v>12</v>
      </c>
      <c r="N88" s="16" t="s">
        <v>7</v>
      </c>
      <c r="O88" s="16" t="s">
        <v>8</v>
      </c>
      <c r="P88" s="16" t="s">
        <v>9</v>
      </c>
      <c r="Q88" s="16" t="s">
        <v>10</v>
      </c>
      <c r="R88" s="16" t="s">
        <v>39</v>
      </c>
      <c r="S88" s="16" t="s">
        <v>18</v>
      </c>
      <c r="U88" s="31" t="s">
        <v>21</v>
      </c>
    </row>
    <row r="89" spans="2:21" x14ac:dyDescent="0.25">
      <c r="D89" s="11" t="str">
        <f>D24</f>
        <v>Input</v>
      </c>
      <c r="H89" s="32">
        <f t="shared" ref="H89:L89" si="25">H24</f>
        <v>1.7445000000000002</v>
      </c>
      <c r="I89" s="32">
        <f t="shared" si="25"/>
        <v>1.5700499999999999</v>
      </c>
      <c r="J89" s="32">
        <f t="shared" si="25"/>
        <v>1.2594969908256881</v>
      </c>
      <c r="L89" s="11" t="str">
        <f t="shared" si="25"/>
        <v>INDISTSNT_N_ST</v>
      </c>
      <c r="Q89" s="11" t="str">
        <f t="shared" ref="Q89" si="26">Q24</f>
        <v>INDGASNAT</v>
      </c>
    </row>
    <row r="90" spans="2:21" x14ac:dyDescent="0.25">
      <c r="D90" s="11" t="str">
        <f>D28</f>
        <v>Input</v>
      </c>
      <c r="H90" s="32">
        <f t="shared" ref="H90:L90" si="27">H28</f>
        <v>1.3956000000000002</v>
      </c>
      <c r="I90" s="32">
        <f t="shared" si="27"/>
        <v>1.25604</v>
      </c>
      <c r="J90" s="32">
        <f t="shared" si="27"/>
        <v>1.0075975926605505</v>
      </c>
      <c r="L90" s="11" t="str">
        <f t="shared" si="27"/>
        <v>INDISTSNT_N_IM</v>
      </c>
      <c r="Q90" s="11" t="str">
        <f t="shared" ref="Q90" si="28">Q28</f>
        <v>INDGASNAT</v>
      </c>
    </row>
    <row r="91" spans="2:21" x14ac:dyDescent="0.25">
      <c r="D91" s="11" t="str">
        <f>D35</f>
        <v>Input</v>
      </c>
      <c r="H91" s="32">
        <f t="shared" ref="H91:L91" si="29">H35</f>
        <v>2.7912000000000008</v>
      </c>
      <c r="I91" s="32">
        <f t="shared" si="29"/>
        <v>4.9194899999999997</v>
      </c>
      <c r="J91" s="32">
        <f t="shared" si="29"/>
        <v>5.2479041284403678</v>
      </c>
      <c r="L91" s="11" t="str">
        <f t="shared" si="29"/>
        <v>INDISTPIR_N_ST</v>
      </c>
      <c r="Q91" s="11" t="str">
        <f t="shared" ref="Q91:Q92" si="30">Q35</f>
        <v>INDGASNAT</v>
      </c>
    </row>
    <row r="92" spans="2:21" x14ac:dyDescent="0.25">
      <c r="D92" s="11" t="str">
        <f>D36</f>
        <v>Input</v>
      </c>
      <c r="H92" s="32">
        <f t="shared" ref="H92:L92" si="31">H36</f>
        <v>2.7912000000000008</v>
      </c>
      <c r="I92" s="32"/>
      <c r="J92" s="32"/>
      <c r="L92" s="11" t="str">
        <f t="shared" si="31"/>
        <v>INDISTPIR_N_ST</v>
      </c>
      <c r="Q92" s="11" t="str">
        <f t="shared" si="30"/>
        <v>INDELC</v>
      </c>
    </row>
    <row r="93" spans="2:21" x14ac:dyDescent="0.25">
      <c r="D93" s="11" t="str">
        <f>D43</f>
        <v>Input</v>
      </c>
      <c r="H93" s="32">
        <f t="shared" ref="H93:L93" si="32">H43</f>
        <v>2.3725200000000006</v>
      </c>
      <c r="I93" s="32"/>
      <c r="J93" s="32"/>
      <c r="L93" s="11" t="str">
        <f t="shared" si="32"/>
        <v>INDISTPIR_N_IM</v>
      </c>
      <c r="Q93" s="11" t="str">
        <f t="shared" ref="Q93" si="33">Q43</f>
        <v>INDELC</v>
      </c>
    </row>
    <row r="94" spans="2:21" x14ac:dyDescent="0.25">
      <c r="D94" s="11" t="str">
        <f>D63</f>
        <v>Input</v>
      </c>
      <c r="H94" s="32">
        <f t="shared" ref="H94:L94" si="34">H63</f>
        <v>1.3956000000000004</v>
      </c>
      <c r="I94" s="32">
        <f t="shared" si="34"/>
        <v>1.1513699999999998</v>
      </c>
      <c r="J94" s="32">
        <f t="shared" si="34"/>
        <v>1.8892454862385331</v>
      </c>
      <c r="L94" s="11" t="str">
        <f t="shared" si="34"/>
        <v>INDISTFST_N_ST</v>
      </c>
      <c r="Q94" s="11" t="str">
        <f t="shared" ref="Q94" si="35">Q63</f>
        <v>INDGASNAT</v>
      </c>
    </row>
    <row r="95" spans="2:21" x14ac:dyDescent="0.25">
      <c r="B95" s="19"/>
      <c r="C95" s="19"/>
      <c r="D95" s="19" t="str">
        <f>D70</f>
        <v>Input</v>
      </c>
      <c r="E95" s="19"/>
      <c r="F95" s="19"/>
      <c r="G95" s="19"/>
      <c r="H95" s="33">
        <f t="shared" ref="H95:L95" si="36">H70</f>
        <v>1.1862600000000003</v>
      </c>
      <c r="I95" s="33">
        <f t="shared" si="36"/>
        <v>0.97866449999999983</v>
      </c>
      <c r="J95" s="33">
        <f t="shared" si="36"/>
        <v>1.605858663302753</v>
      </c>
      <c r="K95" s="19"/>
      <c r="L95" s="19" t="str">
        <f t="shared" si="36"/>
        <v>INDISTFST_N_IM</v>
      </c>
      <c r="M95" s="19"/>
      <c r="N95" s="19"/>
      <c r="O95" s="19"/>
      <c r="P95" s="19"/>
      <c r="Q95" s="19" t="str">
        <f t="shared" ref="Q95" si="37">Q70</f>
        <v>INDGASNAT</v>
      </c>
      <c r="R95" s="19"/>
      <c r="U95" s="27"/>
    </row>
    <row r="98" spans="2:18" x14ac:dyDescent="0.25">
      <c r="B98" s="34" t="s">
        <v>76</v>
      </c>
    </row>
    <row r="99" spans="2:18" ht="13.8" thickBot="1" x14ac:dyDescent="0.3">
      <c r="B99" s="15" t="s">
        <v>1</v>
      </c>
      <c r="C99" s="15" t="s">
        <v>2</v>
      </c>
      <c r="D99" s="15" t="s">
        <v>3</v>
      </c>
      <c r="E99" s="15" t="s">
        <v>4</v>
      </c>
      <c r="F99" s="15" t="s">
        <v>14</v>
      </c>
      <c r="G99" s="15" t="s">
        <v>23</v>
      </c>
      <c r="H99" s="15" t="s">
        <v>22</v>
      </c>
      <c r="I99" s="15" t="s">
        <v>24</v>
      </c>
      <c r="J99" s="15" t="s">
        <v>25</v>
      </c>
      <c r="K99" s="16" t="s">
        <v>5</v>
      </c>
      <c r="L99" s="16" t="s">
        <v>6</v>
      </c>
      <c r="M99" s="16" t="s">
        <v>12</v>
      </c>
      <c r="N99" s="16" t="s">
        <v>7</v>
      </c>
      <c r="O99" s="16" t="s">
        <v>8</v>
      </c>
      <c r="P99" s="16" t="s">
        <v>9</v>
      </c>
      <c r="Q99" s="16" t="s">
        <v>10</v>
      </c>
      <c r="R99" s="16" t="s">
        <v>39</v>
      </c>
    </row>
    <row r="100" spans="2:18" x14ac:dyDescent="0.25">
      <c r="B100" s="19"/>
      <c r="C100" s="29" t="s">
        <v>74</v>
      </c>
      <c r="D100" s="19" t="s">
        <v>64</v>
      </c>
      <c r="E100" s="19"/>
      <c r="F100" s="19"/>
      <c r="G100" s="19"/>
      <c r="H100" s="29">
        <v>0.5</v>
      </c>
      <c r="I100" s="29">
        <v>0.11</v>
      </c>
      <c r="J100" s="29">
        <v>0.14000000000000001</v>
      </c>
      <c r="K100" s="19"/>
      <c r="L100" s="19" t="s">
        <v>60</v>
      </c>
      <c r="M100" s="19"/>
      <c r="N100" s="19"/>
      <c r="O100" s="19"/>
      <c r="P100" s="19"/>
      <c r="Q100" s="19" t="s">
        <v>43</v>
      </c>
      <c r="R100" s="19"/>
    </row>
    <row r="101" spans="2:18" x14ac:dyDescent="0.25">
      <c r="B101" s="20"/>
      <c r="C101" s="30" t="s">
        <v>74</v>
      </c>
      <c r="D101" s="20" t="s">
        <v>64</v>
      </c>
      <c r="E101" s="20"/>
      <c r="F101" s="20"/>
      <c r="G101" s="20"/>
      <c r="H101" s="30">
        <v>0.35</v>
      </c>
      <c r="I101" s="20"/>
      <c r="J101" s="20"/>
      <c r="K101" s="20"/>
      <c r="L101" s="20" t="s">
        <v>61</v>
      </c>
      <c r="M101" s="20"/>
      <c r="N101" s="20"/>
      <c r="O101" s="20"/>
      <c r="P101" s="20"/>
      <c r="Q101" s="20" t="s">
        <v>43</v>
      </c>
      <c r="R101" s="2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3"/>
  <sheetViews>
    <sheetView tabSelected="1" workbookViewId="0">
      <selection activeCell="J3" sqref="J3"/>
    </sheetView>
  </sheetViews>
  <sheetFormatPr defaultRowHeight="13.2" x14ac:dyDescent="0.25"/>
  <cols>
    <col min="1" max="1" width="3.5546875" customWidth="1"/>
    <col min="2" max="2" width="26.44140625" bestFit="1" customWidth="1"/>
    <col min="3" max="3" width="15.109375" bestFit="1" customWidth="1"/>
    <col min="4" max="4" width="10.109375" bestFit="1" customWidth="1"/>
    <col min="5" max="5" width="8.88671875" bestFit="1" customWidth="1"/>
    <col min="6" max="6" width="8.6640625" bestFit="1" customWidth="1"/>
    <col min="7" max="7" width="5.109375" bestFit="1" customWidth="1"/>
    <col min="8" max="8" width="14.33203125" bestFit="1" customWidth="1"/>
    <col min="9" max="9" width="16.88671875" bestFit="1" customWidth="1"/>
    <col min="10" max="10" width="10.6640625" bestFit="1" customWidth="1"/>
    <col min="11" max="11" width="8.88671875" bestFit="1" customWidth="1"/>
    <col min="12" max="12" width="8.44140625" bestFit="1" customWidth="1"/>
  </cols>
  <sheetData>
    <row r="2" spans="2:12" x14ac:dyDescent="0.25">
      <c r="B2" t="s">
        <v>15</v>
      </c>
    </row>
    <row r="3" spans="2:12" x14ac:dyDescent="0.25">
      <c r="B3" s="7" t="s">
        <v>16</v>
      </c>
      <c r="C3" s="7" t="s">
        <v>17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18</v>
      </c>
      <c r="I3" s="8" t="s">
        <v>19</v>
      </c>
      <c r="J3" s="9" t="s">
        <v>14</v>
      </c>
      <c r="K3" s="8" t="s">
        <v>5</v>
      </c>
      <c r="L3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557033717632293</vt:r8>
  </property>
</Properties>
</file>